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C:\Users\aprashar\Documents\Github\DWRAT_DataScraping\Demand\ModuleAndScriptComparisons\Beneficial_Use_Return_Flow\"/>
    </mc:Choice>
  </mc:AlternateContent>
  <xr:revisionPtr revIDLastSave="0" documentId="13_ncr:1_{1D144332-281E-41FF-9229-41ADAE1D90B8}" xr6:coauthVersionLast="47" xr6:coauthVersionMax="47" xr10:uidLastSave="{00000000-0000-0000-0000-000000000000}"/>
  <bookViews>
    <workbookView xWindow="-96" yWindow="-96" windowWidth="23232" windowHeight="12432" firstSheet="1" activeTab="1" xr2:uid="{00000000-000D-0000-FFFF-FFFF00000000}"/>
  </bookViews>
  <sheets>
    <sheet name="Description" sheetId="9" r:id="rId1"/>
    <sheet name="Beneficial_Use_Return_Flow" sheetId="2" r:id="rId2"/>
    <sheet name="Use_Code_Ranking" sheetId="3" r:id="rId3"/>
    <sheet name="Return_flow_table" sheetId="5" r:id="rId4"/>
    <sheet name="DataDictionary" sheetId="8" r:id="rId5"/>
  </sheets>
  <definedNames>
    <definedName name="_xlnm._FilterDatabase" localSheetId="1" hidden="1">Beneficial_Use_Return_Flow!$A$3:$BK$2510</definedName>
    <definedName name="APPLICATION_NUMBER">OFFSET(Beneficial_Use_Return_Flow!$A$4,0,0,COUNTA(Beneficial_Use_Return_Flow!$A:$A)-3,1)</definedName>
    <definedName name="AUTO_APPLICATION_NUMBER" localSheetId="1">OFFSET(Beneficial_Use_Return_Flow!$A$4,0,0,COUNTA(Beneficial_Use_Return_Flow!$A:$A)-3,1)</definedName>
    <definedName name="PRIMARY_OWNER_ENTITY_TYPE">OFFSET(Beneficial_Use_Return_Flow!$H$4,0,0,COUNTA(Beneficial_Use_Return_Flow!$A:$A)-3,1)</definedName>
    <definedName name="USE_CODE_RANK">OFFSET(Beneficial_Use_Return_Flow!$I$4,0,0,COUNTA(Beneficial_Use_Return_Flow!$A:$A)-3,1)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4" i="2" l="1"/>
  <c r="W4" i="2" a="1"/>
  <c r="W4" i="2" s="1"/>
  <c r="AL6" i="2"/>
  <c r="AK6" i="2"/>
  <c r="AJ6" i="2"/>
  <c r="AI6" i="2"/>
  <c r="AG6" i="2"/>
  <c r="AH6" i="2"/>
  <c r="AF6" i="2"/>
  <c r="AE6" i="2"/>
  <c r="AD6" i="2"/>
  <c r="AC6" i="2"/>
  <c r="AB6" i="2"/>
  <c r="AA6"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J70" i="2" s="1"/>
  <c r="I71" i="2"/>
  <c r="I72" i="2"/>
  <c r="I73" i="2"/>
  <c r="I74" i="2"/>
  <c r="I75" i="2"/>
  <c r="I76" i="2"/>
  <c r="I77" i="2"/>
  <c r="I78" i="2"/>
  <c r="I79" i="2"/>
  <c r="I80" i="2"/>
  <c r="I81" i="2"/>
  <c r="I82" i="2"/>
  <c r="I83" i="2"/>
  <c r="I84" i="2"/>
  <c r="I85" i="2"/>
  <c r="J85" i="2" s="1"/>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L184" i="2" s="1"/>
  <c r="I183" i="2"/>
  <c r="I184" i="2"/>
  <c r="I185" i="2"/>
  <c r="I186" i="2"/>
  <c r="I187" i="2"/>
  <c r="I188" i="2"/>
  <c r="I189" i="2"/>
  <c r="I190" i="2"/>
  <c r="M190" i="2" s="1"/>
  <c r="I191" i="2"/>
  <c r="I192" i="2"/>
  <c r="I193" i="2"/>
  <c r="I194" i="2"/>
  <c r="I195" i="2"/>
  <c r="I196" i="2"/>
  <c r="I197" i="2"/>
  <c r="J197" i="2" s="1"/>
  <c r="I198" i="2"/>
  <c r="I199" i="2"/>
  <c r="I200" i="2"/>
  <c r="I201" i="2"/>
  <c r="I202" i="2"/>
  <c r="I203" i="2"/>
  <c r="I204" i="2"/>
  <c r="I205" i="2"/>
  <c r="I206" i="2"/>
  <c r="I207" i="2"/>
  <c r="I208" i="2"/>
  <c r="I209" i="2"/>
  <c r="I210" i="2"/>
  <c r="I211" i="2"/>
  <c r="I212" i="2"/>
  <c r="I213" i="2"/>
  <c r="J213" i="2" s="1"/>
  <c r="I214" i="2"/>
  <c r="M215" i="2" s="1"/>
  <c r="I215" i="2"/>
  <c r="I216" i="2"/>
  <c r="I217" i="2"/>
  <c r="I218" i="2"/>
  <c r="I219" i="2"/>
  <c r="I220" i="2"/>
  <c r="I221" i="2"/>
  <c r="I222" i="2"/>
  <c r="K223" i="2" s="1"/>
  <c r="I223" i="2"/>
  <c r="I224" i="2"/>
  <c r="I225" i="2"/>
  <c r="I226" i="2"/>
  <c r="I227" i="2"/>
  <c r="I228" i="2"/>
  <c r="I229" i="2"/>
  <c r="I230" i="2"/>
  <c r="I231" i="2"/>
  <c r="I232" i="2"/>
  <c r="I233" i="2"/>
  <c r="I234" i="2"/>
  <c r="I235" i="2"/>
  <c r="I236" i="2"/>
  <c r="I237" i="2"/>
  <c r="I238" i="2"/>
  <c r="K239" i="2" s="1"/>
  <c r="I239" i="2"/>
  <c r="I240" i="2"/>
  <c r="I241" i="2"/>
  <c r="I242" i="2"/>
  <c r="I243" i="2"/>
  <c r="I244" i="2"/>
  <c r="I245" i="2"/>
  <c r="I246" i="2"/>
  <c r="I247" i="2"/>
  <c r="I248" i="2"/>
  <c r="I249" i="2"/>
  <c r="I250" i="2"/>
  <c r="I251" i="2"/>
  <c r="I252" i="2"/>
  <c r="I253" i="2"/>
  <c r="I254" i="2"/>
  <c r="I255" i="2"/>
  <c r="I256" i="2"/>
  <c r="I257" i="2"/>
  <c r="I258" i="2"/>
  <c r="I259" i="2"/>
  <c r="I260" i="2"/>
  <c r="I261" i="2"/>
  <c r="I262" i="2"/>
  <c r="K263" i="2" s="1"/>
  <c r="I263" i="2"/>
  <c r="I264" i="2"/>
  <c r="I265" i="2"/>
  <c r="I266" i="2"/>
  <c r="I267" i="2"/>
  <c r="I268" i="2"/>
  <c r="I269" i="2"/>
  <c r="I270" i="2"/>
  <c r="I271" i="2"/>
  <c r="I272" i="2"/>
  <c r="I273" i="2"/>
  <c r="I274" i="2"/>
  <c r="I275" i="2"/>
  <c r="I276" i="2"/>
  <c r="I277" i="2"/>
  <c r="I278" i="2"/>
  <c r="I279" i="2"/>
  <c r="I280" i="2"/>
  <c r="I281" i="2"/>
  <c r="I282" i="2"/>
  <c r="I283" i="2"/>
  <c r="I284" i="2"/>
  <c r="I285" i="2"/>
  <c r="I286" i="2"/>
  <c r="L289" i="2" s="1"/>
  <c r="I287" i="2"/>
  <c r="I288" i="2"/>
  <c r="I289" i="2"/>
  <c r="I290" i="2"/>
  <c r="I291" i="2"/>
  <c r="I292" i="2"/>
  <c r="I293" i="2"/>
  <c r="I294" i="2"/>
  <c r="I295" i="2"/>
  <c r="I296" i="2"/>
  <c r="I297" i="2"/>
  <c r="I298" i="2"/>
  <c r="I299" i="2"/>
  <c r="I300" i="2"/>
  <c r="I301" i="2"/>
  <c r="I302" i="2"/>
  <c r="L304" i="2" s="1"/>
  <c r="I303" i="2"/>
  <c r="I304" i="2"/>
  <c r="I305" i="2"/>
  <c r="I306" i="2"/>
  <c r="I307" i="2"/>
  <c r="I308" i="2"/>
  <c r="I309" i="2"/>
  <c r="J309" i="2" s="1"/>
  <c r="I310" i="2"/>
  <c r="I311" i="2"/>
  <c r="I312" i="2"/>
  <c r="I313" i="2"/>
  <c r="I314" i="2"/>
  <c r="I315" i="2"/>
  <c r="I316" i="2"/>
  <c r="I317" i="2"/>
  <c r="J317" i="2" s="1"/>
  <c r="I318" i="2"/>
  <c r="I319" i="2"/>
  <c r="I320" i="2"/>
  <c r="I321" i="2"/>
  <c r="I322" i="2"/>
  <c r="I323" i="2"/>
  <c r="I324" i="2"/>
  <c r="I325" i="2"/>
  <c r="J325" i="2" s="1"/>
  <c r="I326" i="2"/>
  <c r="I327" i="2"/>
  <c r="I328" i="2"/>
  <c r="I329" i="2"/>
  <c r="I330" i="2"/>
  <c r="I331" i="2"/>
  <c r="I332" i="2"/>
  <c r="I333" i="2"/>
  <c r="J333" i="2" s="1"/>
  <c r="I334" i="2"/>
  <c r="L335" i="2" s="1"/>
  <c r="I335" i="2"/>
  <c r="I336" i="2"/>
  <c r="I337" i="2"/>
  <c r="I338" i="2"/>
  <c r="I339" i="2"/>
  <c r="I340" i="2"/>
  <c r="I341" i="2"/>
  <c r="I342" i="2"/>
  <c r="I343" i="2"/>
  <c r="I344" i="2"/>
  <c r="I345" i="2"/>
  <c r="I346" i="2"/>
  <c r="I347" i="2"/>
  <c r="I348" i="2"/>
  <c r="I349" i="2"/>
  <c r="I350" i="2"/>
  <c r="L352" i="2" s="1"/>
  <c r="I351" i="2"/>
  <c r="I352" i="2"/>
  <c r="I353" i="2"/>
  <c r="I354" i="2"/>
  <c r="I355" i="2"/>
  <c r="I356" i="2"/>
  <c r="I357" i="2"/>
  <c r="I358" i="2"/>
  <c r="L359" i="2" s="1"/>
  <c r="I359" i="2"/>
  <c r="I360" i="2"/>
  <c r="I361" i="2"/>
  <c r="I362" i="2"/>
  <c r="I363" i="2"/>
  <c r="I364" i="2"/>
  <c r="I365" i="2"/>
  <c r="I366" i="2"/>
  <c r="I367" i="2"/>
  <c r="I368" i="2"/>
  <c r="J368" i="2" s="1"/>
  <c r="I369" i="2"/>
  <c r="I370" i="2"/>
  <c r="I371" i="2"/>
  <c r="I372" i="2"/>
  <c r="I373" i="2"/>
  <c r="J373" i="2" s="1"/>
  <c r="I374" i="2"/>
  <c r="K376" i="2" s="1"/>
  <c r="I375" i="2"/>
  <c r="I376" i="2"/>
  <c r="I377" i="2"/>
  <c r="I378" i="2"/>
  <c r="I379" i="2"/>
  <c r="I380" i="2"/>
  <c r="I381" i="2"/>
  <c r="I382" i="2"/>
  <c r="L383" i="2" s="1"/>
  <c r="I383" i="2"/>
  <c r="I384" i="2"/>
  <c r="I385" i="2"/>
  <c r="I386" i="2"/>
  <c r="I387" i="2"/>
  <c r="I388" i="2"/>
  <c r="I389" i="2"/>
  <c r="J388" i="2" s="1"/>
  <c r="I390" i="2"/>
  <c r="M392" i="2" s="1"/>
  <c r="I391" i="2"/>
  <c r="I392" i="2"/>
  <c r="I393" i="2"/>
  <c r="I394" i="2"/>
  <c r="I395" i="2"/>
  <c r="I396" i="2"/>
  <c r="I397" i="2"/>
  <c r="I398" i="2"/>
  <c r="K401" i="2" s="1"/>
  <c r="I399" i="2"/>
  <c r="I400" i="2"/>
  <c r="I401" i="2"/>
  <c r="I402" i="2"/>
  <c r="I403" i="2"/>
  <c r="I404" i="2"/>
  <c r="I405" i="2"/>
  <c r="I406" i="2"/>
  <c r="I407" i="2"/>
  <c r="I408" i="2"/>
  <c r="I409" i="2"/>
  <c r="I410" i="2"/>
  <c r="I411" i="2"/>
  <c r="I412" i="2"/>
  <c r="I413" i="2"/>
  <c r="I414" i="2"/>
  <c r="K416" i="2" s="1"/>
  <c r="I415" i="2"/>
  <c r="I416" i="2"/>
  <c r="I417" i="2"/>
  <c r="I418" i="2"/>
  <c r="I419" i="2"/>
  <c r="I420" i="2"/>
  <c r="I421" i="2"/>
  <c r="I422" i="2"/>
  <c r="M423" i="2" s="1"/>
  <c r="I423" i="2"/>
  <c r="I424" i="2"/>
  <c r="I425" i="2"/>
  <c r="I426" i="2"/>
  <c r="I427" i="2"/>
  <c r="I428" i="2"/>
  <c r="I429" i="2"/>
  <c r="I430" i="2"/>
  <c r="L432" i="2" s="1"/>
  <c r="I431" i="2"/>
  <c r="I432" i="2"/>
  <c r="I433" i="2"/>
  <c r="I434" i="2"/>
  <c r="I435" i="2"/>
  <c r="I436" i="2"/>
  <c r="I437" i="2"/>
  <c r="I438" i="2"/>
  <c r="M439" i="2" s="1"/>
  <c r="I439" i="2"/>
  <c r="I440" i="2"/>
  <c r="I441" i="2"/>
  <c r="I442" i="2"/>
  <c r="I443" i="2"/>
  <c r="I444" i="2"/>
  <c r="I445" i="2"/>
  <c r="I446" i="2"/>
  <c r="K448" i="2" s="1"/>
  <c r="I447" i="2"/>
  <c r="I448" i="2"/>
  <c r="I449" i="2"/>
  <c r="I450" i="2"/>
  <c r="I451" i="2"/>
  <c r="I452" i="2"/>
  <c r="I453" i="2"/>
  <c r="I454" i="2"/>
  <c r="L455" i="2" s="1"/>
  <c r="I455" i="2"/>
  <c r="I456" i="2"/>
  <c r="I457" i="2"/>
  <c r="I458" i="2"/>
  <c r="I459" i="2"/>
  <c r="I460" i="2"/>
  <c r="I461" i="2"/>
  <c r="I462" i="2"/>
  <c r="M460" i="2" s="1"/>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K493" i="2" s="1"/>
  <c r="I494" i="2"/>
  <c r="M494" i="2" s="1"/>
  <c r="I495" i="2"/>
  <c r="I496" i="2"/>
  <c r="I497" i="2"/>
  <c r="I498" i="2"/>
  <c r="I499" i="2"/>
  <c r="I500" i="2"/>
  <c r="I501" i="2"/>
  <c r="M501" i="2" s="1"/>
  <c r="I502" i="2"/>
  <c r="I503" i="2"/>
  <c r="I504" i="2"/>
  <c r="I505" i="2"/>
  <c r="I506" i="2"/>
  <c r="I507" i="2"/>
  <c r="I508" i="2"/>
  <c r="I509" i="2"/>
  <c r="I510" i="2"/>
  <c r="J507" i="2" s="1"/>
  <c r="I511" i="2"/>
  <c r="I512" i="2"/>
  <c r="I513" i="2"/>
  <c r="I514" i="2"/>
  <c r="I515" i="2"/>
  <c r="I516" i="2"/>
  <c r="I517" i="2"/>
  <c r="L516" i="2" s="1"/>
  <c r="I518" i="2"/>
  <c r="J518" i="2" s="1"/>
  <c r="I519" i="2"/>
  <c r="I520" i="2"/>
  <c r="J519" i="2" s="1"/>
  <c r="I521" i="2"/>
  <c r="I522" i="2"/>
  <c r="I523" i="2"/>
  <c r="I524" i="2"/>
  <c r="I525" i="2"/>
  <c r="L525" i="2" s="1"/>
  <c r="I526" i="2"/>
  <c r="J526" i="2" s="1"/>
  <c r="I527" i="2"/>
  <c r="I528" i="2"/>
  <c r="I5" i="2"/>
  <c r="I6" i="2"/>
  <c r="I7" i="2"/>
  <c r="I8" i="2"/>
  <c r="I9" i="2"/>
  <c r="J9" i="2" s="1"/>
  <c r="I10" i="2"/>
  <c r="M10" i="2" s="1"/>
  <c r="I11" i="2"/>
  <c r="I12" i="2"/>
  <c r="J527" i="2"/>
  <c r="J520" i="2"/>
  <c r="J479" i="2"/>
  <c r="J480" i="2"/>
  <c r="J407" i="2"/>
  <c r="J280" i="2"/>
  <c r="J256" i="2"/>
  <c r="J257" i="2"/>
  <c r="J199" i="2"/>
  <c r="J168" i="2"/>
  <c r="J167" i="2"/>
  <c r="J159" i="2"/>
  <c r="J64" i="2"/>
  <c r="J65" i="2"/>
  <c r="J66" i="2"/>
  <c r="J63" i="2"/>
  <c r="J31" i="2"/>
  <c r="J11" i="2"/>
  <c r="J357" i="2"/>
  <c r="J319" i="2"/>
  <c r="J128" i="2"/>
  <c r="M193" i="2"/>
  <c r="M11" i="2"/>
  <c r="M35" i="2"/>
  <c r="M188" i="2"/>
  <c r="M212" i="2"/>
  <c r="M208" i="2"/>
  <c r="M272" i="2"/>
  <c r="M312" i="2"/>
  <c r="M524" i="2"/>
  <c r="L524" i="2"/>
  <c r="J524" i="2"/>
  <c r="L503" i="2"/>
  <c r="K503" i="2"/>
  <c r="J503" i="2"/>
  <c r="J500" i="2"/>
  <c r="L492" i="2"/>
  <c r="J492" i="2"/>
  <c r="J476" i="2"/>
  <c r="M452" i="2"/>
  <c r="K452" i="2"/>
  <c r="J452" i="2"/>
  <c r="L444" i="2"/>
  <c r="J444" i="2"/>
  <c r="J436" i="2"/>
  <c r="M420" i="2"/>
  <c r="K420" i="2"/>
  <c r="J420" i="2"/>
  <c r="M396" i="2"/>
  <c r="J396" i="2"/>
  <c r="M372" i="2"/>
  <c r="L372" i="2"/>
  <c r="K372" i="2"/>
  <c r="J372" i="2"/>
  <c r="M356" i="2"/>
  <c r="J356" i="2"/>
  <c r="M340" i="2"/>
  <c r="L340" i="2"/>
  <c r="K340" i="2"/>
  <c r="J340" i="2"/>
  <c r="M332" i="2"/>
  <c r="J332" i="2"/>
  <c r="L324" i="2"/>
  <c r="K324" i="2"/>
  <c r="J324" i="2"/>
  <c r="L316" i="2"/>
  <c r="K316" i="2"/>
  <c r="J316" i="2"/>
  <c r="J308" i="2"/>
  <c r="L252" i="2"/>
  <c r="K252" i="2"/>
  <c r="J252" i="2"/>
  <c r="L244" i="2"/>
  <c r="J244" i="2"/>
  <c r="K228" i="2"/>
  <c r="J228" i="2"/>
  <c r="L220" i="2"/>
  <c r="K220" i="2"/>
  <c r="J220" i="2"/>
  <c r="K212" i="2"/>
  <c r="J212" i="2"/>
  <c r="L204" i="2"/>
  <c r="K204" i="2"/>
  <c r="J204" i="2"/>
  <c r="L188" i="2"/>
  <c r="K188" i="2"/>
  <c r="J188" i="2"/>
  <c r="L164" i="2"/>
  <c r="K164" i="2"/>
  <c r="J164" i="2"/>
  <c r="L148" i="2"/>
  <c r="K148" i="2"/>
  <c r="J148" i="2"/>
  <c r="L132" i="2"/>
  <c r="K132" i="2"/>
  <c r="J132" i="2"/>
  <c r="L116" i="2"/>
  <c r="K116" i="2"/>
  <c r="J116" i="2"/>
  <c r="L108" i="2"/>
  <c r="K108" i="2"/>
  <c r="J108" i="2"/>
  <c r="L60" i="2"/>
  <c r="K60" i="2"/>
  <c r="J60" i="2"/>
  <c r="L52" i="2"/>
  <c r="K52" i="2"/>
  <c r="J52" i="2"/>
  <c r="L28" i="2"/>
  <c r="K28" i="2"/>
  <c r="J28" i="2"/>
  <c r="L20" i="2"/>
  <c r="K20" i="2"/>
  <c r="J20" i="2"/>
  <c r="M491" i="2"/>
  <c r="L491" i="2"/>
  <c r="K491" i="2"/>
  <c r="J491" i="2"/>
  <c r="M467" i="2"/>
  <c r="L467" i="2"/>
  <c r="K467" i="2"/>
  <c r="J467" i="2"/>
  <c r="M435" i="2"/>
  <c r="L435" i="2"/>
  <c r="K435" i="2"/>
  <c r="J435" i="2"/>
  <c r="M419" i="2"/>
  <c r="L419" i="2"/>
  <c r="K419" i="2"/>
  <c r="J419" i="2"/>
  <c r="M411" i="2"/>
  <c r="M404" i="2"/>
  <c r="M403" i="2"/>
  <c r="L403" i="2"/>
  <c r="L404" i="2"/>
  <c r="K403" i="2"/>
  <c r="K404" i="2"/>
  <c r="J403" i="2"/>
  <c r="J404" i="2"/>
  <c r="M395" i="2"/>
  <c r="L395" i="2"/>
  <c r="K395" i="2"/>
  <c r="J395" i="2"/>
  <c r="M388" i="2"/>
  <c r="M387" i="2"/>
  <c r="L387" i="2"/>
  <c r="K387" i="2"/>
  <c r="K389" i="2"/>
  <c r="J387" i="2"/>
  <c r="M371" i="2"/>
  <c r="L371" i="2"/>
  <c r="K371" i="2"/>
  <c r="J371" i="2"/>
  <c r="M363" i="2"/>
  <c r="L363" i="2"/>
  <c r="K363" i="2"/>
  <c r="J363" i="2"/>
  <c r="M331" i="2"/>
  <c r="L331" i="2"/>
  <c r="K331" i="2"/>
  <c r="J331" i="2"/>
  <c r="M315" i="2"/>
  <c r="L315" i="2"/>
  <c r="K315" i="2"/>
  <c r="J315" i="2"/>
  <c r="M307" i="2"/>
  <c r="L307" i="2"/>
  <c r="K307" i="2"/>
  <c r="J307" i="2"/>
  <c r="M299" i="2"/>
  <c r="L299" i="2"/>
  <c r="K299" i="2"/>
  <c r="J299" i="2"/>
  <c r="M291" i="2"/>
  <c r="L291" i="2"/>
  <c r="K291" i="2"/>
  <c r="J291" i="2"/>
  <c r="M283" i="2"/>
  <c r="L283" i="2"/>
  <c r="K283" i="2"/>
  <c r="J283" i="2"/>
  <c r="M275" i="2"/>
  <c r="L275" i="2"/>
  <c r="K275" i="2"/>
  <c r="J275" i="2"/>
  <c r="M259" i="2"/>
  <c r="L259" i="2"/>
  <c r="K259" i="2"/>
  <c r="J259" i="2"/>
  <c r="M251" i="2"/>
  <c r="L251" i="2"/>
  <c r="K251" i="2"/>
  <c r="J251" i="2"/>
  <c r="M243" i="2"/>
  <c r="L243" i="2"/>
  <c r="K243" i="2"/>
  <c r="J243" i="2"/>
  <c r="M235" i="2"/>
  <c r="L235" i="2"/>
  <c r="L236" i="2"/>
  <c r="K235" i="2"/>
  <c r="K236" i="2"/>
  <c r="J235" i="2"/>
  <c r="J236" i="2"/>
  <c r="M227" i="2"/>
  <c r="L227" i="2"/>
  <c r="K227" i="2"/>
  <c r="J227" i="2"/>
  <c r="M211" i="2"/>
  <c r="L211" i="2"/>
  <c r="K211" i="2"/>
  <c r="J211" i="2"/>
  <c r="M203" i="2"/>
  <c r="L203" i="2"/>
  <c r="K203" i="2"/>
  <c r="J203" i="2"/>
  <c r="M195" i="2"/>
  <c r="L195" i="2"/>
  <c r="K195" i="2"/>
  <c r="J195" i="2"/>
  <c r="M187" i="2"/>
  <c r="L187" i="2"/>
  <c r="K187" i="2"/>
  <c r="J187" i="2"/>
  <c r="M171" i="2"/>
  <c r="L171" i="2"/>
  <c r="K171" i="2"/>
  <c r="J171" i="2"/>
  <c r="M163" i="2"/>
  <c r="L163" i="2"/>
  <c r="K163" i="2"/>
  <c r="J163" i="2"/>
  <c r="L147" i="2"/>
  <c r="K147" i="2"/>
  <c r="J147" i="2"/>
  <c r="L139" i="2"/>
  <c r="K139" i="2"/>
  <c r="J139" i="2"/>
  <c r="L131" i="2"/>
  <c r="K131" i="2"/>
  <c r="J131" i="2"/>
  <c r="L107" i="2"/>
  <c r="K107" i="2"/>
  <c r="J107" i="2"/>
  <c r="L91" i="2"/>
  <c r="L92" i="2"/>
  <c r="K91" i="2"/>
  <c r="K92" i="2"/>
  <c r="J91" i="2"/>
  <c r="J92" i="2"/>
  <c r="L83" i="2"/>
  <c r="L84" i="2"/>
  <c r="K83" i="2"/>
  <c r="K84" i="2"/>
  <c r="J83" i="2"/>
  <c r="J84" i="2"/>
  <c r="L75" i="2"/>
  <c r="K75" i="2"/>
  <c r="J75" i="2"/>
  <c r="M71" i="2"/>
  <c r="L67" i="2"/>
  <c r="N67" i="2" s="1"/>
  <c r="L68" i="2"/>
  <c r="L71" i="2"/>
  <c r="K71" i="2"/>
  <c r="K67" i="2"/>
  <c r="K68" i="2"/>
  <c r="J67" i="2"/>
  <c r="J68" i="2"/>
  <c r="J71" i="2"/>
  <c r="L59" i="2"/>
  <c r="K59" i="2"/>
  <c r="J59" i="2"/>
  <c r="L51" i="2"/>
  <c r="K51" i="2"/>
  <c r="J51" i="2"/>
  <c r="L27" i="2"/>
  <c r="K27" i="2"/>
  <c r="J27" i="2"/>
  <c r="L19" i="2"/>
  <c r="K19" i="2"/>
  <c r="J19" i="2"/>
  <c r="L8" i="2"/>
  <c r="K8" i="2"/>
  <c r="J8" i="2"/>
  <c r="M522" i="2"/>
  <c r="M523" i="2"/>
  <c r="L522" i="2"/>
  <c r="L523" i="2"/>
  <c r="K522" i="2"/>
  <c r="K523" i="2"/>
  <c r="J522" i="2"/>
  <c r="J523" i="2"/>
  <c r="M498" i="2"/>
  <c r="M499" i="2"/>
  <c r="L498" i="2"/>
  <c r="L499" i="2"/>
  <c r="K498" i="2"/>
  <c r="K499" i="2"/>
  <c r="J498" i="2"/>
  <c r="J499" i="2"/>
  <c r="M490" i="2"/>
  <c r="L490" i="2"/>
  <c r="K490" i="2"/>
  <c r="J490" i="2"/>
  <c r="M482" i="2"/>
  <c r="M483" i="2"/>
  <c r="M484" i="2"/>
  <c r="L482" i="2"/>
  <c r="L483" i="2"/>
  <c r="L484" i="2"/>
  <c r="K482" i="2"/>
  <c r="K483" i="2"/>
  <c r="K484" i="2"/>
  <c r="J482" i="2"/>
  <c r="J483" i="2"/>
  <c r="J484" i="2"/>
  <c r="M474" i="2"/>
  <c r="M475" i="2"/>
  <c r="L474" i="2"/>
  <c r="L475" i="2"/>
  <c r="K474" i="2"/>
  <c r="K475" i="2"/>
  <c r="J474" i="2"/>
  <c r="J475" i="2"/>
  <c r="M442" i="2"/>
  <c r="M443" i="2"/>
  <c r="L442" i="2"/>
  <c r="L443" i="2"/>
  <c r="K442" i="2"/>
  <c r="K443" i="2"/>
  <c r="J442" i="2"/>
  <c r="J443" i="2"/>
  <c r="M434" i="2"/>
  <c r="L434" i="2"/>
  <c r="K434" i="2"/>
  <c r="J434" i="2"/>
  <c r="J426" i="2"/>
  <c r="J379" i="2"/>
  <c r="M370" i="2"/>
  <c r="L370" i="2"/>
  <c r="K370" i="2"/>
  <c r="J370" i="2"/>
  <c r="M354" i="2"/>
  <c r="M355" i="2"/>
  <c r="L354" i="2"/>
  <c r="L355" i="2"/>
  <c r="K354" i="2"/>
  <c r="K355" i="2"/>
  <c r="J354" i="2"/>
  <c r="J355" i="2"/>
  <c r="M338" i="2"/>
  <c r="M339" i="2"/>
  <c r="L338" i="2"/>
  <c r="L339" i="2"/>
  <c r="K338" i="2"/>
  <c r="K339" i="2"/>
  <c r="J338" i="2"/>
  <c r="J339" i="2"/>
  <c r="M330" i="2"/>
  <c r="L330" i="2"/>
  <c r="K330" i="2"/>
  <c r="J330" i="2"/>
  <c r="L306" i="2"/>
  <c r="K306" i="2"/>
  <c r="J306" i="2"/>
  <c r="L298" i="2"/>
  <c r="K298" i="2"/>
  <c r="J298" i="2"/>
  <c r="L290" i="2"/>
  <c r="K290" i="2"/>
  <c r="J290" i="2"/>
  <c r="L282" i="2"/>
  <c r="K282" i="2"/>
  <c r="J282" i="2"/>
  <c r="L274" i="2"/>
  <c r="K274" i="2"/>
  <c r="J274" i="2"/>
  <c r="M267" i="2"/>
  <c r="L266" i="2"/>
  <c r="K266" i="2"/>
  <c r="J266" i="2"/>
  <c r="L258" i="2"/>
  <c r="K258" i="2"/>
  <c r="J258" i="2"/>
  <c r="L250" i="2"/>
  <c r="K250" i="2"/>
  <c r="J250" i="2"/>
  <c r="L242" i="2"/>
  <c r="K242" i="2"/>
  <c r="J242" i="2"/>
  <c r="L226" i="2"/>
  <c r="K226" i="2"/>
  <c r="J226" i="2"/>
  <c r="L210" i="2"/>
  <c r="K210" i="2"/>
  <c r="J210" i="2"/>
  <c r="L202" i="2"/>
  <c r="K202" i="2"/>
  <c r="J202" i="2"/>
  <c r="L194" i="2"/>
  <c r="K194" i="2"/>
  <c r="J194" i="2"/>
  <c r="L186" i="2"/>
  <c r="K186" i="2"/>
  <c r="J186" i="2"/>
  <c r="L170" i="2"/>
  <c r="K170" i="2"/>
  <c r="J170" i="2"/>
  <c r="L162" i="2"/>
  <c r="K162" i="2"/>
  <c r="J162" i="2"/>
  <c r="L138" i="2"/>
  <c r="K138" i="2"/>
  <c r="J138" i="2"/>
  <c r="L130" i="2"/>
  <c r="K130" i="2"/>
  <c r="J130" i="2"/>
  <c r="L122" i="2"/>
  <c r="K122" i="2"/>
  <c r="J122" i="2"/>
  <c r="L114" i="2"/>
  <c r="L115" i="2"/>
  <c r="K114" i="2"/>
  <c r="K115" i="2"/>
  <c r="J114" i="2"/>
  <c r="J115" i="2"/>
  <c r="L106" i="2"/>
  <c r="K106" i="2"/>
  <c r="J106" i="2"/>
  <c r="L98" i="2"/>
  <c r="L99" i="2"/>
  <c r="K98" i="2"/>
  <c r="K99" i="2"/>
  <c r="J98" i="2"/>
  <c r="J99" i="2"/>
  <c r="L82" i="2"/>
  <c r="K82" i="2"/>
  <c r="J82" i="2"/>
  <c r="L58" i="2"/>
  <c r="K58" i="2"/>
  <c r="J58" i="2"/>
  <c r="L50" i="2"/>
  <c r="K50" i="2"/>
  <c r="J50" i="2"/>
  <c r="L18" i="2"/>
  <c r="K18" i="2"/>
  <c r="J18" i="2"/>
  <c r="M521" i="2"/>
  <c r="L521" i="2"/>
  <c r="K521" i="2"/>
  <c r="J521" i="2"/>
  <c r="L513" i="2"/>
  <c r="K514" i="2"/>
  <c r="J515" i="2"/>
  <c r="M489" i="2"/>
  <c r="L489" i="2"/>
  <c r="K489" i="2"/>
  <c r="J489" i="2"/>
  <c r="M481" i="2"/>
  <c r="L481" i="2"/>
  <c r="K481" i="2"/>
  <c r="J481" i="2"/>
  <c r="M465" i="2"/>
  <c r="M466" i="2"/>
  <c r="L465" i="2"/>
  <c r="L466" i="2"/>
  <c r="K466" i="2"/>
  <c r="K465" i="2"/>
  <c r="J465" i="2"/>
  <c r="J466" i="2"/>
  <c r="K425" i="2"/>
  <c r="J417" i="2"/>
  <c r="M409" i="2"/>
  <c r="L409" i="2"/>
  <c r="K410" i="2"/>
  <c r="K409" i="2"/>
  <c r="J409" i="2"/>
  <c r="J410" i="2"/>
  <c r="M393" i="2"/>
  <c r="M394" i="2"/>
  <c r="L393" i="2"/>
  <c r="L394" i="2"/>
  <c r="K394" i="2"/>
  <c r="K393" i="2"/>
  <c r="J393" i="2"/>
  <c r="J394" i="2"/>
  <c r="M385" i="2"/>
  <c r="M386" i="2"/>
  <c r="L386" i="2"/>
  <c r="K386" i="2"/>
  <c r="J386" i="2"/>
  <c r="K377" i="2"/>
  <c r="M369" i="2"/>
  <c r="L369" i="2"/>
  <c r="K369" i="2"/>
  <c r="J369" i="2"/>
  <c r="M361" i="2"/>
  <c r="M362" i="2"/>
  <c r="L361" i="2"/>
  <c r="L362" i="2"/>
  <c r="K362" i="2"/>
  <c r="K361" i="2"/>
  <c r="J361" i="2"/>
  <c r="J362" i="2"/>
  <c r="M345" i="2"/>
  <c r="M346" i="2"/>
  <c r="M347" i="2"/>
  <c r="L345" i="2"/>
  <c r="L346" i="2"/>
  <c r="L347" i="2"/>
  <c r="K346" i="2"/>
  <c r="K347" i="2"/>
  <c r="K345" i="2"/>
  <c r="J345" i="2"/>
  <c r="J346" i="2"/>
  <c r="J347" i="2"/>
  <c r="M337" i="2"/>
  <c r="L337" i="2"/>
  <c r="K337" i="2"/>
  <c r="J337" i="2"/>
  <c r="M329" i="2"/>
  <c r="L329" i="2"/>
  <c r="K329" i="2"/>
  <c r="J329" i="2"/>
  <c r="M321" i="2"/>
  <c r="M323" i="2"/>
  <c r="L321" i="2"/>
  <c r="L322" i="2"/>
  <c r="L323" i="2"/>
  <c r="K322" i="2"/>
  <c r="K323" i="2"/>
  <c r="K321" i="2"/>
  <c r="J321" i="2"/>
  <c r="J322" i="2"/>
  <c r="J323" i="2"/>
  <c r="M313" i="2"/>
  <c r="L313" i="2"/>
  <c r="L314" i="2"/>
  <c r="K314" i="2"/>
  <c r="K313" i="2"/>
  <c r="J313" i="2"/>
  <c r="J314" i="2"/>
  <c r="L305" i="2"/>
  <c r="K305" i="2"/>
  <c r="J305" i="2"/>
  <c r="L281" i="2"/>
  <c r="K281" i="2"/>
  <c r="J281" i="2"/>
  <c r="L273" i="2"/>
  <c r="K273" i="2"/>
  <c r="J273" i="2"/>
  <c r="L265" i="2"/>
  <c r="K265" i="2"/>
  <c r="J265" i="2"/>
  <c r="L249" i="2"/>
  <c r="N249" i="2" s="1"/>
  <c r="K249" i="2"/>
  <c r="J249" i="2"/>
  <c r="L241" i="2"/>
  <c r="K241" i="2"/>
  <c r="J241" i="2"/>
  <c r="L233" i="2"/>
  <c r="L234" i="2"/>
  <c r="K234" i="2"/>
  <c r="K233" i="2"/>
  <c r="J233" i="2"/>
  <c r="J234" i="2"/>
  <c r="L225" i="2"/>
  <c r="K225" i="2"/>
  <c r="J225" i="2"/>
  <c r="M219" i="2"/>
  <c r="L217" i="2"/>
  <c r="L218" i="2"/>
  <c r="L219" i="2"/>
  <c r="K218" i="2"/>
  <c r="K219" i="2"/>
  <c r="K217" i="2"/>
  <c r="J217" i="2"/>
  <c r="J218" i="2"/>
  <c r="J219" i="2"/>
  <c r="L193" i="2"/>
  <c r="K193" i="2"/>
  <c r="O193" i="2" s="1"/>
  <c r="J193" i="2"/>
  <c r="L185" i="2"/>
  <c r="K185" i="2"/>
  <c r="J185" i="2"/>
  <c r="M179" i="2"/>
  <c r="L177" i="2"/>
  <c r="L178" i="2"/>
  <c r="L179" i="2"/>
  <c r="K178" i="2"/>
  <c r="K179" i="2"/>
  <c r="K177" i="2"/>
  <c r="J177" i="2"/>
  <c r="J178" i="2"/>
  <c r="J179" i="2"/>
  <c r="L169" i="2"/>
  <c r="K169" i="2"/>
  <c r="J169" i="2"/>
  <c r="L161" i="2"/>
  <c r="K161" i="2"/>
  <c r="J161" i="2"/>
  <c r="L153" i="2"/>
  <c r="L154" i="2"/>
  <c r="L155" i="2"/>
  <c r="L156" i="2"/>
  <c r="K154" i="2"/>
  <c r="K155" i="2"/>
  <c r="K156" i="2"/>
  <c r="K153" i="2"/>
  <c r="J153" i="2"/>
  <c r="J154" i="2"/>
  <c r="J155" i="2"/>
  <c r="J156" i="2"/>
  <c r="L146" i="2"/>
  <c r="K146" i="2"/>
  <c r="J145" i="2"/>
  <c r="J146" i="2"/>
  <c r="L137" i="2"/>
  <c r="K137" i="2"/>
  <c r="J137" i="2"/>
  <c r="L129" i="2"/>
  <c r="K129" i="2"/>
  <c r="J129" i="2"/>
  <c r="L121" i="2"/>
  <c r="K121" i="2"/>
  <c r="J121" i="2"/>
  <c r="L105" i="2"/>
  <c r="K105" i="2"/>
  <c r="J105" i="2"/>
  <c r="L97" i="2"/>
  <c r="K97" i="2"/>
  <c r="J97" i="2"/>
  <c r="L89" i="2"/>
  <c r="L90" i="2"/>
  <c r="K89" i="2"/>
  <c r="K90" i="2"/>
  <c r="J89" i="2"/>
  <c r="J90" i="2"/>
  <c r="L81" i="2"/>
  <c r="K81" i="2"/>
  <c r="J81" i="2"/>
  <c r="L73" i="2"/>
  <c r="L74" i="2"/>
  <c r="K73" i="2"/>
  <c r="K74" i="2"/>
  <c r="J73" i="2"/>
  <c r="J74" i="2"/>
  <c r="L41" i="2"/>
  <c r="L42" i="2"/>
  <c r="K41" i="2"/>
  <c r="K42" i="2"/>
  <c r="J41" i="2"/>
  <c r="J42" i="2"/>
  <c r="L33" i="2"/>
  <c r="L34" i="2"/>
  <c r="L35" i="2"/>
  <c r="L36" i="2"/>
  <c r="K33" i="2"/>
  <c r="K34" i="2"/>
  <c r="K35" i="2"/>
  <c r="K36" i="2"/>
  <c r="J33" i="2"/>
  <c r="J34" i="2"/>
  <c r="J35" i="2"/>
  <c r="J36" i="2"/>
  <c r="L17" i="2"/>
  <c r="K17" i="2"/>
  <c r="J17" i="2"/>
  <c r="L6" i="2"/>
  <c r="L7" i="2"/>
  <c r="K6" i="2"/>
  <c r="K7" i="2"/>
  <c r="J6" i="2"/>
  <c r="J7" i="2"/>
  <c r="M528" i="2"/>
  <c r="L528" i="2"/>
  <c r="K528" i="2"/>
  <c r="J528" i="2"/>
  <c r="M504" i="2"/>
  <c r="M505" i="2"/>
  <c r="M506" i="2"/>
  <c r="L505" i="2"/>
  <c r="L506" i="2"/>
  <c r="L504" i="2"/>
  <c r="K506" i="2"/>
  <c r="K504" i="2"/>
  <c r="K505" i="2"/>
  <c r="J504" i="2"/>
  <c r="J505" i="2"/>
  <c r="J506" i="2"/>
  <c r="M496" i="2"/>
  <c r="M497" i="2"/>
  <c r="L497" i="2"/>
  <c r="L496" i="2"/>
  <c r="K496" i="2"/>
  <c r="K497" i="2"/>
  <c r="J496" i="2"/>
  <c r="J497" i="2"/>
  <c r="M488" i="2"/>
  <c r="L488" i="2"/>
  <c r="K488" i="2"/>
  <c r="J488" i="2"/>
  <c r="M472" i="2"/>
  <c r="M473" i="2"/>
  <c r="L473" i="2"/>
  <c r="L472" i="2"/>
  <c r="K472" i="2"/>
  <c r="K473" i="2"/>
  <c r="J472" i="2"/>
  <c r="J473" i="2"/>
  <c r="M464" i="2"/>
  <c r="L464" i="2"/>
  <c r="K464" i="2"/>
  <c r="J464" i="2"/>
  <c r="M457" i="2"/>
  <c r="M458" i="2"/>
  <c r="M459" i="2"/>
  <c r="L457" i="2"/>
  <c r="L458" i="2"/>
  <c r="L459" i="2"/>
  <c r="K458" i="2"/>
  <c r="K459" i="2"/>
  <c r="K457" i="2"/>
  <c r="J457" i="2"/>
  <c r="J458" i="2"/>
  <c r="J459" i="2"/>
  <c r="M450" i="2"/>
  <c r="M449" i="2"/>
  <c r="M451" i="2"/>
  <c r="L449" i="2"/>
  <c r="L450" i="2"/>
  <c r="L451" i="2"/>
  <c r="K450" i="2"/>
  <c r="K451" i="2"/>
  <c r="K449" i="2"/>
  <c r="J449" i="2"/>
  <c r="J450" i="2"/>
  <c r="J451" i="2"/>
  <c r="L416" i="2"/>
  <c r="M408" i="2"/>
  <c r="L408" i="2"/>
  <c r="K408" i="2"/>
  <c r="J408" i="2"/>
  <c r="K400" i="2"/>
  <c r="L376" i="2"/>
  <c r="M360" i="2"/>
  <c r="L360" i="2"/>
  <c r="K360" i="2"/>
  <c r="J360" i="2"/>
  <c r="M353" i="2"/>
  <c r="M352" i="2"/>
  <c r="L353" i="2"/>
  <c r="K353" i="2"/>
  <c r="J353" i="2"/>
  <c r="M344" i="2"/>
  <c r="L344" i="2"/>
  <c r="K344" i="2"/>
  <c r="J344" i="2"/>
  <c r="M336" i="2"/>
  <c r="L336" i="2"/>
  <c r="K336" i="2"/>
  <c r="J336" i="2"/>
  <c r="L320" i="2"/>
  <c r="K320" i="2"/>
  <c r="J320" i="2"/>
  <c r="L312" i="2"/>
  <c r="K312" i="2"/>
  <c r="O312" i="2" s="1"/>
  <c r="J312" i="2"/>
  <c r="L297" i="2"/>
  <c r="L296" i="2"/>
  <c r="K296" i="2"/>
  <c r="K297" i="2"/>
  <c r="J296" i="2"/>
  <c r="J297" i="2"/>
  <c r="L264" i="2"/>
  <c r="K264" i="2"/>
  <c r="J264" i="2"/>
  <c r="L248" i="2"/>
  <c r="K248" i="2"/>
  <c r="J248" i="2"/>
  <c r="L232" i="2"/>
  <c r="K232" i="2"/>
  <c r="J232" i="2"/>
  <c r="L224" i="2"/>
  <c r="K224" i="2"/>
  <c r="J224" i="2"/>
  <c r="L216" i="2"/>
  <c r="K216" i="2"/>
  <c r="J216" i="2"/>
  <c r="L209" i="2"/>
  <c r="L208" i="2"/>
  <c r="K208" i="2"/>
  <c r="K209" i="2"/>
  <c r="J208" i="2"/>
  <c r="J209" i="2"/>
  <c r="L201" i="2"/>
  <c r="L200" i="2"/>
  <c r="K200" i="2"/>
  <c r="K201" i="2"/>
  <c r="J200" i="2"/>
  <c r="J201" i="2"/>
  <c r="L192" i="2"/>
  <c r="K192" i="2"/>
  <c r="J192" i="2"/>
  <c r="L176" i="2"/>
  <c r="K176" i="2"/>
  <c r="J176" i="2"/>
  <c r="L160" i="2"/>
  <c r="K160" i="2"/>
  <c r="J160" i="2"/>
  <c r="L152" i="2"/>
  <c r="K152" i="2"/>
  <c r="J152" i="2"/>
  <c r="L120" i="2"/>
  <c r="K120" i="2"/>
  <c r="J120" i="2"/>
  <c r="L113" i="2"/>
  <c r="L112" i="2"/>
  <c r="K112" i="2"/>
  <c r="K113" i="2"/>
  <c r="J112" i="2"/>
  <c r="J113" i="2"/>
  <c r="L88" i="2"/>
  <c r="K88" i="2"/>
  <c r="J88" i="2"/>
  <c r="L80" i="2"/>
  <c r="K80" i="2"/>
  <c r="J80" i="2"/>
  <c r="L72" i="2"/>
  <c r="K72" i="2"/>
  <c r="J72" i="2"/>
  <c r="L57" i="2"/>
  <c r="L56" i="2"/>
  <c r="K56" i="2"/>
  <c r="K57" i="2"/>
  <c r="J56" i="2"/>
  <c r="J57" i="2"/>
  <c r="L40" i="2"/>
  <c r="K40" i="2"/>
  <c r="J40" i="2"/>
  <c r="L32" i="2"/>
  <c r="K32" i="2"/>
  <c r="J32" i="2"/>
  <c r="L16" i="2"/>
  <c r="K16" i="2"/>
  <c r="J16" i="2"/>
  <c r="L5" i="2"/>
  <c r="K5" i="2"/>
  <c r="J5" i="2"/>
  <c r="M512" i="2"/>
  <c r="L512" i="2"/>
  <c r="K511" i="2"/>
  <c r="K512" i="2"/>
  <c r="J512" i="2"/>
  <c r="M487" i="2"/>
  <c r="L487" i="2"/>
  <c r="K487" i="2"/>
  <c r="J487" i="2"/>
  <c r="M455" i="2"/>
  <c r="M440" i="2"/>
  <c r="M441" i="2"/>
  <c r="L441" i="2"/>
  <c r="L440" i="2"/>
  <c r="K440" i="2"/>
  <c r="K441" i="2"/>
  <c r="J440" i="2"/>
  <c r="J441" i="2"/>
  <c r="L431" i="2"/>
  <c r="M424" i="2"/>
  <c r="M383" i="2"/>
  <c r="M359" i="2"/>
  <c r="M335" i="2"/>
  <c r="M328" i="2"/>
  <c r="M327" i="2"/>
  <c r="L327" i="2"/>
  <c r="L328" i="2"/>
  <c r="K327" i="2"/>
  <c r="K328" i="2"/>
  <c r="J327" i="2"/>
  <c r="J328" i="2"/>
  <c r="M295" i="2"/>
  <c r="L295" i="2"/>
  <c r="K295" i="2"/>
  <c r="J295" i="2"/>
  <c r="M271" i="2"/>
  <c r="L271" i="2"/>
  <c r="L272" i="2"/>
  <c r="K271" i="2"/>
  <c r="K272" i="2"/>
  <c r="J272" i="2"/>
  <c r="J271" i="2"/>
  <c r="L263" i="2"/>
  <c r="M247" i="2"/>
  <c r="L247" i="2"/>
  <c r="K247" i="2"/>
  <c r="J247" i="2"/>
  <c r="L239" i="2"/>
  <c r="M231" i="2"/>
  <c r="L231" i="2"/>
  <c r="K231" i="2"/>
  <c r="J231" i="2"/>
  <c r="L223" i="2"/>
  <c r="M207" i="2"/>
  <c r="L207" i="2"/>
  <c r="K207" i="2"/>
  <c r="J207" i="2"/>
  <c r="M191" i="2"/>
  <c r="L191" i="2"/>
  <c r="K191" i="2"/>
  <c r="J191" i="2"/>
  <c r="L183" i="2"/>
  <c r="M175" i="2"/>
  <c r="L175" i="2"/>
  <c r="K175" i="2"/>
  <c r="J175" i="2"/>
  <c r="L144" i="2"/>
  <c r="K135" i="2"/>
  <c r="M103" i="2"/>
  <c r="L103" i="2"/>
  <c r="L104" i="2"/>
  <c r="K103" i="2"/>
  <c r="K104" i="2"/>
  <c r="J104" i="2"/>
  <c r="J103" i="2"/>
  <c r="M95" i="2"/>
  <c r="L95" i="2"/>
  <c r="L96" i="2"/>
  <c r="K95" i="2"/>
  <c r="K96" i="2"/>
  <c r="J96" i="2"/>
  <c r="J95" i="2"/>
  <c r="M87" i="2"/>
  <c r="L87" i="2"/>
  <c r="K87" i="2"/>
  <c r="J87" i="2"/>
  <c r="M79" i="2"/>
  <c r="L79" i="2"/>
  <c r="K79" i="2"/>
  <c r="J79" i="2"/>
  <c r="M55" i="2"/>
  <c r="L55" i="2"/>
  <c r="K55" i="2"/>
  <c r="J55" i="2"/>
  <c r="L49" i="2"/>
  <c r="L48" i="2"/>
  <c r="K48" i="2"/>
  <c r="K49" i="2"/>
  <c r="J48" i="2"/>
  <c r="J49" i="2"/>
  <c r="M23" i="2"/>
  <c r="M15" i="2"/>
  <c r="L15" i="2"/>
  <c r="K15" i="2"/>
  <c r="J15" i="2"/>
  <c r="N404" i="2"/>
  <c r="N132" i="2"/>
  <c r="N116" i="2"/>
  <c r="N60" i="2"/>
  <c r="O251" i="2"/>
  <c r="N131" i="2"/>
  <c r="N186" i="2"/>
  <c r="N71" i="2"/>
  <c r="N92" i="2"/>
  <c r="N163" i="2"/>
  <c r="O275" i="2"/>
  <c r="N386" i="2"/>
  <c r="N394" i="2"/>
  <c r="N274" i="2"/>
  <c r="N19" i="2"/>
  <c r="O404" i="2"/>
  <c r="M9" i="2"/>
  <c r="M17" i="2"/>
  <c r="M33" i="2"/>
  <c r="M41" i="2"/>
  <c r="O41" i="2" s="1"/>
  <c r="M49" i="2"/>
  <c r="M57" i="2"/>
  <c r="M65" i="2"/>
  <c r="M73" i="2"/>
  <c r="M81" i="2"/>
  <c r="M89" i="2"/>
  <c r="M97" i="2"/>
  <c r="M105" i="2"/>
  <c r="M113" i="2"/>
  <c r="M121" i="2"/>
  <c r="O121" i="2" s="1"/>
  <c r="M129" i="2"/>
  <c r="M137" i="2"/>
  <c r="M153" i="2"/>
  <c r="M161" i="2"/>
  <c r="M18" i="2"/>
  <c r="M26" i="2"/>
  <c r="M34" i="2"/>
  <c r="M42" i="2"/>
  <c r="M50" i="2"/>
  <c r="M58" i="2"/>
  <c r="M66" i="2"/>
  <c r="M74" i="2"/>
  <c r="M82" i="2"/>
  <c r="M90" i="2"/>
  <c r="M98" i="2"/>
  <c r="M106" i="2"/>
  <c r="M114" i="2"/>
  <c r="M122" i="2"/>
  <c r="M130" i="2"/>
  <c r="M138" i="2"/>
  <c r="M146" i="2"/>
  <c r="M154" i="2"/>
  <c r="M162" i="2"/>
  <c r="M12" i="2"/>
  <c r="M20" i="2"/>
  <c r="M28" i="2"/>
  <c r="M36" i="2"/>
  <c r="M52" i="2"/>
  <c r="M60" i="2"/>
  <c r="M68" i="2"/>
  <c r="M76" i="2"/>
  <c r="M84" i="2"/>
  <c r="M92" i="2"/>
  <c r="O92" i="2" s="1"/>
  <c r="M100" i="2"/>
  <c r="M108" i="2"/>
  <c r="M116" i="2"/>
  <c r="O116" i="2" s="1"/>
  <c r="M124" i="2"/>
  <c r="M132" i="2"/>
  <c r="O132" i="2" s="1"/>
  <c r="M140" i="2"/>
  <c r="M148" i="2"/>
  <c r="M156" i="2"/>
  <c r="M164" i="2"/>
  <c r="M5" i="2"/>
  <c r="M13" i="2"/>
  <c r="M21" i="2"/>
  <c r="M53" i="2"/>
  <c r="M69" i="2"/>
  <c r="M77" i="2"/>
  <c r="M85" i="2"/>
  <c r="M101" i="2"/>
  <c r="M141" i="2"/>
  <c r="M6" i="2"/>
  <c r="M22" i="2"/>
  <c r="M86" i="2"/>
  <c r="M150" i="2"/>
  <c r="M7" i="2"/>
  <c r="M8" i="2"/>
  <c r="M16" i="2"/>
  <c r="M32" i="2"/>
  <c r="M40" i="2"/>
  <c r="M48" i="2"/>
  <c r="M56" i="2"/>
  <c r="M64" i="2"/>
  <c r="M72" i="2"/>
  <c r="M80" i="2"/>
  <c r="M88" i="2"/>
  <c r="M96" i="2"/>
  <c r="M104" i="2"/>
  <c r="M112" i="2"/>
  <c r="M120" i="2"/>
  <c r="M128" i="2"/>
  <c r="M144" i="2"/>
  <c r="M152" i="2"/>
  <c r="M160" i="2"/>
  <c r="O160" i="2" s="1"/>
  <c r="M168" i="2"/>
  <c r="U166" i="2"/>
  <c r="U167" i="2"/>
  <c r="U168" i="2"/>
  <c r="S4" i="2"/>
  <c r="R4" i="2"/>
  <c r="Q4" i="2"/>
  <c r="P4" i="2"/>
  <c r="M170" i="2" l="1"/>
  <c r="M252" i="2"/>
  <c r="L493" i="2"/>
  <c r="L396" i="2"/>
  <c r="L356" i="2"/>
  <c r="L332" i="2"/>
  <c r="K244" i="2"/>
  <c r="N244" i="2" s="1"/>
  <c r="L212" i="2"/>
  <c r="M186" i="2"/>
  <c r="M213" i="2"/>
  <c r="M500" i="2"/>
  <c r="M436" i="2"/>
  <c r="K396" i="2"/>
  <c r="K356" i="2"/>
  <c r="N356" i="2" s="1"/>
  <c r="K332" i="2"/>
  <c r="L308" i="2"/>
  <c r="M314" i="2"/>
  <c r="M200" i="2"/>
  <c r="L500" i="2"/>
  <c r="M476" i="2"/>
  <c r="K436" i="2"/>
  <c r="K308" i="2"/>
  <c r="N308" i="2" s="1"/>
  <c r="L228" i="2"/>
  <c r="N228" i="2" s="1"/>
  <c r="M147" i="2"/>
  <c r="O147" i="2" s="1"/>
  <c r="O122" i="2"/>
  <c r="N177" i="2"/>
  <c r="N217" i="2"/>
  <c r="N361" i="2"/>
  <c r="M174" i="2"/>
  <c r="M166" i="2"/>
  <c r="M158" i="2"/>
  <c r="M149" i="2"/>
  <c r="K143" i="2"/>
  <c r="K136" i="2"/>
  <c r="M126" i="2"/>
  <c r="M118" i="2"/>
  <c r="M110" i="2"/>
  <c r="M102" i="2"/>
  <c r="M94" i="2"/>
  <c r="M78" i="2"/>
  <c r="M62" i="2"/>
  <c r="M54" i="2"/>
  <c r="M47" i="2"/>
  <c r="M38" i="2"/>
  <c r="M30" i="2"/>
  <c r="L23" i="2"/>
  <c r="M83" i="2"/>
  <c r="O83" i="2" s="1"/>
  <c r="K477" i="2"/>
  <c r="M429" i="2"/>
  <c r="K411" i="2"/>
  <c r="O6" i="2"/>
  <c r="N188" i="2"/>
  <c r="O252" i="2"/>
  <c r="O467" i="2"/>
  <c r="N52" i="2"/>
  <c r="N204" i="2"/>
  <c r="O82" i="2"/>
  <c r="N354" i="2"/>
  <c r="O484" i="2"/>
  <c r="O188" i="2"/>
  <c r="O321" i="2"/>
  <c r="N362" i="2"/>
  <c r="O323" i="2"/>
  <c r="N83" i="2"/>
  <c r="N443" i="2"/>
  <c r="N475" i="2"/>
  <c r="O483" i="2"/>
  <c r="N499" i="2"/>
  <c r="N523" i="2"/>
  <c r="N330" i="2"/>
  <c r="O498" i="2"/>
  <c r="O522" i="2"/>
  <c r="N59" i="2"/>
  <c r="N251" i="2"/>
  <c r="N275" i="2"/>
  <c r="M218" i="2"/>
  <c r="O218" i="2" s="1"/>
  <c r="M67" i="2"/>
  <c r="O67" i="2" s="1"/>
  <c r="U67" i="2" s="1"/>
  <c r="M236" i="2"/>
  <c r="M232" i="2"/>
  <c r="K524" i="2"/>
  <c r="O524" i="2" s="1"/>
  <c r="K500" i="2"/>
  <c r="O500" i="2" s="1"/>
  <c r="K492" i="2"/>
  <c r="L452" i="2"/>
  <c r="L436" i="2"/>
  <c r="M250" i="2"/>
  <c r="M75" i="2"/>
  <c r="M244" i="2"/>
  <c r="M264" i="2"/>
  <c r="K501" i="2"/>
  <c r="O501" i="2" s="1"/>
  <c r="M258" i="2"/>
  <c r="M177" i="2"/>
  <c r="M290" i="2"/>
  <c r="O290" i="2" s="1"/>
  <c r="M115" i="2"/>
  <c r="O115" i="2" s="1"/>
  <c r="M308" i="2"/>
  <c r="M280" i="2"/>
  <c r="L508" i="2"/>
  <c r="L476" i="2"/>
  <c r="M444" i="2"/>
  <c r="K167" i="2"/>
  <c r="M241" i="2"/>
  <c r="O241" i="2" s="1"/>
  <c r="M322" i="2"/>
  <c r="O322" i="2" s="1"/>
  <c r="M155" i="2"/>
  <c r="M192" i="2"/>
  <c r="M320" i="2"/>
  <c r="O320" i="2" s="1"/>
  <c r="M503" i="2"/>
  <c r="O503" i="2" s="1"/>
  <c r="M492" i="2"/>
  <c r="K476" i="2"/>
  <c r="K444" i="2"/>
  <c r="L420" i="2"/>
  <c r="N420" i="2" s="1"/>
  <c r="M136" i="2"/>
  <c r="M14" i="2"/>
  <c r="L143" i="2"/>
  <c r="M263" i="2"/>
  <c r="O263" i="2" s="1"/>
  <c r="J375" i="2"/>
  <c r="J447" i="2"/>
  <c r="M376" i="2"/>
  <c r="O376" i="2" s="1"/>
  <c r="M400" i="2"/>
  <c r="O400" i="2" s="1"/>
  <c r="M416" i="2"/>
  <c r="O450" i="2"/>
  <c r="J460" i="2"/>
  <c r="L456" i="2"/>
  <c r="K145" i="2"/>
  <c r="K289" i="2"/>
  <c r="L377" i="2"/>
  <c r="K417" i="2"/>
  <c r="N252" i="2"/>
  <c r="N492" i="2"/>
  <c r="L511" i="2"/>
  <c r="N493" i="2"/>
  <c r="J485" i="2"/>
  <c r="M471" i="2"/>
  <c r="K456" i="2"/>
  <c r="M448" i="2"/>
  <c r="O448" i="2" s="1"/>
  <c r="K402" i="2"/>
  <c r="L385" i="2"/>
  <c r="M343" i="2"/>
  <c r="L300" i="2"/>
  <c r="L284" i="2"/>
  <c r="L267" i="2"/>
  <c r="L240" i="2"/>
  <c r="M221" i="2"/>
  <c r="K180" i="2"/>
  <c r="L140" i="2"/>
  <c r="L123" i="2"/>
  <c r="J117" i="2"/>
  <c r="K100" i="2"/>
  <c r="L76" i="2"/>
  <c r="L69" i="2"/>
  <c r="L53" i="2"/>
  <c r="L43" i="2"/>
  <c r="L29" i="2"/>
  <c r="K21" i="2"/>
  <c r="M242" i="2"/>
  <c r="L136" i="2"/>
  <c r="M223" i="2"/>
  <c r="O223" i="2" s="1"/>
  <c r="J424" i="2"/>
  <c r="M70" i="2"/>
  <c r="M125" i="2"/>
  <c r="M61" i="2"/>
  <c r="M172" i="2"/>
  <c r="M44" i="2"/>
  <c r="K39" i="2"/>
  <c r="K47" i="2"/>
  <c r="O47" i="2" s="1"/>
  <c r="K119" i="2"/>
  <c r="L135" i="2"/>
  <c r="N135" i="2" s="1"/>
  <c r="M143" i="2"/>
  <c r="J215" i="2"/>
  <c r="K351" i="2"/>
  <c r="K375" i="2"/>
  <c r="J423" i="2"/>
  <c r="J432" i="2"/>
  <c r="M431" i="2"/>
  <c r="K439" i="2"/>
  <c r="K447" i="2"/>
  <c r="M511" i="2"/>
  <c r="O511" i="2" s="1"/>
  <c r="J24" i="2"/>
  <c r="O264" i="2"/>
  <c r="J304" i="2"/>
  <c r="K384" i="2"/>
  <c r="L448" i="2"/>
  <c r="L460" i="2"/>
  <c r="M456" i="2"/>
  <c r="N33" i="2"/>
  <c r="N225" i="2"/>
  <c r="M377" i="2"/>
  <c r="K418" i="2"/>
  <c r="N130" i="2"/>
  <c r="M183" i="2"/>
  <c r="L433" i="2"/>
  <c r="M134" i="2"/>
  <c r="M117" i="2"/>
  <c r="L119" i="2"/>
  <c r="M135" i="2"/>
  <c r="J151" i="2"/>
  <c r="J183" i="2"/>
  <c r="K215" i="2"/>
  <c r="O215" i="2" s="1"/>
  <c r="L351" i="2"/>
  <c r="L375" i="2"/>
  <c r="K424" i="2"/>
  <c r="J431" i="2"/>
  <c r="M432" i="2"/>
  <c r="L447" i="2"/>
  <c r="K24" i="2"/>
  <c r="J352" i="2"/>
  <c r="M384" i="2"/>
  <c r="L418" i="2"/>
  <c r="N418" i="2" s="1"/>
  <c r="J26" i="2"/>
  <c r="O308" i="2"/>
  <c r="L477" i="2"/>
  <c r="J433" i="2"/>
  <c r="M181" i="2"/>
  <c r="M182" i="2"/>
  <c r="M173" i="2"/>
  <c r="M45" i="2"/>
  <c r="M25" i="2"/>
  <c r="M39" i="2"/>
  <c r="L47" i="2"/>
  <c r="M119" i="2"/>
  <c r="O119" i="2" s="1"/>
  <c r="J143" i="2"/>
  <c r="K151" i="2"/>
  <c r="J184" i="2"/>
  <c r="L215" i="2"/>
  <c r="M351" i="2"/>
  <c r="M375" i="2"/>
  <c r="K423" i="2"/>
  <c r="K433" i="2"/>
  <c r="M433" i="2"/>
  <c r="L439" i="2"/>
  <c r="M447" i="2"/>
  <c r="L24" i="2"/>
  <c r="N24" i="2" s="1"/>
  <c r="J240" i="2"/>
  <c r="J392" i="2"/>
  <c r="J25" i="2"/>
  <c r="L145" i="2"/>
  <c r="N145" i="2" s="1"/>
  <c r="J385" i="2"/>
  <c r="L417" i="2"/>
  <c r="K26" i="2"/>
  <c r="K70" i="2"/>
  <c r="J429" i="2"/>
  <c r="M142" i="2"/>
  <c r="J39" i="2"/>
  <c r="J119" i="2"/>
  <c r="M239" i="2"/>
  <c r="J351" i="2"/>
  <c r="L39" i="2"/>
  <c r="M109" i="2"/>
  <c r="M46" i="2"/>
  <c r="M165" i="2"/>
  <c r="M37" i="2"/>
  <c r="M145" i="2"/>
  <c r="O145" i="2" s="1"/>
  <c r="O81" i="2"/>
  <c r="J23" i="2"/>
  <c r="J47" i="2"/>
  <c r="J135" i="2"/>
  <c r="J144" i="2"/>
  <c r="L151" i="2"/>
  <c r="K184" i="2"/>
  <c r="J335" i="2"/>
  <c r="J359" i="2"/>
  <c r="J383" i="2"/>
  <c r="L424" i="2"/>
  <c r="K432" i="2"/>
  <c r="O432" i="2" s="1"/>
  <c r="J455" i="2"/>
  <c r="K240" i="2"/>
  <c r="K352" i="2"/>
  <c r="K392" i="2"/>
  <c r="O392" i="2" s="1"/>
  <c r="J448" i="2"/>
  <c r="K25" i="2"/>
  <c r="O25" i="2" s="1"/>
  <c r="M418" i="2"/>
  <c r="L26" i="2"/>
  <c r="M516" i="2"/>
  <c r="M133" i="2"/>
  <c r="M157" i="2"/>
  <c r="M93" i="2"/>
  <c r="M29" i="2"/>
  <c r="K23" i="2"/>
  <c r="O23" i="2" s="1"/>
  <c r="J136" i="2"/>
  <c r="K144" i="2"/>
  <c r="O144" i="2" s="1"/>
  <c r="M151" i="2"/>
  <c r="K183" i="2"/>
  <c r="J223" i="2"/>
  <c r="J239" i="2"/>
  <c r="J263" i="2"/>
  <c r="K335" i="2"/>
  <c r="N335" i="2" s="1"/>
  <c r="K359" i="2"/>
  <c r="K383" i="2"/>
  <c r="N383" i="2" s="1"/>
  <c r="L423" i="2"/>
  <c r="K431" i="2"/>
  <c r="K455" i="2"/>
  <c r="J511" i="2"/>
  <c r="J376" i="2"/>
  <c r="L392" i="2"/>
  <c r="J416" i="2"/>
  <c r="K460" i="2"/>
  <c r="O460" i="2" s="1"/>
  <c r="L25" i="2"/>
  <c r="M417" i="2"/>
  <c r="O186" i="2"/>
  <c r="J221" i="2"/>
  <c r="M24" i="2"/>
  <c r="O24" i="2" s="1"/>
  <c r="J439" i="2"/>
  <c r="J412" i="2"/>
  <c r="O153" i="2"/>
  <c r="N97" i="2"/>
  <c r="N265" i="2"/>
  <c r="N442" i="2"/>
  <c r="N474" i="2"/>
  <c r="O18" i="2"/>
  <c r="N321" i="2"/>
  <c r="U321" i="2" s="1"/>
  <c r="O442" i="2"/>
  <c r="O474" i="2"/>
  <c r="N483" i="2"/>
  <c r="N187" i="2"/>
  <c r="N203" i="2"/>
  <c r="N227" i="2"/>
  <c r="O420" i="2"/>
  <c r="O97" i="2"/>
  <c r="N56" i="2"/>
  <c r="L317" i="2"/>
  <c r="M225" i="2"/>
  <c r="M194" i="2"/>
  <c r="M266" i="2"/>
  <c r="O266" i="2" s="1"/>
  <c r="M19" i="2"/>
  <c r="O19" i="2" s="1"/>
  <c r="M99" i="2"/>
  <c r="O99" i="2" s="1"/>
  <c r="M196" i="2"/>
  <c r="M284" i="2"/>
  <c r="M285" i="2"/>
  <c r="M216" i="2"/>
  <c r="M296" i="2"/>
  <c r="O296" i="2" s="1"/>
  <c r="K11" i="2"/>
  <c r="M233" i="2"/>
  <c r="O233" i="2" s="1"/>
  <c r="M202" i="2"/>
  <c r="O202" i="2" s="1"/>
  <c r="M282" i="2"/>
  <c r="O282" i="2" s="1"/>
  <c r="M27" i="2"/>
  <c r="O27" i="2" s="1"/>
  <c r="M107" i="2"/>
  <c r="O107" i="2" s="1"/>
  <c r="M204" i="2"/>
  <c r="O204" i="2" s="1"/>
  <c r="M300" i="2"/>
  <c r="M309" i="2"/>
  <c r="M224" i="2"/>
  <c r="O224" i="2" s="1"/>
  <c r="M63" i="2"/>
  <c r="M257" i="2"/>
  <c r="M226" i="2"/>
  <c r="O226" i="2" s="1"/>
  <c r="M298" i="2"/>
  <c r="M51" i="2"/>
  <c r="M131" i="2"/>
  <c r="M220" i="2"/>
  <c r="O220" i="2" s="1"/>
  <c r="M316" i="2"/>
  <c r="O316" i="2" s="1"/>
  <c r="M325" i="2"/>
  <c r="M248" i="2"/>
  <c r="O248" i="2" s="1"/>
  <c r="L21" i="2"/>
  <c r="N21" i="2" s="1"/>
  <c r="K373" i="2"/>
  <c r="L285" i="2"/>
  <c r="M297" i="2"/>
  <c r="M234" i="2"/>
  <c r="M306" i="2"/>
  <c r="O306" i="2" s="1"/>
  <c r="M59" i="2"/>
  <c r="O59" i="2" s="1"/>
  <c r="M139" i="2"/>
  <c r="O139" i="2" s="1"/>
  <c r="M228" i="2"/>
  <c r="O228" i="2" s="1"/>
  <c r="M324" i="2"/>
  <c r="M176" i="2"/>
  <c r="M256" i="2"/>
  <c r="K230" i="2"/>
  <c r="M305" i="2"/>
  <c r="M425" i="2"/>
  <c r="O425" i="2" s="1"/>
  <c r="L514" i="2"/>
  <c r="N514" i="2" s="1"/>
  <c r="J427" i="2"/>
  <c r="K486" i="2"/>
  <c r="K9" i="2"/>
  <c r="O9" i="2" s="1"/>
  <c r="K69" i="2"/>
  <c r="K85" i="2"/>
  <c r="O85" i="2" s="1"/>
  <c r="M389" i="2"/>
  <c r="O389" i="2" s="1"/>
  <c r="L411" i="2"/>
  <c r="L100" i="2"/>
  <c r="N100" i="2" s="1"/>
  <c r="K325" i="2"/>
  <c r="M428" i="2"/>
  <c r="M517" i="2"/>
  <c r="M525" i="2"/>
  <c r="K213" i="2"/>
  <c r="O213" i="2" s="1"/>
  <c r="J366" i="2"/>
  <c r="K348" i="2"/>
  <c r="J292" i="2"/>
  <c r="J150" i="2"/>
  <c r="O60" i="2"/>
  <c r="K304" i="2"/>
  <c r="J384" i="2"/>
  <c r="J400" i="2"/>
  <c r="J456" i="2"/>
  <c r="J401" i="2"/>
  <c r="L410" i="2"/>
  <c r="N410" i="2" s="1"/>
  <c r="J514" i="2"/>
  <c r="M515" i="2"/>
  <c r="K507" i="2"/>
  <c r="L379" i="2"/>
  <c r="K427" i="2"/>
  <c r="J43" i="2"/>
  <c r="K388" i="2"/>
  <c r="J53" i="2"/>
  <c r="J141" i="2"/>
  <c r="J196" i="2"/>
  <c r="L325" i="2"/>
  <c r="K412" i="2"/>
  <c r="J428" i="2"/>
  <c r="J517" i="2"/>
  <c r="J525" i="2"/>
  <c r="J21" i="2"/>
  <c r="M197" i="2"/>
  <c r="J77" i="2"/>
  <c r="J285" i="2"/>
  <c r="O146" i="2"/>
  <c r="O225" i="2"/>
  <c r="U225" i="2" s="1"/>
  <c r="N465" i="2"/>
  <c r="J513" i="2"/>
  <c r="M514" i="2"/>
  <c r="O514" i="2" s="1"/>
  <c r="L507" i="2"/>
  <c r="J123" i="2"/>
  <c r="L378" i="2"/>
  <c r="K426" i="2"/>
  <c r="L9" i="2"/>
  <c r="N9" i="2" s="1"/>
  <c r="K43" i="2"/>
  <c r="N43" i="2" s="1"/>
  <c r="L85" i="2"/>
  <c r="J284" i="2"/>
  <c r="J76" i="2"/>
  <c r="J140" i="2"/>
  <c r="K196" i="2"/>
  <c r="L412" i="2"/>
  <c r="K429" i="2"/>
  <c r="O429" i="2" s="1"/>
  <c r="M477" i="2"/>
  <c r="O477" i="2" s="1"/>
  <c r="M493" i="2"/>
  <c r="O493" i="2" s="1"/>
  <c r="J516" i="2"/>
  <c r="J101" i="2"/>
  <c r="L384" i="2"/>
  <c r="L400" i="2"/>
  <c r="N7" i="2"/>
  <c r="O337" i="2"/>
  <c r="K385" i="2"/>
  <c r="L401" i="2"/>
  <c r="N401" i="2" s="1"/>
  <c r="M410" i="2"/>
  <c r="O410" i="2" s="1"/>
  <c r="K513" i="2"/>
  <c r="M513" i="2"/>
  <c r="M507" i="2"/>
  <c r="O298" i="2"/>
  <c r="M379" i="2"/>
  <c r="L427" i="2"/>
  <c r="L389" i="2"/>
  <c r="N389" i="2" s="1"/>
  <c r="K53" i="2"/>
  <c r="O53" i="2" s="1"/>
  <c r="K76" i="2"/>
  <c r="K141" i="2"/>
  <c r="L196" i="2"/>
  <c r="O340" i="2"/>
  <c r="M412" i="2"/>
  <c r="K428" i="2"/>
  <c r="O428" i="2" s="1"/>
  <c r="L501" i="2"/>
  <c r="K517" i="2"/>
  <c r="K525" i="2"/>
  <c r="J413" i="2"/>
  <c r="O297" i="2"/>
  <c r="M401" i="2"/>
  <c r="O401" i="2" s="1"/>
  <c r="J425" i="2"/>
  <c r="K515" i="2"/>
  <c r="K267" i="2"/>
  <c r="O267" i="2" s="1"/>
  <c r="M378" i="2"/>
  <c r="L426" i="2"/>
  <c r="J69" i="2"/>
  <c r="K284" i="2"/>
  <c r="L388" i="2"/>
  <c r="K140" i="2"/>
  <c r="L429" i="2"/>
  <c r="J477" i="2"/>
  <c r="J493" i="2"/>
  <c r="J501" i="2"/>
  <c r="K516" i="2"/>
  <c r="O516" i="2" s="1"/>
  <c r="M317" i="2"/>
  <c r="J402" i="2"/>
  <c r="M427" i="2"/>
  <c r="J389" i="2"/>
  <c r="J411" i="2"/>
  <c r="J100" i="2"/>
  <c r="L141" i="2"/>
  <c r="L428" i="2"/>
  <c r="L517" i="2"/>
  <c r="O100" i="2"/>
  <c r="L425" i="2"/>
  <c r="L515" i="2"/>
  <c r="O250" i="2"/>
  <c r="M426" i="2"/>
  <c r="M407" i="2"/>
  <c r="K270" i="2"/>
  <c r="M199" i="2"/>
  <c r="K168" i="2"/>
  <c r="L66" i="2"/>
  <c r="L319" i="2"/>
  <c r="L286" i="2"/>
  <c r="L101" i="2"/>
  <c r="M185" i="2"/>
  <c r="O185" i="2" s="1"/>
  <c r="M249" i="2"/>
  <c r="M178" i="2"/>
  <c r="O178" i="2" s="1"/>
  <c r="L407" i="2"/>
  <c r="L257" i="2"/>
  <c r="L199" i="2"/>
  <c r="L63" i="2"/>
  <c r="M413" i="2"/>
  <c r="K317" i="2"/>
  <c r="O317" i="2" s="1"/>
  <c r="K285" i="2"/>
  <c r="O285" i="2" s="1"/>
  <c r="L197" i="2"/>
  <c r="K101" i="2"/>
  <c r="O101" i="2" s="1"/>
  <c r="L256" i="2"/>
  <c r="K199" i="2"/>
  <c r="N199" i="2" s="1"/>
  <c r="L64" i="2"/>
  <c r="M31" i="2"/>
  <c r="L413" i="2"/>
  <c r="M333" i="2"/>
  <c r="K319" i="2"/>
  <c r="K197" i="2"/>
  <c r="M201" i="2"/>
  <c r="M265" i="2"/>
  <c r="O265" i="2" s="1"/>
  <c r="U265" i="2" s="1"/>
  <c r="M368" i="2"/>
  <c r="K256" i="2"/>
  <c r="M159" i="2"/>
  <c r="K63" i="2"/>
  <c r="L31" i="2"/>
  <c r="K413" i="2"/>
  <c r="L333" i="2"/>
  <c r="L221" i="2"/>
  <c r="L77" i="2"/>
  <c r="M209" i="2"/>
  <c r="O209" i="2" s="1"/>
  <c r="M273" i="2"/>
  <c r="O273" i="2" s="1"/>
  <c r="L4" i="2"/>
  <c r="K368" i="2"/>
  <c r="K257" i="2"/>
  <c r="M167" i="2"/>
  <c r="L159" i="2"/>
  <c r="K64" i="2"/>
  <c r="N64" i="2" s="1"/>
  <c r="K31" i="2"/>
  <c r="K333" i="2"/>
  <c r="K221" i="2"/>
  <c r="L128" i="2"/>
  <c r="K77" i="2"/>
  <c r="M217" i="2"/>
  <c r="M281" i="2"/>
  <c r="M210" i="2"/>
  <c r="O210" i="2" s="1"/>
  <c r="M274" i="2"/>
  <c r="O274" i="2" s="1"/>
  <c r="U274" i="2" s="1"/>
  <c r="K4" i="2"/>
  <c r="L167" i="2"/>
  <c r="K159" i="2"/>
  <c r="K66" i="2"/>
  <c r="N66" i="2" s="1"/>
  <c r="M373" i="2"/>
  <c r="O373" i="2" s="1"/>
  <c r="K309" i="2"/>
  <c r="K128" i="2"/>
  <c r="O128" i="2" s="1"/>
  <c r="J4" i="2"/>
  <c r="K280" i="2"/>
  <c r="O280" i="2" s="1"/>
  <c r="L168" i="2"/>
  <c r="L11" i="2"/>
  <c r="L373" i="2"/>
  <c r="N373" i="2" s="1"/>
  <c r="M319" i="2"/>
  <c r="L213" i="2"/>
  <c r="M169" i="2"/>
  <c r="O169" i="2" s="1"/>
  <c r="O84" i="2"/>
  <c r="O17" i="2"/>
  <c r="N290" i="2"/>
  <c r="O68" i="2"/>
  <c r="O129" i="2"/>
  <c r="O201" i="2"/>
  <c r="O130" i="2"/>
  <c r="O161" i="2"/>
  <c r="N507" i="2"/>
  <c r="N82" i="2"/>
  <c r="U82" i="2" s="1"/>
  <c r="N170" i="2"/>
  <c r="N258" i="2"/>
  <c r="O482" i="2"/>
  <c r="O71" i="2"/>
  <c r="U71" i="2" s="1"/>
  <c r="N91" i="2"/>
  <c r="O163" i="2"/>
  <c r="U163" i="2" s="1"/>
  <c r="N403" i="2"/>
  <c r="O156" i="2"/>
  <c r="N226" i="2"/>
  <c r="O403" i="2"/>
  <c r="L109" i="2"/>
  <c r="L70" i="2"/>
  <c r="N121" i="2"/>
  <c r="N425" i="2"/>
  <c r="O443" i="2"/>
  <c r="O475" i="2"/>
  <c r="N313" i="2"/>
  <c r="N212" i="2"/>
  <c r="O187" i="2"/>
  <c r="O203" i="2"/>
  <c r="O227" i="2"/>
  <c r="U227" i="2" s="1"/>
  <c r="O353" i="2"/>
  <c r="N156" i="2"/>
  <c r="N369" i="2"/>
  <c r="N466" i="2"/>
  <c r="O481" i="2"/>
  <c r="O507" i="2"/>
  <c r="N50" i="2"/>
  <c r="N138" i="2"/>
  <c r="N242" i="2"/>
  <c r="O330" i="2"/>
  <c r="U330" i="2" s="1"/>
  <c r="O338" i="2"/>
  <c r="O354" i="2"/>
  <c r="N484" i="2"/>
  <c r="O499" i="2"/>
  <c r="O523" i="2"/>
  <c r="N84" i="2"/>
  <c r="N243" i="2"/>
  <c r="N259" i="2"/>
  <c r="N20" i="2"/>
  <c r="N164" i="2"/>
  <c r="N220" i="2"/>
  <c r="N316" i="2"/>
  <c r="O476" i="2"/>
  <c r="O492" i="2"/>
  <c r="O517" i="2"/>
  <c r="O525" i="2"/>
  <c r="O51" i="2"/>
  <c r="O170" i="2"/>
  <c r="O177" i="2"/>
  <c r="O167" i="2"/>
  <c r="O356" i="2"/>
  <c r="U356" i="2" s="1"/>
  <c r="N81" i="2"/>
  <c r="N153" i="2"/>
  <c r="U153" i="2" s="1"/>
  <c r="O291" i="2"/>
  <c r="O307" i="2"/>
  <c r="O331" i="2"/>
  <c r="O371" i="2"/>
  <c r="O395" i="2"/>
  <c r="O419" i="2"/>
  <c r="O324" i="2"/>
  <c r="O513" i="2"/>
  <c r="O249" i="2"/>
  <c r="N202" i="2"/>
  <c r="N371" i="2"/>
  <c r="N395" i="2"/>
  <c r="N106" i="2"/>
  <c r="N139" i="2"/>
  <c r="N291" i="2"/>
  <c r="O168" i="2"/>
  <c r="O106" i="2"/>
  <c r="N307" i="2"/>
  <c r="N419" i="2"/>
  <c r="O21" i="2"/>
  <c r="O434" i="2"/>
  <c r="N75" i="2"/>
  <c r="N331" i="2"/>
  <c r="N467" i="2"/>
  <c r="U467" i="2" s="1"/>
  <c r="N17" i="2"/>
  <c r="N129" i="2"/>
  <c r="N146" i="2"/>
  <c r="N372" i="2"/>
  <c r="N436" i="2"/>
  <c r="N452" i="2"/>
  <c r="U186" i="2"/>
  <c r="O490" i="2"/>
  <c r="N498" i="2"/>
  <c r="N522" i="2"/>
  <c r="N352" i="2"/>
  <c r="O234" i="2"/>
  <c r="N482" i="2"/>
  <c r="N107" i="2"/>
  <c r="N171" i="2"/>
  <c r="N195" i="2"/>
  <c r="N211" i="2"/>
  <c r="O243" i="2"/>
  <c r="O259" i="2"/>
  <c r="N353" i="2"/>
  <c r="N451" i="2"/>
  <c r="N497" i="2"/>
  <c r="N6" i="2"/>
  <c r="U6" i="2" s="1"/>
  <c r="X6" i="2" s="1"/>
  <c r="N41" i="2"/>
  <c r="N234" i="2"/>
  <c r="N281" i="2"/>
  <c r="N393" i="2"/>
  <c r="O466" i="2"/>
  <c r="N489" i="2"/>
  <c r="N521" i="2"/>
  <c r="N18" i="2"/>
  <c r="N122" i="2"/>
  <c r="N210" i="2"/>
  <c r="N339" i="2"/>
  <c r="N355" i="2"/>
  <c r="N51" i="2"/>
  <c r="N516" i="2"/>
  <c r="N524" i="2"/>
  <c r="O7" i="2"/>
  <c r="U7" i="2" s="1"/>
  <c r="O138" i="2"/>
  <c r="O56" i="2"/>
  <c r="U56" i="2" s="1"/>
  <c r="O164" i="2"/>
  <c r="U164" i="2" s="1"/>
  <c r="O135" i="2"/>
  <c r="O327" i="2"/>
  <c r="O386" i="2"/>
  <c r="O394" i="2"/>
  <c r="U394" i="2" s="1"/>
  <c r="O409" i="2"/>
  <c r="O418" i="2"/>
  <c r="O465" i="2"/>
  <c r="O489" i="2"/>
  <c r="O521" i="2"/>
  <c r="N99" i="2"/>
  <c r="N114" i="2"/>
  <c r="N194" i="2"/>
  <c r="N298" i="2"/>
  <c r="O20" i="2"/>
  <c r="O50" i="2"/>
  <c r="O58" i="2"/>
  <c r="L12" i="2"/>
  <c r="K519" i="2"/>
  <c r="K479" i="2"/>
  <c r="M526" i="2"/>
  <c r="M520" i="2"/>
  <c r="K520" i="2"/>
  <c r="M480" i="2"/>
  <c r="K480" i="2"/>
  <c r="M438" i="2"/>
  <c r="M414" i="2"/>
  <c r="M406" i="2"/>
  <c r="M398" i="2"/>
  <c r="M527" i="2"/>
  <c r="L526" i="2"/>
  <c r="M519" i="2"/>
  <c r="K526" i="2"/>
  <c r="L519" i="2"/>
  <c r="M510" i="2"/>
  <c r="L479" i="2"/>
  <c r="M454" i="2"/>
  <c r="M430" i="2"/>
  <c r="K414" i="2"/>
  <c r="K406" i="2"/>
  <c r="K398" i="2"/>
  <c r="K390" i="2"/>
  <c r="K527" i="2"/>
  <c r="L520" i="2"/>
  <c r="L510" i="2"/>
  <c r="L480" i="2"/>
  <c r="L454" i="2"/>
  <c r="L430" i="2"/>
  <c r="K415" i="2"/>
  <c r="K407" i="2"/>
  <c r="K399" i="2"/>
  <c r="K391" i="2"/>
  <c r="L374" i="2"/>
  <c r="L368" i="2"/>
  <c r="K334" i="2"/>
  <c r="O370" i="2"/>
  <c r="L149" i="2"/>
  <c r="L165" i="2"/>
  <c r="K381" i="2"/>
  <c r="K461" i="2"/>
  <c r="K54" i="2"/>
  <c r="O54" i="2" s="1"/>
  <c r="L478" i="2"/>
  <c r="N377" i="2"/>
  <c r="N58" i="2"/>
  <c r="L10" i="2"/>
  <c r="K10" i="2"/>
  <c r="J10" i="2"/>
  <c r="K518" i="2"/>
  <c r="M518" i="2"/>
  <c r="K510" i="2"/>
  <c r="K509" i="2"/>
  <c r="J510" i="2"/>
  <c r="J508" i="2"/>
  <c r="J509" i="2"/>
  <c r="M508" i="2"/>
  <c r="M509" i="2"/>
  <c r="L509" i="2"/>
  <c r="K508" i="2"/>
  <c r="N508" i="2" s="1"/>
  <c r="L502" i="2"/>
  <c r="J502" i="2"/>
  <c r="L494" i="2"/>
  <c r="L495" i="2"/>
  <c r="J494" i="2"/>
  <c r="M495" i="2"/>
  <c r="K495" i="2"/>
  <c r="J495" i="2"/>
  <c r="M485" i="2"/>
  <c r="J486" i="2"/>
  <c r="M486" i="2"/>
  <c r="L485" i="2"/>
  <c r="L486" i="2"/>
  <c r="K478" i="2"/>
  <c r="M478" i="2"/>
  <c r="L469" i="2"/>
  <c r="J471" i="2"/>
  <c r="L470" i="2"/>
  <c r="M468" i="2"/>
  <c r="L471" i="2"/>
  <c r="J468" i="2"/>
  <c r="M469" i="2"/>
  <c r="J469" i="2"/>
  <c r="M470" i="2"/>
  <c r="K468" i="2"/>
  <c r="J470" i="2"/>
  <c r="K470" i="2"/>
  <c r="L468" i="2"/>
  <c r="K471" i="2"/>
  <c r="M462" i="2"/>
  <c r="J463" i="2"/>
  <c r="M463" i="2"/>
  <c r="J461" i="2"/>
  <c r="L461" i="2"/>
  <c r="J462" i="2"/>
  <c r="L462" i="2"/>
  <c r="L463" i="2"/>
  <c r="K462" i="2"/>
  <c r="M461" i="2"/>
  <c r="K463" i="2"/>
  <c r="K454" i="2"/>
  <c r="J454" i="2"/>
  <c r="M453" i="2"/>
  <c r="L453" i="2"/>
  <c r="J453" i="2"/>
  <c r="M446" i="2"/>
  <c r="L445" i="2"/>
  <c r="L446" i="2"/>
  <c r="K445" i="2"/>
  <c r="K446" i="2"/>
  <c r="J446" i="2"/>
  <c r="M445" i="2"/>
  <c r="L437" i="2"/>
  <c r="K437" i="2"/>
  <c r="J437" i="2"/>
  <c r="L438" i="2"/>
  <c r="K438" i="2"/>
  <c r="M437" i="2"/>
  <c r="K430" i="2"/>
  <c r="J430" i="2"/>
  <c r="K422" i="2"/>
  <c r="J421" i="2"/>
  <c r="J422" i="2"/>
  <c r="M421" i="2"/>
  <c r="M422" i="2"/>
  <c r="L422" i="2"/>
  <c r="K421" i="2"/>
  <c r="J415" i="2"/>
  <c r="J414" i="2"/>
  <c r="M415" i="2"/>
  <c r="L414" i="2"/>
  <c r="J418" i="2"/>
  <c r="L405" i="2"/>
  <c r="J406" i="2"/>
  <c r="K405" i="2"/>
  <c r="J405" i="2"/>
  <c r="L406" i="2"/>
  <c r="M405" i="2"/>
  <c r="J399" i="2"/>
  <c r="M397" i="2"/>
  <c r="J398" i="2"/>
  <c r="L397" i="2"/>
  <c r="M399" i="2"/>
  <c r="L398" i="2"/>
  <c r="K397" i="2"/>
  <c r="J397" i="2"/>
  <c r="M402" i="2"/>
  <c r="O402" i="2" s="1"/>
  <c r="L402" i="2"/>
  <c r="N402" i="2" s="1"/>
  <c r="J391" i="2"/>
  <c r="J390" i="2"/>
  <c r="M390" i="2"/>
  <c r="M391" i="2"/>
  <c r="L390" i="2"/>
  <c r="L380" i="2"/>
  <c r="K380" i="2"/>
  <c r="M382" i="2"/>
  <c r="J380" i="2"/>
  <c r="L382" i="2"/>
  <c r="M381" i="2"/>
  <c r="K382" i="2"/>
  <c r="L381" i="2"/>
  <c r="J381" i="2"/>
  <c r="K378" i="2"/>
  <c r="M380" i="2"/>
  <c r="K379" i="2"/>
  <c r="N379" i="2" s="1"/>
  <c r="K374" i="2"/>
  <c r="J374" i="2"/>
  <c r="M374" i="2"/>
  <c r="J377" i="2"/>
  <c r="K366" i="2"/>
  <c r="L364" i="2"/>
  <c r="K367" i="2"/>
  <c r="K364" i="2"/>
  <c r="M366" i="2"/>
  <c r="J364" i="2"/>
  <c r="J367" i="2"/>
  <c r="M365" i="2"/>
  <c r="M367" i="2"/>
  <c r="L365" i="2"/>
  <c r="L367" i="2"/>
  <c r="J365" i="2"/>
  <c r="M364" i="2"/>
  <c r="M358" i="2"/>
  <c r="L357" i="2"/>
  <c r="L358" i="2"/>
  <c r="K357" i="2"/>
  <c r="K358" i="2"/>
  <c r="J358" i="2"/>
  <c r="M357" i="2"/>
  <c r="M349" i="2"/>
  <c r="J348" i="2"/>
  <c r="M350" i="2"/>
  <c r="J349" i="2"/>
  <c r="L348" i="2"/>
  <c r="J350" i="2"/>
  <c r="L349" i="2"/>
  <c r="L350" i="2"/>
  <c r="K349" i="2"/>
  <c r="M348" i="2"/>
  <c r="K350" i="2"/>
  <c r="L342" i="2"/>
  <c r="J341" i="2"/>
  <c r="L343" i="2"/>
  <c r="J342" i="2"/>
  <c r="K341" i="2"/>
  <c r="M341" i="2"/>
  <c r="K342" i="2"/>
  <c r="J343" i="2"/>
  <c r="L341" i="2"/>
  <c r="J334" i="2"/>
  <c r="M334" i="2"/>
  <c r="L334" i="2"/>
  <c r="L326" i="2"/>
  <c r="M326" i="2"/>
  <c r="K326" i="2"/>
  <c r="J326" i="2"/>
  <c r="K318" i="2"/>
  <c r="M318" i="2"/>
  <c r="J318" i="2"/>
  <c r="M311" i="2"/>
  <c r="M310" i="2"/>
  <c r="L310" i="2"/>
  <c r="L311" i="2"/>
  <c r="K310" i="2"/>
  <c r="J311" i="2"/>
  <c r="J310" i="2"/>
  <c r="M303" i="2"/>
  <c r="M302" i="2"/>
  <c r="K301" i="2"/>
  <c r="L302" i="2"/>
  <c r="J300" i="2"/>
  <c r="L303" i="2"/>
  <c r="J301" i="2"/>
  <c r="K302" i="2"/>
  <c r="K303" i="2"/>
  <c r="J302" i="2"/>
  <c r="M304" i="2"/>
  <c r="O304" i="2" s="1"/>
  <c r="L301" i="2"/>
  <c r="M301" i="2"/>
  <c r="K300" i="2"/>
  <c r="K294" i="2"/>
  <c r="L293" i="2"/>
  <c r="J294" i="2"/>
  <c r="K293" i="2"/>
  <c r="J293" i="2"/>
  <c r="L292" i="2"/>
  <c r="M292" i="2"/>
  <c r="K292" i="2"/>
  <c r="M293" i="2"/>
  <c r="L294" i="2"/>
  <c r="M294" i="2"/>
  <c r="K286" i="2"/>
  <c r="K287" i="2"/>
  <c r="M287" i="2"/>
  <c r="K288" i="2"/>
  <c r="M289" i="2"/>
  <c r="O289" i="2" s="1"/>
  <c r="M288" i="2"/>
  <c r="L287" i="2"/>
  <c r="J287" i="2"/>
  <c r="M286" i="2"/>
  <c r="L288" i="2"/>
  <c r="J288" i="2"/>
  <c r="J289" i="2"/>
  <c r="L277" i="2"/>
  <c r="J276" i="2"/>
  <c r="J278" i="2"/>
  <c r="K277" i="2"/>
  <c r="M279" i="2"/>
  <c r="J279" i="2"/>
  <c r="J277" i="2"/>
  <c r="M276" i="2"/>
  <c r="L278" i="2"/>
  <c r="L279" i="2"/>
  <c r="M277" i="2"/>
  <c r="K278" i="2"/>
  <c r="L276" i="2"/>
  <c r="K279" i="2"/>
  <c r="K276" i="2"/>
  <c r="M268" i="2"/>
  <c r="L268" i="2"/>
  <c r="K268" i="2"/>
  <c r="L269" i="2"/>
  <c r="M269" i="2"/>
  <c r="J268" i="2"/>
  <c r="L270" i="2"/>
  <c r="N270" i="2" s="1"/>
  <c r="K269" i="2"/>
  <c r="M270" i="2"/>
  <c r="O270" i="2" s="1"/>
  <c r="J270" i="2"/>
  <c r="J267" i="2"/>
  <c r="K261" i="2"/>
  <c r="M260" i="2"/>
  <c r="K262" i="2"/>
  <c r="J261" i="2"/>
  <c r="M261" i="2"/>
  <c r="J262" i="2"/>
  <c r="M262" i="2"/>
  <c r="L260" i="2"/>
  <c r="L261" i="2"/>
  <c r="J260" i="2"/>
  <c r="L262" i="2"/>
  <c r="L253" i="2"/>
  <c r="L254" i="2"/>
  <c r="M253" i="2"/>
  <c r="L255" i="2"/>
  <c r="J254" i="2"/>
  <c r="M254" i="2"/>
  <c r="K253" i="2"/>
  <c r="J255" i="2"/>
  <c r="K254" i="2"/>
  <c r="J253" i="2"/>
  <c r="M255" i="2"/>
  <c r="J245" i="2"/>
  <c r="M245" i="2"/>
  <c r="J246" i="2"/>
  <c r="M246" i="2"/>
  <c r="L245" i="2"/>
  <c r="K245" i="2"/>
  <c r="K246" i="2"/>
  <c r="M238" i="2"/>
  <c r="L237" i="2"/>
  <c r="L238" i="2"/>
  <c r="K237" i="2"/>
  <c r="J237" i="2"/>
  <c r="M240" i="2"/>
  <c r="O240" i="2" s="1"/>
  <c r="J238" i="2"/>
  <c r="M237" i="2"/>
  <c r="L229" i="2"/>
  <c r="K229" i="2"/>
  <c r="J229" i="2"/>
  <c r="L230" i="2"/>
  <c r="J230" i="2"/>
  <c r="M229" i="2"/>
  <c r="M230" i="2"/>
  <c r="O230" i="2" s="1"/>
  <c r="K222" i="2"/>
  <c r="J222" i="2"/>
  <c r="M222" i="2"/>
  <c r="L222" i="2"/>
  <c r="K214" i="2"/>
  <c r="J214" i="2"/>
  <c r="L214" i="2"/>
  <c r="L206" i="2"/>
  <c r="K206" i="2"/>
  <c r="M205" i="2"/>
  <c r="J206" i="2"/>
  <c r="L205" i="2"/>
  <c r="M206" i="2"/>
  <c r="J205" i="2"/>
  <c r="K198" i="2"/>
  <c r="J198" i="2"/>
  <c r="M198" i="2"/>
  <c r="L198" i="2"/>
  <c r="M189" i="2"/>
  <c r="L189" i="2"/>
  <c r="K189" i="2"/>
  <c r="L190" i="2"/>
  <c r="J189" i="2"/>
  <c r="J190" i="2"/>
  <c r="J180" i="2"/>
  <c r="J181" i="2"/>
  <c r="L180" i="2"/>
  <c r="N180" i="2" s="1"/>
  <c r="J182" i="2"/>
  <c r="L181" i="2"/>
  <c r="L182" i="2"/>
  <c r="M180" i="2"/>
  <c r="O180" i="2" s="1"/>
  <c r="K181" i="2"/>
  <c r="M184" i="2"/>
  <c r="O184" i="2" s="1"/>
  <c r="K182" i="2"/>
  <c r="K174" i="2"/>
  <c r="J173" i="2"/>
  <c r="J174" i="2"/>
  <c r="L172" i="2"/>
  <c r="L173" i="2"/>
  <c r="K173" i="2"/>
  <c r="O173" i="2" s="1"/>
  <c r="L174" i="2"/>
  <c r="J172" i="2"/>
  <c r="J166" i="2"/>
  <c r="L166" i="2"/>
  <c r="K166" i="2"/>
  <c r="O166" i="2" s="1"/>
  <c r="K165" i="2"/>
  <c r="O165" i="2" s="1"/>
  <c r="J165" i="2"/>
  <c r="L157" i="2"/>
  <c r="J158" i="2"/>
  <c r="K157" i="2"/>
  <c r="J157" i="2"/>
  <c r="K158" i="2"/>
  <c r="O158" i="2" s="1"/>
  <c r="J149" i="2"/>
  <c r="L150" i="2"/>
  <c r="K150" i="2"/>
  <c r="O150" i="2" s="1"/>
  <c r="K149" i="2"/>
  <c r="O149" i="2" s="1"/>
  <c r="J142" i="2"/>
  <c r="L142" i="2"/>
  <c r="K142" i="2"/>
  <c r="J134" i="2"/>
  <c r="L133" i="2"/>
  <c r="K133" i="2"/>
  <c r="O133" i="2" s="1"/>
  <c r="L134" i="2"/>
  <c r="K134" i="2"/>
  <c r="L126" i="2"/>
  <c r="J125" i="2"/>
  <c r="J124" i="2"/>
  <c r="L127" i="2"/>
  <c r="J126" i="2"/>
  <c r="M123" i="2"/>
  <c r="J127" i="2"/>
  <c r="K125" i="2"/>
  <c r="O125" i="2" s="1"/>
  <c r="K126" i="2"/>
  <c r="N126" i="2" s="1"/>
  <c r="M127" i="2"/>
  <c r="L124" i="2"/>
  <c r="L125" i="2"/>
  <c r="K124" i="2"/>
  <c r="O124" i="2" s="1"/>
  <c r="K123" i="2"/>
  <c r="N123" i="2" s="1"/>
  <c r="L118" i="2"/>
  <c r="K118" i="2"/>
  <c r="O118" i="2" s="1"/>
  <c r="J118" i="2"/>
  <c r="L117" i="2"/>
  <c r="K117" i="2"/>
  <c r="O117" i="2" s="1"/>
  <c r="K110" i="2"/>
  <c r="O110" i="2" s="1"/>
  <c r="J110" i="2"/>
  <c r="J109" i="2"/>
  <c r="J111" i="2"/>
  <c r="M111" i="2"/>
  <c r="L111" i="2"/>
  <c r="K111" i="2"/>
  <c r="K109" i="2"/>
  <c r="L102" i="2"/>
  <c r="K102" i="2"/>
  <c r="O102" i="2" s="1"/>
  <c r="L93" i="2"/>
  <c r="L94" i="2"/>
  <c r="K94" i="2"/>
  <c r="O94" i="2" s="1"/>
  <c r="K93" i="2"/>
  <c r="J94" i="2"/>
  <c r="J86" i="2"/>
  <c r="L86" i="2"/>
  <c r="K86" i="2"/>
  <c r="L78" i="2"/>
  <c r="K78" i="2"/>
  <c r="O78" i="2" s="1"/>
  <c r="J78" i="2"/>
  <c r="K62" i="2"/>
  <c r="O62" i="2" s="1"/>
  <c r="J62" i="2"/>
  <c r="L61" i="2"/>
  <c r="K61" i="2"/>
  <c r="J61" i="2"/>
  <c r="L62" i="2"/>
  <c r="L54" i="2"/>
  <c r="J54" i="2"/>
  <c r="L45" i="2"/>
  <c r="L44" i="2"/>
  <c r="L46" i="2"/>
  <c r="K44" i="2"/>
  <c r="O44" i="2" s="1"/>
  <c r="K46" i="2"/>
  <c r="O46" i="2" s="1"/>
  <c r="J44" i="2"/>
  <c r="K45" i="2"/>
  <c r="J46" i="2"/>
  <c r="M43" i="2"/>
  <c r="O43" i="2" s="1"/>
  <c r="L38" i="2"/>
  <c r="K38" i="2"/>
  <c r="K37" i="2"/>
  <c r="O37" i="2" s="1"/>
  <c r="J37" i="2"/>
  <c r="J38" i="2"/>
  <c r="L37" i="2"/>
  <c r="L30" i="2"/>
  <c r="J29" i="2"/>
  <c r="K30" i="2"/>
  <c r="J30" i="2"/>
  <c r="K29" i="2"/>
  <c r="O29" i="2" s="1"/>
  <c r="J22" i="2"/>
  <c r="L22" i="2"/>
  <c r="K22" i="2"/>
  <c r="L14" i="2"/>
  <c r="K14" i="2"/>
  <c r="O14" i="2" s="1"/>
  <c r="J14" i="2"/>
  <c r="M479" i="2"/>
  <c r="O98" i="2"/>
  <c r="N289" i="2"/>
  <c r="N314" i="2"/>
  <c r="N329" i="2"/>
  <c r="O362" i="2"/>
  <c r="U362" i="2" s="1"/>
  <c r="O377" i="2"/>
  <c r="N98" i="2"/>
  <c r="N115" i="2"/>
  <c r="N486" i="2"/>
  <c r="K343" i="2"/>
  <c r="K494" i="2"/>
  <c r="O494" i="2" s="1"/>
  <c r="K238" i="2"/>
  <c r="L318" i="2"/>
  <c r="K365" i="2"/>
  <c r="L366" i="2"/>
  <c r="L415" i="2"/>
  <c r="N36" i="2"/>
  <c r="N155" i="2"/>
  <c r="N161" i="2"/>
  <c r="O179" i="2"/>
  <c r="N185" i="2"/>
  <c r="O219" i="2"/>
  <c r="N323" i="2"/>
  <c r="U323" i="2" s="1"/>
  <c r="O329" i="2"/>
  <c r="J378" i="2"/>
  <c r="K485" i="2"/>
  <c r="M91" i="2"/>
  <c r="O91" i="2" s="1"/>
  <c r="K205" i="2"/>
  <c r="L246" i="2"/>
  <c r="L65" i="2"/>
  <c r="L158" i="2"/>
  <c r="J438" i="2"/>
  <c r="L518" i="2"/>
  <c r="N35" i="2"/>
  <c r="K172" i="2"/>
  <c r="J45" i="2"/>
  <c r="M342" i="2"/>
  <c r="K127" i="2"/>
  <c r="J269" i="2"/>
  <c r="L309" i="2"/>
  <c r="N309" i="2" s="1"/>
  <c r="L421" i="2"/>
  <c r="K190" i="2"/>
  <c r="L280" i="2"/>
  <c r="J382" i="2"/>
  <c r="J478" i="2"/>
  <c r="M502" i="2"/>
  <c r="M278" i="2"/>
  <c r="J93" i="2"/>
  <c r="J286" i="2"/>
  <c r="J445" i="2"/>
  <c r="K65" i="2"/>
  <c r="O65" i="2" s="1"/>
  <c r="J102" i="2"/>
  <c r="J303" i="2"/>
  <c r="L391" i="2"/>
  <c r="L527" i="2"/>
  <c r="O440" i="2"/>
  <c r="K469" i="2"/>
  <c r="K260" i="2"/>
  <c r="K502" i="2"/>
  <c r="M214" i="2"/>
  <c r="J133" i="2"/>
  <c r="K453" i="2"/>
  <c r="L110" i="2"/>
  <c r="K255" i="2"/>
  <c r="K311" i="2"/>
  <c r="L399" i="2"/>
  <c r="N399" i="2" s="1"/>
  <c r="N68" i="2"/>
  <c r="U68" i="2" s="1"/>
  <c r="O171" i="2"/>
  <c r="O195" i="2"/>
  <c r="O211" i="2"/>
  <c r="U211" i="2" s="1"/>
  <c r="N235" i="2"/>
  <c r="N284" i="2"/>
  <c r="O299" i="2"/>
  <c r="O363" i="2"/>
  <c r="O387" i="2"/>
  <c r="N411" i="2"/>
  <c r="N435" i="2"/>
  <c r="N491" i="2"/>
  <c r="N28" i="2"/>
  <c r="N108" i="2"/>
  <c r="N141" i="2"/>
  <c r="N148" i="2"/>
  <c r="N324" i="2"/>
  <c r="N340" i="2"/>
  <c r="U340" i="2" s="1"/>
  <c r="N477" i="2"/>
  <c r="N525" i="2"/>
  <c r="L13" i="2"/>
  <c r="N221" i="2"/>
  <c r="O212" i="2"/>
  <c r="O131" i="2"/>
  <c r="U131" i="2" s="1"/>
  <c r="O258" i="2"/>
  <c r="O283" i="2"/>
  <c r="N387" i="2"/>
  <c r="O11" i="2"/>
  <c r="O459" i="2"/>
  <c r="N236" i="2"/>
  <c r="O236" i="2"/>
  <c r="N503" i="2"/>
  <c r="N434" i="2"/>
  <c r="N490" i="2"/>
  <c r="N69" i="2"/>
  <c r="O141" i="2"/>
  <c r="O154" i="2"/>
  <c r="O90" i="2"/>
  <c r="O26" i="2"/>
  <c r="N250" i="2"/>
  <c r="N370" i="2"/>
  <c r="U370" i="2" s="1"/>
  <c r="N8" i="2"/>
  <c r="O8" i="2"/>
  <c r="N266" i="2"/>
  <c r="N162" i="2"/>
  <c r="N282" i="2"/>
  <c r="N147" i="2"/>
  <c r="O155" i="2"/>
  <c r="O108" i="2"/>
  <c r="O74" i="2"/>
  <c r="N315" i="2"/>
  <c r="O315" i="2"/>
  <c r="O339" i="2"/>
  <c r="O349" i="2"/>
  <c r="N27" i="2"/>
  <c r="O208" i="2"/>
  <c r="N283" i="2"/>
  <c r="O181" i="2"/>
  <c r="N441" i="2"/>
  <c r="O28" i="2"/>
  <c r="O36" i="2"/>
  <c r="O148" i="2"/>
  <c r="O114" i="2"/>
  <c r="O88" i="2"/>
  <c r="O162" i="2"/>
  <c r="O49" i="2"/>
  <c r="O96" i="2"/>
  <c r="O140" i="2"/>
  <c r="O76" i="2"/>
  <c r="N233" i="2"/>
  <c r="U233" i="2" s="1"/>
  <c r="O281" i="2"/>
  <c r="U281" i="2" s="1"/>
  <c r="N32" i="2"/>
  <c r="O496" i="2"/>
  <c r="O504" i="2"/>
  <c r="O217" i="2"/>
  <c r="U217" i="2" s="1"/>
  <c r="O355" i="2"/>
  <c r="N299" i="2"/>
  <c r="N363" i="2"/>
  <c r="N196" i="2"/>
  <c r="N412" i="2"/>
  <c r="O69" i="2"/>
  <c r="O435" i="2"/>
  <c r="O372" i="2"/>
  <c r="U372" i="2" s="1"/>
  <c r="O52" i="2"/>
  <c r="U52" i="2" s="1"/>
  <c r="O35" i="2"/>
  <c r="O436" i="2"/>
  <c r="O345" i="2"/>
  <c r="O48" i="2"/>
  <c r="N345" i="2"/>
  <c r="O235" i="2"/>
  <c r="O452" i="2"/>
  <c r="O194" i="2"/>
  <c r="O411" i="2"/>
  <c r="O491" i="2"/>
  <c r="U19" i="2"/>
  <c r="X16" i="2" s="1"/>
  <c r="BC16" i="2" s="1"/>
  <c r="AD16" i="2" s="1"/>
  <c r="N513" i="2"/>
  <c r="O472" i="2"/>
  <c r="M4" i="2"/>
  <c r="U516" i="2"/>
  <c r="O152" i="2"/>
  <c r="N90" i="2"/>
  <c r="N137" i="2"/>
  <c r="N178" i="2"/>
  <c r="N337" i="2"/>
  <c r="N346" i="2"/>
  <c r="O369" i="2"/>
  <c r="N409" i="2"/>
  <c r="N481" i="2"/>
  <c r="J13" i="2"/>
  <c r="J12" i="2"/>
  <c r="N48" i="2"/>
  <c r="O247" i="2"/>
  <c r="N440" i="2"/>
  <c r="N154" i="2"/>
  <c r="O361" i="2"/>
  <c r="U361" i="2" s="1"/>
  <c r="O385" i="2"/>
  <c r="O393" i="2"/>
  <c r="O346" i="2"/>
  <c r="O33" i="2"/>
  <c r="N34" i="2"/>
  <c r="N42" i="2"/>
  <c r="N89" i="2"/>
  <c r="N169" i="2"/>
  <c r="N305" i="2"/>
  <c r="O313" i="2"/>
  <c r="U313" i="2" s="1"/>
  <c r="O347" i="2"/>
  <c r="N306" i="2"/>
  <c r="N338" i="2"/>
  <c r="U338" i="2" s="1"/>
  <c r="N426" i="2"/>
  <c r="O242" i="2"/>
  <c r="N88" i="2"/>
  <c r="N73" i="2"/>
  <c r="N105" i="2"/>
  <c r="N218" i="2"/>
  <c r="N241" i="2"/>
  <c r="N273" i="2"/>
  <c r="U521" i="2"/>
  <c r="N74" i="2"/>
  <c r="N179" i="2"/>
  <c r="N219" i="2"/>
  <c r="N322" i="2"/>
  <c r="O486" i="2"/>
  <c r="N55" i="2"/>
  <c r="N87" i="2"/>
  <c r="N175" i="2"/>
  <c r="N112" i="2"/>
  <c r="O456" i="2"/>
  <c r="O505" i="2"/>
  <c r="O105" i="2"/>
  <c r="U465" i="2"/>
  <c r="N347" i="2"/>
  <c r="U121" i="2"/>
  <c r="O89" i="2"/>
  <c r="U81" i="2"/>
  <c r="O305" i="2"/>
  <c r="N193" i="2"/>
  <c r="U193" i="2" s="1"/>
  <c r="O32" i="2"/>
  <c r="N49" i="2"/>
  <c r="O103" i="2"/>
  <c r="O271" i="2"/>
  <c r="O42" i="2"/>
  <c r="O137" i="2"/>
  <c r="O73" i="2"/>
  <c r="O314" i="2"/>
  <c r="O34" i="2"/>
  <c r="U177" i="2"/>
  <c r="U520" i="2"/>
  <c r="U476" i="2"/>
  <c r="U41" i="2"/>
  <c r="O344" i="2"/>
  <c r="O408" i="2"/>
  <c r="O488" i="2"/>
  <c r="N506" i="2"/>
  <c r="N209" i="2"/>
  <c r="N297" i="2"/>
  <c r="U297" i="2" s="1"/>
  <c r="O352" i="2"/>
  <c r="N450" i="2"/>
  <c r="U450" i="2" s="1"/>
  <c r="U510" i="2"/>
  <c r="O441" i="2"/>
  <c r="N113" i="2"/>
  <c r="N152" i="2"/>
  <c r="N264" i="2"/>
  <c r="U264" i="2" s="1"/>
  <c r="O451" i="2"/>
  <c r="N472" i="2"/>
  <c r="N160" i="2"/>
  <c r="U160" i="2" s="1"/>
  <c r="N224" i="2"/>
  <c r="N312" i="2"/>
  <c r="U312" i="2" s="1"/>
  <c r="N496" i="2"/>
  <c r="O458" i="2"/>
  <c r="O120" i="2"/>
  <c r="U498" i="2"/>
  <c r="U331" i="2"/>
  <c r="N201" i="2"/>
  <c r="U201" i="2" s="1"/>
  <c r="N459" i="2"/>
  <c r="N505" i="2"/>
  <c r="O40" i="2"/>
  <c r="N96" i="2"/>
  <c r="N103" i="2"/>
  <c r="N136" i="2"/>
  <c r="N184" i="2"/>
  <c r="N271" i="2"/>
  <c r="N458" i="2"/>
  <c r="O506" i="2"/>
  <c r="O75" i="2"/>
  <c r="U489" i="2"/>
  <c r="U508" i="2"/>
  <c r="U495" i="2"/>
  <c r="U129" i="2"/>
  <c r="U316" i="2"/>
  <c r="U509" i="2"/>
  <c r="U92" i="2"/>
  <c r="U522" i="2"/>
  <c r="U386" i="2"/>
  <c r="U523" i="2"/>
  <c r="U275" i="2"/>
  <c r="U107" i="2"/>
  <c r="K12" i="2"/>
  <c r="K13" i="2"/>
  <c r="N80" i="2"/>
  <c r="O55" i="2"/>
  <c r="O87" i="2"/>
  <c r="O175" i="2"/>
  <c r="N327" i="2"/>
  <c r="U327" i="2" s="1"/>
  <c r="N511" i="2"/>
  <c r="U511" i="2" s="1"/>
  <c r="N16" i="2"/>
  <c r="N208" i="2"/>
  <c r="N248" i="2"/>
  <c r="O447" i="2"/>
  <c r="U514" i="2"/>
  <c r="U122" i="2"/>
  <c r="U484" i="2"/>
  <c r="U478" i="2"/>
  <c r="N57" i="2"/>
  <c r="N247" i="2"/>
  <c r="N5" i="2"/>
  <c r="N40" i="2"/>
  <c r="N72" i="2"/>
  <c r="N320" i="2"/>
  <c r="N344" i="2"/>
  <c r="N376" i="2"/>
  <c r="N408" i="2"/>
  <c r="N488" i="2"/>
  <c r="U488" i="2" s="1"/>
  <c r="O497" i="2"/>
  <c r="U497" i="2" s="1"/>
  <c r="N504" i="2"/>
  <c r="U504" i="2" s="1"/>
  <c r="O95" i="2"/>
  <c r="N95" i="2"/>
  <c r="N183" i="2"/>
  <c r="N304" i="2"/>
  <c r="O449" i="2"/>
  <c r="N449" i="2"/>
  <c r="N223" i="2"/>
  <c r="O192" i="2"/>
  <c r="N192" i="2"/>
  <c r="N240" i="2"/>
  <c r="O336" i="2"/>
  <c r="N336" i="2"/>
  <c r="O360" i="2"/>
  <c r="N360" i="2"/>
  <c r="N400" i="2"/>
  <c r="N359" i="2"/>
  <c r="O359" i="2"/>
  <c r="N431" i="2"/>
  <c r="O431" i="2"/>
  <c r="O216" i="2"/>
  <c r="N216" i="2"/>
  <c r="N239" i="2"/>
  <c r="O239" i="2"/>
  <c r="N328" i="2"/>
  <c r="O328" i="2"/>
  <c r="N455" i="2"/>
  <c r="O455" i="2"/>
  <c r="O528" i="2"/>
  <c r="N528" i="2"/>
  <c r="N143" i="2"/>
  <c r="O143" i="2"/>
  <c r="N207" i="2"/>
  <c r="O207" i="2"/>
  <c r="N263" i="2"/>
  <c r="O512" i="2"/>
  <c r="N512" i="2"/>
  <c r="N15" i="2"/>
  <c r="O15" i="2"/>
  <c r="N39" i="2"/>
  <c r="O39" i="2"/>
  <c r="N119" i="2"/>
  <c r="N295" i="2"/>
  <c r="O295" i="2"/>
  <c r="N351" i="2"/>
  <c r="O351" i="2"/>
  <c r="O375" i="2"/>
  <c r="O439" i="2"/>
  <c r="O487" i="2"/>
  <c r="N487" i="2"/>
  <c r="N191" i="2"/>
  <c r="O191" i="2"/>
  <c r="O231" i="2"/>
  <c r="N231" i="2"/>
  <c r="N424" i="2"/>
  <c r="O424" i="2"/>
  <c r="U527" i="2"/>
  <c r="O423" i="2"/>
  <c r="N423" i="2"/>
  <c r="O200" i="2"/>
  <c r="N200" i="2"/>
  <c r="O232" i="2"/>
  <c r="N232" i="2"/>
  <c r="N473" i="2"/>
  <c r="O473" i="2"/>
  <c r="U490" i="2"/>
  <c r="U187" i="2"/>
  <c r="U501" i="2"/>
  <c r="O79" i="2"/>
  <c r="N79" i="2"/>
  <c r="N104" i="2"/>
  <c r="O272" i="2"/>
  <c r="N272" i="2"/>
  <c r="N176" i="2"/>
  <c r="O176" i="2"/>
  <c r="N416" i="2"/>
  <c r="O416" i="2"/>
  <c r="N448" i="2"/>
  <c r="N457" i="2"/>
  <c r="O457" i="2"/>
  <c r="O464" i="2"/>
  <c r="N464" i="2"/>
  <c r="O136" i="2"/>
  <c r="O72" i="2"/>
  <c r="O5" i="2"/>
  <c r="O113" i="2"/>
  <c r="O104" i="2"/>
  <c r="O112" i="2"/>
  <c r="O80" i="2"/>
  <c r="O16" i="2"/>
  <c r="U60" i="2"/>
  <c r="O57" i="2"/>
  <c r="N296" i="2"/>
  <c r="U496" i="2"/>
  <c r="N120" i="2"/>
  <c r="U519" i="2"/>
  <c r="U493" i="2"/>
  <c r="U515" i="2"/>
  <c r="U513" i="2"/>
  <c r="U499" i="2"/>
  <c r="U526" i="2"/>
  <c r="U251" i="2"/>
  <c r="U188" i="2"/>
  <c r="U503" i="2"/>
  <c r="U204" i="2"/>
  <c r="U517" i="2"/>
  <c r="U518" i="2"/>
  <c r="U116" i="2"/>
  <c r="U480" i="2"/>
  <c r="U170" i="2"/>
  <c r="U491" i="2"/>
  <c r="U308" i="2"/>
  <c r="U477" i="2"/>
  <c r="U494" i="2"/>
  <c r="U475" i="2"/>
  <c r="U525" i="2"/>
  <c r="U252" i="2"/>
  <c r="U485" i="2"/>
  <c r="U524" i="2"/>
  <c r="U492" i="2"/>
  <c r="U249" i="2"/>
  <c r="U479" i="2"/>
  <c r="U483" i="2"/>
  <c r="U132" i="2"/>
  <c r="U130" i="2"/>
  <c r="U404" i="2"/>
  <c r="U354" i="2"/>
  <c r="U507" i="2"/>
  <c r="U506" i="2"/>
  <c r="U474" i="2"/>
  <c r="U500" i="2"/>
  <c r="U482" i="2"/>
  <c r="U481" i="2"/>
  <c r="U486" i="2"/>
  <c r="U147" i="2" l="1"/>
  <c r="U97" i="2"/>
  <c r="U83" i="2"/>
  <c r="O417" i="2"/>
  <c r="N517" i="2"/>
  <c r="O151" i="2"/>
  <c r="U114" i="2"/>
  <c r="U282" i="2"/>
  <c r="O378" i="2"/>
  <c r="U228" i="2"/>
  <c r="N332" i="2"/>
  <c r="O332" i="2"/>
  <c r="U84" i="2"/>
  <c r="N447" i="2"/>
  <c r="U447" i="2" s="1"/>
  <c r="O396" i="2"/>
  <c r="N396" i="2"/>
  <c r="N23" i="2"/>
  <c r="N417" i="2"/>
  <c r="U353" i="2"/>
  <c r="U242" i="2"/>
  <c r="O335" i="2"/>
  <c r="O244" i="2"/>
  <c r="U244" i="2" s="1"/>
  <c r="X136" i="2" s="1"/>
  <c r="O64" i="2"/>
  <c r="U250" i="2"/>
  <c r="O287" i="2"/>
  <c r="U243" i="2"/>
  <c r="O196" i="2"/>
  <c r="U196" i="2" s="1"/>
  <c r="X110" i="2" s="1"/>
  <c r="BE110" i="2" s="1"/>
  <c r="AF110" i="2" s="1"/>
  <c r="N26" i="2"/>
  <c r="U409" i="2"/>
  <c r="N527" i="2"/>
  <c r="U306" i="2"/>
  <c r="U224" i="2"/>
  <c r="U258" i="2"/>
  <c r="N215" i="2"/>
  <c r="U195" i="2"/>
  <c r="U146" i="2"/>
  <c r="U298" i="2"/>
  <c r="N343" i="2"/>
  <c r="O412" i="2"/>
  <c r="U220" i="2"/>
  <c r="U203" i="2"/>
  <c r="U20" i="2"/>
  <c r="X17" i="2" s="1"/>
  <c r="N4" i="2"/>
  <c r="N456" i="2"/>
  <c r="N476" i="2"/>
  <c r="U259" i="2"/>
  <c r="U290" i="2"/>
  <c r="U106" i="2"/>
  <c r="U145" i="2"/>
  <c r="O433" i="2"/>
  <c r="N384" i="2"/>
  <c r="N76" i="2"/>
  <c r="N267" i="2"/>
  <c r="U267" i="2" s="1"/>
  <c r="X144" i="2" s="1"/>
  <c r="BA144" i="2" s="1"/>
  <c r="AB144" i="2" s="1"/>
  <c r="N502" i="2"/>
  <c r="U43" i="2"/>
  <c r="U156" i="2"/>
  <c r="U434" i="2"/>
  <c r="N414" i="2"/>
  <c r="U395" i="2"/>
  <c r="O485" i="2"/>
  <c r="N230" i="2"/>
  <c r="U230" i="2" s="1"/>
  <c r="X166" i="2" s="1"/>
  <c r="BD166" i="2" s="1"/>
  <c r="AE166" i="2" s="1"/>
  <c r="N213" i="2"/>
  <c r="O309" i="2"/>
  <c r="U309" i="2" s="1"/>
  <c r="X161" i="2" s="1"/>
  <c r="BF161" i="2" s="1"/>
  <c r="AG161" i="2" s="1"/>
  <c r="U443" i="2"/>
  <c r="O471" i="2"/>
  <c r="U21" i="2"/>
  <c r="X18" i="2" s="1"/>
  <c r="BK18" i="2" s="1"/>
  <c r="AL18" i="2" s="1"/>
  <c r="U226" i="2"/>
  <c r="O284" i="2"/>
  <c r="U284" i="2" s="1"/>
  <c r="X151" i="2" s="1"/>
  <c r="U442" i="2"/>
  <c r="N375" i="2"/>
  <c r="N433" i="2"/>
  <c r="N47" i="2"/>
  <c r="O384" i="2"/>
  <c r="U115" i="2"/>
  <c r="U241" i="2"/>
  <c r="U436" i="2"/>
  <c r="N11" i="2"/>
  <c r="O159" i="2"/>
  <c r="N128" i="2"/>
  <c r="O368" i="2"/>
  <c r="O199" i="2"/>
  <c r="U199" i="2" s="1"/>
  <c r="N515" i="2"/>
  <c r="U389" i="2"/>
  <c r="N85" i="2"/>
  <c r="U85" i="2" s="1"/>
  <c r="X58" i="2" s="1"/>
  <c r="BD58" i="2" s="1"/>
  <c r="AE58" i="2" s="1"/>
  <c r="U420" i="2"/>
  <c r="N392" i="2"/>
  <c r="O383" i="2"/>
  <c r="O515" i="2"/>
  <c r="U419" i="2"/>
  <c r="U373" i="2"/>
  <c r="N77" i="2"/>
  <c r="N197" i="2"/>
  <c r="N140" i="2"/>
  <c r="U140" i="2" s="1"/>
  <c r="N385" i="2"/>
  <c r="U385" i="2" s="1"/>
  <c r="U33" i="2"/>
  <c r="O61" i="2"/>
  <c r="U17" i="2"/>
  <c r="O379" i="2"/>
  <c r="U379" i="2" s="1"/>
  <c r="O427" i="2"/>
  <c r="U425" i="2"/>
  <c r="U59" i="2"/>
  <c r="X41" i="2" s="1"/>
  <c r="BK41" i="2" s="1"/>
  <c r="AL41" i="2" s="1"/>
  <c r="O325" i="2"/>
  <c r="U202" i="2"/>
  <c r="N25" i="2"/>
  <c r="U25" i="2" s="1"/>
  <c r="N151" i="2"/>
  <c r="U151" i="2" s="1"/>
  <c r="O183" i="2"/>
  <c r="U183" i="2" s="1"/>
  <c r="N460" i="2"/>
  <c r="U460" i="2" s="1"/>
  <c r="N439" i="2"/>
  <c r="U439" i="2" s="1"/>
  <c r="U135" i="2"/>
  <c r="O70" i="2"/>
  <c r="N53" i="2"/>
  <c r="U171" i="2"/>
  <c r="U139" i="2"/>
  <c r="X98" i="2" s="1"/>
  <c r="BB98" i="2" s="1"/>
  <c r="AC98" i="2" s="1"/>
  <c r="N70" i="2"/>
  <c r="U161" i="2"/>
  <c r="U441" i="2"/>
  <c r="N500" i="2"/>
  <c r="N432" i="2"/>
  <c r="N144" i="2"/>
  <c r="U218" i="2"/>
  <c r="O134" i="2"/>
  <c r="U178" i="2"/>
  <c r="U355" i="2"/>
  <c r="N368" i="2"/>
  <c r="U368" i="2" s="1"/>
  <c r="O319" i="2"/>
  <c r="N429" i="2"/>
  <c r="U429" i="2" s="1"/>
  <c r="O221" i="2"/>
  <c r="U221" i="2" s="1"/>
  <c r="U100" i="2"/>
  <c r="X68" i="2" s="1"/>
  <c r="N348" i="2"/>
  <c r="N501" i="2"/>
  <c r="N378" i="2"/>
  <c r="U296" i="2"/>
  <c r="U75" i="2"/>
  <c r="U411" i="2"/>
  <c r="U18" i="2"/>
  <c r="X15" i="2" s="1"/>
  <c r="N317" i="2"/>
  <c r="U317" i="2" s="1"/>
  <c r="X231" i="2" s="1"/>
  <c r="BC231" i="2" s="1"/>
  <c r="AD231" i="2" s="1"/>
  <c r="U369" i="2"/>
  <c r="X262" i="2" s="1"/>
  <c r="Z262" i="2" s="1"/>
  <c r="O4" i="2"/>
  <c r="O407" i="2"/>
  <c r="U412" i="2"/>
  <c r="N427" i="2"/>
  <c r="O348" i="2"/>
  <c r="U320" i="2"/>
  <c r="X232" i="2" s="1"/>
  <c r="U352" i="2"/>
  <c r="U337" i="2"/>
  <c r="X244" i="2" s="1"/>
  <c r="U452" i="2"/>
  <c r="N280" i="2"/>
  <c r="U280" i="2" s="1"/>
  <c r="X148" i="2" s="1"/>
  <c r="U185" i="2"/>
  <c r="N413" i="2"/>
  <c r="O444" i="2"/>
  <c r="N444" i="2"/>
  <c r="O303" i="2"/>
  <c r="U99" i="2"/>
  <c r="N509" i="2"/>
  <c r="U26" i="2"/>
  <c r="O254" i="2"/>
  <c r="N287" i="2"/>
  <c r="U287" i="2" s="1"/>
  <c r="O357" i="2"/>
  <c r="O495" i="2"/>
  <c r="U403" i="2"/>
  <c r="O197" i="2"/>
  <c r="U24" i="2"/>
  <c r="N468" i="2"/>
  <c r="U138" i="2"/>
  <c r="U51" i="2"/>
  <c r="U35" i="2"/>
  <c r="U9" i="2"/>
  <c r="U27" i="2"/>
  <c r="N22" i="2"/>
  <c r="U22" i="2" s="1"/>
  <c r="X19" i="2" s="1"/>
  <c r="BI19" i="2" s="1"/>
  <c r="AJ19" i="2" s="1"/>
  <c r="U50" i="2"/>
  <c r="X33" i="2" s="1"/>
  <c r="U291" i="2"/>
  <c r="U466" i="2"/>
  <c r="O77" i="2"/>
  <c r="N256" i="2"/>
  <c r="O413" i="2"/>
  <c r="N101" i="2"/>
  <c r="U101" i="2" s="1"/>
  <c r="O426" i="2"/>
  <c r="U426" i="2" s="1"/>
  <c r="U162" i="2"/>
  <c r="X95" i="2" s="1"/>
  <c r="U90" i="2"/>
  <c r="U128" i="2"/>
  <c r="X80" i="2" s="1"/>
  <c r="AZ80" i="2" s="1"/>
  <c r="AA80" i="2" s="1"/>
  <c r="U210" i="2"/>
  <c r="U91" i="2"/>
  <c r="U213" i="2"/>
  <c r="O66" i="2"/>
  <c r="U66" i="2" s="1"/>
  <c r="N388" i="2"/>
  <c r="O388" i="2"/>
  <c r="U307" i="2"/>
  <c r="N63" i="2"/>
  <c r="N428" i="2"/>
  <c r="U428" i="2" s="1"/>
  <c r="N325" i="2"/>
  <c r="U325" i="2" s="1"/>
  <c r="X174" i="2" s="1"/>
  <c r="O479" i="2"/>
  <c r="U234" i="2"/>
  <c r="N319" i="2"/>
  <c r="U319" i="2" s="1"/>
  <c r="X169" i="2" s="1"/>
  <c r="U28" i="2"/>
  <c r="BE16" i="2"/>
  <c r="AF16" i="2" s="1"/>
  <c r="N31" i="2"/>
  <c r="O31" i="2"/>
  <c r="U408" i="2"/>
  <c r="U324" i="2"/>
  <c r="O406" i="2"/>
  <c r="O63" i="2"/>
  <c r="O257" i="2"/>
  <c r="N257" i="2"/>
  <c r="U346" i="2"/>
  <c r="O256" i="2"/>
  <c r="N159" i="2"/>
  <c r="U159" i="2" s="1"/>
  <c r="BD16" i="2"/>
  <c r="AE16" i="2" s="1"/>
  <c r="U393" i="2"/>
  <c r="U64" i="2"/>
  <c r="X45" i="2" s="1"/>
  <c r="BJ45" i="2" s="1"/>
  <c r="AK45" i="2" s="1"/>
  <c r="O311" i="2"/>
  <c r="O469" i="2"/>
  <c r="N445" i="2"/>
  <c r="N285" i="2"/>
  <c r="U285" i="2" s="1"/>
  <c r="N333" i="2"/>
  <c r="O333" i="2"/>
  <c r="U339" i="2"/>
  <c r="U212" i="2"/>
  <c r="X120" i="2" s="1"/>
  <c r="U371" i="2"/>
  <c r="U345" i="2"/>
  <c r="X248" i="2" s="1"/>
  <c r="BD248" i="2" s="1"/>
  <c r="AE248" i="2" s="1"/>
  <c r="O367" i="2"/>
  <c r="X127" i="2"/>
  <c r="Z127" i="2" s="1"/>
  <c r="U98" i="2"/>
  <c r="U34" i="2"/>
  <c r="X25" i="2" s="1"/>
  <c r="U451" i="2"/>
  <c r="U148" i="2"/>
  <c r="U76" i="2"/>
  <c r="X53" i="2" s="1"/>
  <c r="N366" i="2"/>
  <c r="O462" i="2"/>
  <c r="O262" i="2"/>
  <c r="O438" i="2"/>
  <c r="BB16" i="2"/>
  <c r="AC16" i="2" s="1"/>
  <c r="BK16" i="2"/>
  <c r="AL16" i="2" s="1"/>
  <c r="U283" i="2"/>
  <c r="X150" i="2" s="1"/>
  <c r="N391" i="2"/>
  <c r="N111" i="2"/>
  <c r="O276" i="2"/>
  <c r="N13" i="2"/>
  <c r="U299" i="2"/>
  <c r="X157" i="2" s="1"/>
  <c r="U8" i="2"/>
  <c r="X7" i="2" s="1"/>
  <c r="Z7" i="2" s="1"/>
  <c r="U155" i="2"/>
  <c r="U329" i="2"/>
  <c r="X177" i="2" s="1"/>
  <c r="U459" i="2"/>
  <c r="X223" i="2" s="1"/>
  <c r="BC223" i="2" s="1"/>
  <c r="AD223" i="2" s="1"/>
  <c r="U96" i="2"/>
  <c r="BI16" i="2"/>
  <c r="AJ16" i="2" s="1"/>
  <c r="X124" i="2"/>
  <c r="AZ124" i="2" s="1"/>
  <c r="AA124" i="2" s="1"/>
  <c r="U169" i="2"/>
  <c r="U141" i="2"/>
  <c r="N518" i="2"/>
  <c r="U36" i="2"/>
  <c r="BA16" i="2"/>
  <c r="AB16" i="2" s="1"/>
  <c r="O269" i="2"/>
  <c r="N110" i="2"/>
  <c r="U110" i="2" s="1"/>
  <c r="U344" i="2"/>
  <c r="U108" i="2"/>
  <c r="X74" i="2" s="1"/>
  <c r="U377" i="2"/>
  <c r="N86" i="2"/>
  <c r="N102" i="2"/>
  <c r="U102" i="2" s="1"/>
  <c r="X69" i="2" s="1"/>
  <c r="O318" i="2"/>
  <c r="N390" i="2"/>
  <c r="X224" i="2"/>
  <c r="BH224" i="2" s="1"/>
  <c r="AI224" i="2" s="1"/>
  <c r="U144" i="2"/>
  <c r="BH16" i="2"/>
  <c r="AI16" i="2" s="1"/>
  <c r="N12" i="2"/>
  <c r="U154" i="2"/>
  <c r="X90" i="2" s="1"/>
  <c r="U11" i="2"/>
  <c r="N158" i="2"/>
  <c r="U158" i="2" s="1"/>
  <c r="O22" i="2"/>
  <c r="N30" i="2"/>
  <c r="N157" i="2"/>
  <c r="N182" i="2"/>
  <c r="O288" i="2"/>
  <c r="N326" i="2"/>
  <c r="O381" i="2"/>
  <c r="U137" i="2"/>
  <c r="U387" i="2"/>
  <c r="U219" i="2"/>
  <c r="N407" i="2"/>
  <c r="N62" i="2"/>
  <c r="U62" i="2" s="1"/>
  <c r="X47" i="2" s="1"/>
  <c r="N254" i="2"/>
  <c r="N349" i="2"/>
  <c r="U349" i="2" s="1"/>
  <c r="O519" i="2"/>
  <c r="U418" i="2"/>
  <c r="X42" i="2"/>
  <c r="BI42" i="2" s="1"/>
  <c r="AJ42" i="2" s="1"/>
  <c r="N29" i="2"/>
  <c r="U29" i="2" s="1"/>
  <c r="X22" i="2" s="1"/>
  <c r="X24" i="2"/>
  <c r="BD24" i="2" s="1"/>
  <c r="AE24" i="2" s="1"/>
  <c r="U191" i="2"/>
  <c r="U392" i="2"/>
  <c r="U88" i="2"/>
  <c r="U235" i="2"/>
  <c r="X133" i="2" s="1"/>
  <c r="N205" i="2"/>
  <c r="U103" i="2"/>
  <c r="X70" i="2" s="1"/>
  <c r="U440" i="2"/>
  <c r="U363" i="2"/>
  <c r="N260" i="2"/>
  <c r="N165" i="2"/>
  <c r="U165" i="2" s="1"/>
  <c r="U402" i="2"/>
  <c r="U417" i="2"/>
  <c r="BK6" i="2"/>
  <c r="BD6" i="2"/>
  <c r="X39" i="2"/>
  <c r="BI39" i="2" s="1"/>
  <c r="AJ39" i="2" s="1"/>
  <c r="X114" i="2"/>
  <c r="Y114" i="2" s="1"/>
  <c r="X210" i="2"/>
  <c r="BD210" i="2" s="1"/>
  <c r="AE210" i="2" s="1"/>
  <c r="BF18" i="2"/>
  <c r="AG18" i="2" s="1"/>
  <c r="Z16" i="2"/>
  <c r="U194" i="2"/>
  <c r="X109" i="2" s="1"/>
  <c r="U184" i="2"/>
  <c r="O260" i="2"/>
  <c r="U32" i="2"/>
  <c r="BF16" i="2"/>
  <c r="AG16" i="2" s="1"/>
  <c r="Y16" i="2"/>
  <c r="U456" i="2"/>
  <c r="O123" i="2"/>
  <c r="U123" i="2" s="1"/>
  <c r="X79" i="2" s="1"/>
  <c r="BI79" i="2" s="1"/>
  <c r="AJ79" i="2" s="1"/>
  <c r="U410" i="2"/>
  <c r="U179" i="2"/>
  <c r="X103" i="2" s="1"/>
  <c r="U105" i="2"/>
  <c r="O343" i="2"/>
  <c r="U343" i="2" s="1"/>
  <c r="U53" i="2"/>
  <c r="U73" i="2"/>
  <c r="X50" i="2" s="1"/>
  <c r="BF50" i="2" s="1"/>
  <c r="AG50" i="2" s="1"/>
  <c r="U247" i="2"/>
  <c r="X138" i="2" s="1"/>
  <c r="U236" i="2"/>
  <c r="N365" i="2"/>
  <c r="O366" i="2"/>
  <c r="O478" i="2"/>
  <c r="O518" i="2"/>
  <c r="U314" i="2"/>
  <c r="N269" i="2"/>
  <c r="U113" i="2"/>
  <c r="BG16" i="2"/>
  <c r="AH16" i="2" s="1"/>
  <c r="BJ16" i="2"/>
  <c r="AK16" i="2" s="1"/>
  <c r="U266" i="2"/>
  <c r="N406" i="2"/>
  <c r="U406" i="2" s="1"/>
  <c r="X135" i="2"/>
  <c r="Z135" i="2" s="1"/>
  <c r="O126" i="2"/>
  <c r="U126" i="2" s="1"/>
  <c r="X164" i="2"/>
  <c r="BD164" i="2" s="1"/>
  <c r="AE164" i="2" s="1"/>
  <c r="AZ16" i="2"/>
  <c r="AA16" i="2" s="1"/>
  <c r="U376" i="2"/>
  <c r="U432" i="2"/>
  <c r="U209" i="2"/>
  <c r="X119" i="2" s="1"/>
  <c r="N172" i="2"/>
  <c r="N303" i="2"/>
  <c r="X176" i="2"/>
  <c r="BA176" i="2" s="1"/>
  <c r="AB176" i="2" s="1"/>
  <c r="N311" i="2"/>
  <c r="U311" i="2" s="1"/>
  <c r="U348" i="2"/>
  <c r="X249" i="2" s="1"/>
  <c r="BA249" i="2" s="1"/>
  <c r="AB249" i="2" s="1"/>
  <c r="N494" i="2"/>
  <c r="O398" i="2"/>
  <c r="O526" i="2"/>
  <c r="U58" i="2"/>
  <c r="BJ15" i="2"/>
  <c r="AK15" i="2" s="1"/>
  <c r="Z15" i="2"/>
  <c r="BI15" i="2"/>
  <c r="AJ15" i="2" s="1"/>
  <c r="U208" i="2"/>
  <c r="U55" i="2"/>
  <c r="X38" i="2" s="1"/>
  <c r="U315" i="2"/>
  <c r="N46" i="2"/>
  <c r="U46" i="2" s="1"/>
  <c r="N124" i="2"/>
  <c r="U124" i="2" s="1"/>
  <c r="X87" i="2" s="1"/>
  <c r="BD87" i="2" s="1"/>
  <c r="AE87" i="2" s="1"/>
  <c r="U180" i="2"/>
  <c r="N255" i="2"/>
  <c r="U270" i="2"/>
  <c r="X196" i="2" s="1"/>
  <c r="BC196" i="2" s="1"/>
  <c r="AD196" i="2" s="1"/>
  <c r="U289" i="2"/>
  <c r="N357" i="2"/>
  <c r="U357" i="2" s="1"/>
  <c r="N398" i="2"/>
  <c r="N462" i="2"/>
  <c r="N485" i="2"/>
  <c r="X112" i="2"/>
  <c r="BC112" i="2" s="1"/>
  <c r="AD112" i="2" s="1"/>
  <c r="U120" i="2"/>
  <c r="U42" i="2"/>
  <c r="U322" i="2"/>
  <c r="U435" i="2"/>
  <c r="N415" i="2"/>
  <c r="O198" i="2"/>
  <c r="N461" i="2"/>
  <c r="N94" i="2"/>
  <c r="U94" i="2" s="1"/>
  <c r="N118" i="2"/>
  <c r="U118" i="2" s="1"/>
  <c r="N125" i="2"/>
  <c r="U125" i="2" s="1"/>
  <c r="N134" i="2"/>
  <c r="N173" i="2"/>
  <c r="U173" i="2" s="1"/>
  <c r="O279" i="2"/>
  <c r="N438" i="2"/>
  <c r="U273" i="2"/>
  <c r="U472" i="2"/>
  <c r="U48" i="2"/>
  <c r="N288" i="2"/>
  <c r="O30" i="2"/>
  <c r="N478" i="2"/>
  <c r="U271" i="2"/>
  <c r="O238" i="2"/>
  <c r="O255" i="2"/>
  <c r="X163" i="2"/>
  <c r="BA163" i="2" s="1"/>
  <c r="AB163" i="2" s="1"/>
  <c r="U248" i="2"/>
  <c r="X200" i="2"/>
  <c r="BH200" i="2" s="1"/>
  <c r="AI200" i="2" s="1"/>
  <c r="U305" i="2"/>
  <c r="U347" i="2"/>
  <c r="X186" i="2" s="1"/>
  <c r="O172" i="2"/>
  <c r="O86" i="2"/>
  <c r="U86" i="2" s="1"/>
  <c r="X59" i="2" s="1"/>
  <c r="BI59" i="2" s="1"/>
  <c r="AJ59" i="2" s="1"/>
  <c r="N37" i="2"/>
  <c r="U37" i="2" s="1"/>
  <c r="X27" i="2" s="1"/>
  <c r="N109" i="2"/>
  <c r="O109" i="2"/>
  <c r="N229" i="2"/>
  <c r="O229" i="2"/>
  <c r="X91" i="2"/>
  <c r="BA91" i="2" s="1"/>
  <c r="AB91" i="2" s="1"/>
  <c r="N142" i="2"/>
  <c r="O142" i="2"/>
  <c r="O292" i="2"/>
  <c r="N292" i="2"/>
  <c r="X128" i="2"/>
  <c r="X188" i="2"/>
  <c r="BI188" i="2" s="1"/>
  <c r="AJ188" i="2" s="1"/>
  <c r="N38" i="2"/>
  <c r="O38" i="2"/>
  <c r="N174" i="2"/>
  <c r="O174" i="2"/>
  <c r="O300" i="2"/>
  <c r="N300" i="2"/>
  <c r="X245" i="2"/>
  <c r="Z245" i="2" s="1"/>
  <c r="X170" i="2"/>
  <c r="AZ170" i="2" s="1"/>
  <c r="AA170" i="2" s="1"/>
  <c r="O350" i="2"/>
  <c r="N350" i="2"/>
  <c r="X254" i="2"/>
  <c r="BE254" i="2" s="1"/>
  <c r="AF254" i="2" s="1"/>
  <c r="O382" i="2"/>
  <c r="N382" i="2"/>
  <c r="X217" i="2"/>
  <c r="Z217" i="2" s="1"/>
  <c r="N310" i="2"/>
  <c r="O310" i="2"/>
  <c r="N190" i="2"/>
  <c r="O190" i="2"/>
  <c r="X143" i="2"/>
  <c r="BK143" i="2" s="1"/>
  <c r="AL143" i="2" s="1"/>
  <c r="X116" i="2"/>
  <c r="X182" i="2"/>
  <c r="BK182" i="2" s="1"/>
  <c r="AL182" i="2" s="1"/>
  <c r="X246" i="2"/>
  <c r="AZ246" i="2" s="1"/>
  <c r="AA246" i="2" s="1"/>
  <c r="X237" i="2"/>
  <c r="Z237" i="2" s="1"/>
  <c r="N453" i="2"/>
  <c r="O10" i="2"/>
  <c r="N10" i="2"/>
  <c r="X253" i="2"/>
  <c r="BF253" i="2" s="1"/>
  <c r="AG253" i="2" s="1"/>
  <c r="X233" i="2"/>
  <c r="X129" i="2"/>
  <c r="X82" i="2"/>
  <c r="BG82" i="2" s="1"/>
  <c r="AH82" i="2" s="1"/>
  <c r="X21" i="2"/>
  <c r="BA21" i="2" s="1"/>
  <c r="AB21" i="2" s="1"/>
  <c r="X183" i="2"/>
  <c r="BG183" i="2" s="1"/>
  <c r="AH183" i="2" s="1"/>
  <c r="X238" i="2"/>
  <c r="BK238" i="2" s="1"/>
  <c r="AL238" i="2" s="1"/>
  <c r="X139" i="2"/>
  <c r="Z139" i="2" s="1"/>
  <c r="U175" i="2"/>
  <c r="X102" i="2" s="1"/>
  <c r="BG102" i="2" s="1"/>
  <c r="AH102" i="2" s="1"/>
  <c r="X62" i="2"/>
  <c r="BA62" i="2" s="1"/>
  <c r="AB62" i="2" s="1"/>
  <c r="U152" i="2"/>
  <c r="X149" i="2"/>
  <c r="N44" i="2"/>
  <c r="U44" i="2" s="1"/>
  <c r="X34" i="2" s="1"/>
  <c r="BC34" i="2" s="1"/>
  <c r="AD34" i="2" s="1"/>
  <c r="N61" i="2"/>
  <c r="U61" i="2" s="1"/>
  <c r="N238" i="2"/>
  <c r="N268" i="2"/>
  <c r="O268" i="2"/>
  <c r="N279" i="2"/>
  <c r="N294" i="2"/>
  <c r="O294" i="2"/>
  <c r="N318" i="2"/>
  <c r="N358" i="2"/>
  <c r="O365" i="2"/>
  <c r="N397" i="2"/>
  <c r="O397" i="2"/>
  <c r="O422" i="2"/>
  <c r="N422" i="2"/>
  <c r="N471" i="2"/>
  <c r="U471" i="2" s="1"/>
  <c r="O334" i="2"/>
  <c r="N334" i="2"/>
  <c r="O414" i="2"/>
  <c r="U414" i="2" s="1"/>
  <c r="N526" i="2"/>
  <c r="O520" i="2"/>
  <c r="N520" i="2"/>
  <c r="X257" i="2"/>
  <c r="Y257" i="2" s="1"/>
  <c r="X107" i="2"/>
  <c r="Z107" i="2" s="1"/>
  <c r="X239" i="2"/>
  <c r="X195" i="2"/>
  <c r="BD195" i="2" s="1"/>
  <c r="AE195" i="2" s="1"/>
  <c r="X57" i="2"/>
  <c r="BJ57" i="2" s="1"/>
  <c r="AK57" i="2" s="1"/>
  <c r="N117" i="2"/>
  <c r="U117" i="2" s="1"/>
  <c r="X81" i="2" s="1"/>
  <c r="BB81" i="2" s="1"/>
  <c r="AC81" i="2" s="1"/>
  <c r="O205" i="2"/>
  <c r="N342" i="2"/>
  <c r="O342" i="2"/>
  <c r="N405" i="2"/>
  <c r="O405" i="2"/>
  <c r="N421" i="2"/>
  <c r="N430" i="2"/>
  <c r="O430" i="2"/>
  <c r="O453" i="2"/>
  <c r="N470" i="2"/>
  <c r="O470" i="2"/>
  <c r="N54" i="2"/>
  <c r="U54" i="2" s="1"/>
  <c r="O182" i="2"/>
  <c r="U182" i="2" s="1"/>
  <c r="X160" i="2"/>
  <c r="BH160" i="2" s="1"/>
  <c r="AI160" i="2" s="1"/>
  <c r="X234" i="2"/>
  <c r="N65" i="2"/>
  <c r="U65" i="2" s="1"/>
  <c r="N14" i="2"/>
  <c r="U14" i="2" s="1"/>
  <c r="N93" i="2"/>
  <c r="O206" i="2"/>
  <c r="N206" i="2"/>
  <c r="O222" i="2"/>
  <c r="N222" i="2"/>
  <c r="N246" i="2"/>
  <c r="O246" i="2"/>
  <c r="O261" i="2"/>
  <c r="N301" i="2"/>
  <c r="O326" i="2"/>
  <c r="N374" i="2"/>
  <c r="O374" i="2"/>
  <c r="O446" i="2"/>
  <c r="O461" i="2"/>
  <c r="U461" i="2" s="1"/>
  <c r="O391" i="2"/>
  <c r="N479" i="2"/>
  <c r="X156" i="2"/>
  <c r="BB156" i="2" s="1"/>
  <c r="AC156" i="2" s="1"/>
  <c r="X236" i="2"/>
  <c r="BF236" i="2" s="1"/>
  <c r="AG236" i="2" s="1"/>
  <c r="U401" i="2"/>
  <c r="O111" i="2"/>
  <c r="N181" i="2"/>
  <c r="U181" i="2" s="1"/>
  <c r="N245" i="2"/>
  <c r="O245" i="2"/>
  <c r="O301" i="2"/>
  <c r="O341" i="2"/>
  <c r="N341" i="2"/>
  <c r="N364" i="2"/>
  <c r="O364" i="2"/>
  <c r="O445" i="2"/>
  <c r="O454" i="2"/>
  <c r="N454" i="2"/>
  <c r="O468" i="2"/>
  <c r="O509" i="2"/>
  <c r="N381" i="2"/>
  <c r="O399" i="2"/>
  <c r="U399" i="2" s="1"/>
  <c r="O527" i="2"/>
  <c r="N519" i="2"/>
  <c r="X230" i="2"/>
  <c r="BC230" i="2" s="1"/>
  <c r="AD230" i="2" s="1"/>
  <c r="U49" i="2"/>
  <c r="X32" i="2" s="1"/>
  <c r="O502" i="2"/>
  <c r="U502" i="2" s="1"/>
  <c r="X247" i="2" s="1"/>
  <c r="Z247" i="2" s="1"/>
  <c r="U69" i="2"/>
  <c r="X48" i="2" s="1"/>
  <c r="O127" i="2"/>
  <c r="N127" i="2"/>
  <c r="O157" i="2"/>
  <c r="U157" i="2" s="1"/>
  <c r="N45" i="2"/>
  <c r="N78" i="2"/>
  <c r="U78" i="2" s="1"/>
  <c r="X54" i="2" s="1"/>
  <c r="BD54" i="2" s="1"/>
  <c r="AE54" i="2" s="1"/>
  <c r="N150" i="2"/>
  <c r="U150" i="2" s="1"/>
  <c r="N198" i="2"/>
  <c r="N262" i="2"/>
  <c r="U262" i="2" s="1"/>
  <c r="N276" i="2"/>
  <c r="N286" i="2"/>
  <c r="O286" i="2"/>
  <c r="N293" i="2"/>
  <c r="O293" i="2"/>
  <c r="N367" i="2"/>
  <c r="O421" i="2"/>
  <c r="N446" i="2"/>
  <c r="N463" i="2"/>
  <c r="O463" i="2"/>
  <c r="N469" i="2"/>
  <c r="O508" i="2"/>
  <c r="N510" i="2"/>
  <c r="O510" i="2"/>
  <c r="O390" i="2"/>
  <c r="O253" i="2"/>
  <c r="N253" i="2"/>
  <c r="N278" i="2"/>
  <c r="O278" i="2"/>
  <c r="N277" i="2"/>
  <c r="O277" i="2"/>
  <c r="O358" i="2"/>
  <c r="N380" i="2"/>
  <c r="O380" i="2"/>
  <c r="N495" i="2"/>
  <c r="O93" i="2"/>
  <c r="N149" i="2"/>
  <c r="U149" i="2" s="1"/>
  <c r="X88" i="2" s="1"/>
  <c r="BK88" i="2" s="1"/>
  <c r="AL88" i="2" s="1"/>
  <c r="O415" i="2"/>
  <c r="U415" i="2" s="1"/>
  <c r="O480" i="2"/>
  <c r="N480" i="2"/>
  <c r="X258" i="2"/>
  <c r="X96" i="2"/>
  <c r="BA96" i="2" s="1"/>
  <c r="AB96" i="2" s="1"/>
  <c r="X251" i="2"/>
  <c r="BC251" i="2" s="1"/>
  <c r="AD251" i="2" s="1"/>
  <c r="X261" i="2"/>
  <c r="Z261" i="2" s="1"/>
  <c r="X235" i="2"/>
  <c r="BH235" i="2" s="1"/>
  <c r="AI235" i="2" s="1"/>
  <c r="U74" i="2"/>
  <c r="X67" i="2"/>
  <c r="X192" i="2"/>
  <c r="N133" i="2"/>
  <c r="U133" i="2" s="1"/>
  <c r="X93" i="2" s="1"/>
  <c r="BC93" i="2" s="1"/>
  <c r="AD93" i="2" s="1"/>
  <c r="N189" i="2"/>
  <c r="O189" i="2"/>
  <c r="O214" i="2"/>
  <c r="N214" i="2"/>
  <c r="N237" i="2"/>
  <c r="O237" i="2"/>
  <c r="N261" i="2"/>
  <c r="N302" i="2"/>
  <c r="O302" i="2"/>
  <c r="N437" i="2"/>
  <c r="O437" i="2"/>
  <c r="O45" i="2"/>
  <c r="U40" i="2"/>
  <c r="BB15" i="2"/>
  <c r="AC15" i="2" s="1"/>
  <c r="AZ15" i="2"/>
  <c r="AA15" i="2" s="1"/>
  <c r="U505" i="2"/>
  <c r="Z6" i="2"/>
  <c r="BE6" i="2"/>
  <c r="Y6" i="2"/>
  <c r="BE15" i="2"/>
  <c r="AF15" i="2" s="1"/>
  <c r="BC15" i="2"/>
  <c r="AD15" i="2" s="1"/>
  <c r="U80" i="2"/>
  <c r="X56" i="2" s="1"/>
  <c r="BG56" i="2" s="1"/>
  <c r="AH56" i="2" s="1"/>
  <c r="BG15" i="2"/>
  <c r="AH15" i="2" s="1"/>
  <c r="U89" i="2"/>
  <c r="X63" i="2" s="1"/>
  <c r="BK63" i="2" s="1"/>
  <c r="AL63" i="2" s="1"/>
  <c r="U112" i="2"/>
  <c r="Y15" i="2"/>
  <c r="BK15" i="2"/>
  <c r="AL15" i="2" s="1"/>
  <c r="BA15" i="2"/>
  <c r="AB15" i="2" s="1"/>
  <c r="BH15" i="2"/>
  <c r="AI15" i="2" s="1"/>
  <c r="U16" i="2"/>
  <c r="U57" i="2"/>
  <c r="U458" i="2"/>
  <c r="U87" i="2"/>
  <c r="U351" i="2"/>
  <c r="X250" i="2" s="1"/>
  <c r="Z250" i="2" s="1"/>
  <c r="BD62" i="2"/>
  <c r="AE62" i="2" s="1"/>
  <c r="U455" i="2"/>
  <c r="BD15" i="2"/>
  <c r="AE15" i="2" s="1"/>
  <c r="U136" i="2"/>
  <c r="BF15" i="2"/>
  <c r="AG15" i="2" s="1"/>
  <c r="U207" i="2"/>
  <c r="BA6" i="2"/>
  <c r="BF6" i="2"/>
  <c r="BB6" i="2"/>
  <c r="Y127" i="2"/>
  <c r="BC6" i="2"/>
  <c r="BJ6" i="2"/>
  <c r="BG6" i="2"/>
  <c r="U328" i="2"/>
  <c r="BH6" i="2"/>
  <c r="U400" i="2"/>
  <c r="U200" i="2"/>
  <c r="BI6" i="2"/>
  <c r="AZ6" i="2"/>
  <c r="U119" i="2"/>
  <c r="U335" i="2"/>
  <c r="X242" i="2" s="1"/>
  <c r="BA242" i="2" s="1"/>
  <c r="AB242" i="2" s="1"/>
  <c r="U423" i="2"/>
  <c r="U72" i="2"/>
  <c r="U79" i="2"/>
  <c r="X55" i="2" s="1"/>
  <c r="BJ55" i="2" s="1"/>
  <c r="AK55" i="2" s="1"/>
  <c r="U359" i="2"/>
  <c r="X255" i="2" s="1"/>
  <c r="BI255" i="2" s="1"/>
  <c r="AJ255" i="2" s="1"/>
  <c r="U23" i="2"/>
  <c r="X20" i="2" s="1"/>
  <c r="BE20" i="2" s="1"/>
  <c r="AF20" i="2" s="1"/>
  <c r="Z195" i="2"/>
  <c r="BA195" i="2"/>
  <c r="AB195" i="2" s="1"/>
  <c r="U263" i="2"/>
  <c r="U239" i="2"/>
  <c r="U15" i="2"/>
  <c r="U223" i="2"/>
  <c r="X159" i="2" s="1"/>
  <c r="BA159" i="2" s="1"/>
  <c r="AB159" i="2" s="1"/>
  <c r="U304" i="2"/>
  <c r="U47" i="2"/>
  <c r="U39" i="2"/>
  <c r="X30" i="2" s="1"/>
  <c r="U143" i="2"/>
  <c r="X100" i="2" s="1"/>
  <c r="BH100" i="2" s="1"/>
  <c r="AI100" i="2" s="1"/>
  <c r="U528" i="2"/>
  <c r="U360" i="2"/>
  <c r="X256" i="2" s="1"/>
  <c r="BK256" i="2" s="1"/>
  <c r="AL256" i="2" s="1"/>
  <c r="BJ127" i="2"/>
  <c r="AK127" i="2" s="1"/>
  <c r="BE127" i="2"/>
  <c r="AF127" i="2" s="1"/>
  <c r="AZ127" i="2"/>
  <c r="AA127" i="2" s="1"/>
  <c r="BG127" i="2"/>
  <c r="AH127" i="2" s="1"/>
  <c r="BA127" i="2"/>
  <c r="AB127" i="2" s="1"/>
  <c r="BK127" i="2"/>
  <c r="AL127" i="2" s="1"/>
  <c r="BC127" i="2"/>
  <c r="AD127" i="2" s="1"/>
  <c r="BH127" i="2"/>
  <c r="AI127" i="2" s="1"/>
  <c r="BB127" i="2"/>
  <c r="AC127" i="2" s="1"/>
  <c r="BI127" i="2"/>
  <c r="AJ127" i="2" s="1"/>
  <c r="BD127" i="2"/>
  <c r="AE127" i="2" s="1"/>
  <c r="BF127" i="2"/>
  <c r="AG127" i="2" s="1"/>
  <c r="U272" i="2"/>
  <c r="O13" i="2"/>
  <c r="O12" i="2"/>
  <c r="U232" i="2"/>
  <c r="U433" i="2"/>
  <c r="U5" i="2"/>
  <c r="X5" i="2" s="1"/>
  <c r="Y5" i="2" s="1"/>
  <c r="U464" i="2"/>
  <c r="U95" i="2"/>
  <c r="X66" i="2" s="1"/>
  <c r="Y66" i="2" s="1"/>
  <c r="U487" i="2"/>
  <c r="U448" i="2"/>
  <c r="U424" i="2"/>
  <c r="U295" i="2"/>
  <c r="X214" i="2" s="1"/>
  <c r="U431" i="2"/>
  <c r="U457" i="2"/>
  <c r="X222" i="2" s="1"/>
  <c r="BD222" i="2" s="1"/>
  <c r="AE222" i="2" s="1"/>
  <c r="BE233" i="2"/>
  <c r="AF233" i="2" s="1"/>
  <c r="Y233" i="2"/>
  <c r="BF34" i="2"/>
  <c r="AG34" i="2" s="1"/>
  <c r="BJ34" i="2"/>
  <c r="AK34" i="2" s="1"/>
  <c r="U104" i="2"/>
  <c r="X71" i="2" s="1"/>
  <c r="U473" i="2"/>
  <c r="X229" i="2" s="1"/>
  <c r="U231" i="2"/>
  <c r="U216" i="2"/>
  <c r="U336" i="2"/>
  <c r="X243" i="2" s="1"/>
  <c r="Z143" i="2"/>
  <c r="Y143" i="2"/>
  <c r="BG143" i="2"/>
  <c r="AH143" i="2" s="1"/>
  <c r="BE143" i="2"/>
  <c r="AF143" i="2" s="1"/>
  <c r="BB143" i="2"/>
  <c r="AC143" i="2" s="1"/>
  <c r="BI143" i="2"/>
  <c r="AJ143" i="2" s="1"/>
  <c r="BF143" i="2"/>
  <c r="AG143" i="2" s="1"/>
  <c r="BC143" i="2"/>
  <c r="AD143" i="2" s="1"/>
  <c r="BD143" i="2"/>
  <c r="AE143" i="2" s="1"/>
  <c r="BJ143" i="2"/>
  <c r="AK143" i="2" s="1"/>
  <c r="BH143" i="2"/>
  <c r="AI143" i="2" s="1"/>
  <c r="BE196" i="2"/>
  <c r="AF196" i="2" s="1"/>
  <c r="Y251" i="2"/>
  <c r="BJ7" i="2"/>
  <c r="AK7" i="2" s="1"/>
  <c r="BB7" i="2"/>
  <c r="AC7" i="2" s="1"/>
  <c r="U416" i="2"/>
  <c r="U176" i="2"/>
  <c r="U215" i="2"/>
  <c r="X153" i="2" s="1"/>
  <c r="U375" i="2"/>
  <c r="U512" i="2"/>
  <c r="X252" i="2" s="1"/>
  <c r="AZ252" i="2" s="1"/>
  <c r="AA252" i="2" s="1"/>
  <c r="U240" i="2"/>
  <c r="X173" i="2" s="1"/>
  <c r="U449" i="2"/>
  <c r="U192" i="2"/>
  <c r="U383" i="2"/>
  <c r="BA39" i="2"/>
  <c r="AB39" i="2" s="1"/>
  <c r="BG39" i="2"/>
  <c r="AH39" i="2" s="1"/>
  <c r="BF39" i="2"/>
  <c r="AG39" i="2" s="1"/>
  <c r="BC81" i="2"/>
  <c r="AD81" i="2" s="1"/>
  <c r="BF114" i="2"/>
  <c r="AG114" i="2" s="1"/>
  <c r="BE114" i="2"/>
  <c r="AF114" i="2" s="1"/>
  <c r="BC114" i="2"/>
  <c r="AD114" i="2" s="1"/>
  <c r="BA114" i="2"/>
  <c r="AB114" i="2" s="1"/>
  <c r="AZ217" i="2"/>
  <c r="AA217" i="2" s="1"/>
  <c r="BH217" i="2"/>
  <c r="AI217" i="2" s="1"/>
  <c r="BD217" i="2"/>
  <c r="AE217" i="2" s="1"/>
  <c r="BE217" i="2"/>
  <c r="AF217" i="2" s="1"/>
  <c r="Y98" i="2"/>
  <c r="BK98" i="2"/>
  <c r="AL98" i="2" s="1"/>
  <c r="AZ98" i="2"/>
  <c r="AA98" i="2" s="1"/>
  <c r="BD98" i="2"/>
  <c r="AE98" i="2" s="1"/>
  <c r="BJ164" i="2"/>
  <c r="AK164" i="2" s="1"/>
  <c r="Y164" i="2"/>
  <c r="BE164" i="2"/>
  <c r="AF164" i="2" s="1"/>
  <c r="BG164" i="2"/>
  <c r="AH164" i="2" s="1"/>
  <c r="BK164" i="2"/>
  <c r="AL164" i="2" s="1"/>
  <c r="BI164" i="2"/>
  <c r="AJ164" i="2" s="1"/>
  <c r="Z91" i="2"/>
  <c r="BJ91" i="2"/>
  <c r="AK91" i="2" s="1"/>
  <c r="Y91" i="2"/>
  <c r="BB91" i="2"/>
  <c r="AC91" i="2" s="1"/>
  <c r="BE91" i="2"/>
  <c r="AF91" i="2" s="1"/>
  <c r="AZ91" i="2"/>
  <c r="AA91" i="2" s="1"/>
  <c r="BI91" i="2"/>
  <c r="AJ91" i="2" s="1"/>
  <c r="BC91" i="2"/>
  <c r="AD91" i="2" s="1"/>
  <c r="BG91" i="2"/>
  <c r="AH91" i="2" s="1"/>
  <c r="BD91" i="2"/>
  <c r="AE91" i="2" s="1"/>
  <c r="BH91" i="2"/>
  <c r="AI91" i="2" s="1"/>
  <c r="BK91" i="2"/>
  <c r="AL91" i="2" s="1"/>
  <c r="BF91" i="2"/>
  <c r="AG91" i="2" s="1"/>
  <c r="Y79" i="2"/>
  <c r="BH79" i="2"/>
  <c r="AI79" i="2" s="1"/>
  <c r="BJ79" i="2"/>
  <c r="AK79" i="2" s="1"/>
  <c r="Y262" i="2"/>
  <c r="Z17" i="2"/>
  <c r="Y17" i="2"/>
  <c r="BH17" i="2"/>
  <c r="AI17" i="2" s="1"/>
  <c r="BK17" i="2"/>
  <c r="AL17" i="2" s="1"/>
  <c r="AZ17" i="2"/>
  <c r="AA17" i="2" s="1"/>
  <c r="BI17" i="2"/>
  <c r="AJ17" i="2" s="1"/>
  <c r="BC17" i="2"/>
  <c r="AD17" i="2" s="1"/>
  <c r="BJ17" i="2"/>
  <c r="AK17" i="2" s="1"/>
  <c r="BD17" i="2"/>
  <c r="AE17" i="2" s="1"/>
  <c r="BA17" i="2"/>
  <c r="AB17" i="2" s="1"/>
  <c r="BG17" i="2"/>
  <c r="AH17" i="2" s="1"/>
  <c r="BB17" i="2"/>
  <c r="AC17" i="2" s="1"/>
  <c r="BE17" i="2"/>
  <c r="AF17" i="2" s="1"/>
  <c r="BF17" i="2"/>
  <c r="AG17" i="2" s="1"/>
  <c r="BE135" i="2"/>
  <c r="AF135" i="2" s="1"/>
  <c r="BG135" i="2"/>
  <c r="AH135" i="2" s="1"/>
  <c r="BH262" i="2"/>
  <c r="AI262" i="2" s="1"/>
  <c r="Y135" i="2"/>
  <c r="Z244" i="2"/>
  <c r="BJ244" i="2"/>
  <c r="AK244" i="2" s="1"/>
  <c r="BK244" i="2"/>
  <c r="AL244" i="2" s="1"/>
  <c r="BE244" i="2"/>
  <c r="AF244" i="2" s="1"/>
  <c r="BC244" i="2"/>
  <c r="AD244" i="2" s="1"/>
  <c r="BD244" i="2"/>
  <c r="AE244" i="2" s="1"/>
  <c r="BG244" i="2"/>
  <c r="AH244" i="2" s="1"/>
  <c r="Y244" i="2"/>
  <c r="BI244" i="2"/>
  <c r="AJ244" i="2" s="1"/>
  <c r="BA244" i="2"/>
  <c r="AB244" i="2" s="1"/>
  <c r="BB244" i="2"/>
  <c r="AC244" i="2" s="1"/>
  <c r="AZ244" i="2"/>
  <c r="AA244" i="2" s="1"/>
  <c r="BF244" i="2"/>
  <c r="AG244" i="2" s="1"/>
  <c r="BH244" i="2"/>
  <c r="AI244" i="2" s="1"/>
  <c r="Z102" i="2"/>
  <c r="AZ102" i="2"/>
  <c r="AA102" i="2" s="1"/>
  <c r="BA102" i="2"/>
  <c r="AB102" i="2" s="1"/>
  <c r="Y102" i="2"/>
  <c r="BC102" i="2"/>
  <c r="AD102" i="2" s="1"/>
  <c r="BK102" i="2"/>
  <c r="AL102" i="2" s="1"/>
  <c r="BB102" i="2"/>
  <c r="AC102" i="2" s="1"/>
  <c r="BH102" i="2"/>
  <c r="AI102" i="2" s="1"/>
  <c r="BE102" i="2"/>
  <c r="AF102" i="2" s="1"/>
  <c r="BF102" i="2"/>
  <c r="AG102" i="2" s="1"/>
  <c r="BD102" i="2"/>
  <c r="AE102" i="2" s="1"/>
  <c r="AZ262" i="2"/>
  <c r="AA262" i="2" s="1"/>
  <c r="BF262" i="2"/>
  <c r="AG262" i="2" s="1"/>
  <c r="BG262" i="2"/>
  <c r="AH262" i="2" s="1"/>
  <c r="BA262" i="2"/>
  <c r="AB262" i="2" s="1"/>
  <c r="BE262" i="2"/>
  <c r="AF262" i="2" s="1"/>
  <c r="BB262" i="2"/>
  <c r="AC262" i="2" s="1"/>
  <c r="BC262" i="2"/>
  <c r="AD262" i="2" s="1"/>
  <c r="BI262" i="2"/>
  <c r="AJ262" i="2" s="1"/>
  <c r="BJ262" i="2"/>
  <c r="AK262" i="2" s="1"/>
  <c r="BD262" i="2"/>
  <c r="AE262" i="2" s="1"/>
  <c r="BK262" i="2"/>
  <c r="AL262" i="2" s="1"/>
  <c r="BA24" i="2"/>
  <c r="AB24" i="2" s="1"/>
  <c r="Y24" i="2"/>
  <c r="BE24" i="2"/>
  <c r="AF24" i="2" s="1"/>
  <c r="Z176" i="2"/>
  <c r="Y176" i="2"/>
  <c r="BJ176" i="2"/>
  <c r="AK176" i="2" s="1"/>
  <c r="BD176" i="2"/>
  <c r="AE176" i="2" s="1"/>
  <c r="BH176" i="2"/>
  <c r="AI176" i="2" s="1"/>
  <c r="BK176" i="2"/>
  <c r="AL176" i="2" s="1"/>
  <c r="BH210" i="2"/>
  <c r="AI210" i="2" s="1"/>
  <c r="BH249" i="2"/>
  <c r="AI249" i="2" s="1"/>
  <c r="BI249" i="2"/>
  <c r="AJ249" i="2" s="1"/>
  <c r="BK249" i="2"/>
  <c r="AL249" i="2" s="1"/>
  <c r="BG249" i="2"/>
  <c r="AH249" i="2" s="1"/>
  <c r="BK112" i="2"/>
  <c r="AL112" i="2" s="1"/>
  <c r="Z232" i="2"/>
  <c r="BD232" i="2"/>
  <c r="AE232" i="2" s="1"/>
  <c r="BA232" i="2"/>
  <c r="AB232" i="2" s="1"/>
  <c r="BF232" i="2"/>
  <c r="AG232" i="2" s="1"/>
  <c r="BC232" i="2"/>
  <c r="AD232" i="2" s="1"/>
  <c r="BH232" i="2"/>
  <c r="AI232" i="2" s="1"/>
  <c r="Y232" i="2"/>
  <c r="BB232" i="2"/>
  <c r="AC232" i="2" s="1"/>
  <c r="BG232" i="2"/>
  <c r="AH232" i="2" s="1"/>
  <c r="AZ232" i="2"/>
  <c r="AA232" i="2" s="1"/>
  <c r="BJ232" i="2"/>
  <c r="AK232" i="2" s="1"/>
  <c r="BK232" i="2"/>
  <c r="AL232" i="2" s="1"/>
  <c r="BI232" i="2"/>
  <c r="AJ232" i="2" s="1"/>
  <c r="BE232" i="2"/>
  <c r="AF232" i="2" s="1"/>
  <c r="BB231" i="2"/>
  <c r="AC231" i="2" s="1"/>
  <c r="BK231" i="2"/>
  <c r="AL231" i="2" s="1"/>
  <c r="BD231" i="2"/>
  <c r="AE231" i="2" s="1"/>
  <c r="BA231" i="2"/>
  <c r="AB231" i="2" s="1"/>
  <c r="BH21" i="2"/>
  <c r="AI21" i="2" s="1"/>
  <c r="BB248" i="2"/>
  <c r="AC248" i="2" s="1"/>
  <c r="AZ248" i="2"/>
  <c r="AA248" i="2" s="1"/>
  <c r="BJ245" i="2"/>
  <c r="AK245" i="2" s="1"/>
  <c r="BD245" i="2"/>
  <c r="AE245" i="2" s="1"/>
  <c r="BF245" i="2"/>
  <c r="AG245" i="2" s="1"/>
  <c r="BA245" i="2"/>
  <c r="AB245" i="2" s="1"/>
  <c r="BI102" i="2" l="1"/>
  <c r="AJ102" i="2" s="1"/>
  <c r="BB163" i="2"/>
  <c r="AC163" i="2" s="1"/>
  <c r="BH135" i="2"/>
  <c r="AI135" i="2" s="1"/>
  <c r="BA135" i="2"/>
  <c r="AB135" i="2" s="1"/>
  <c r="BB217" i="2"/>
  <c r="AC217" i="2" s="1"/>
  <c r="BJ39" i="2"/>
  <c r="AK39" i="2" s="1"/>
  <c r="AZ143" i="2"/>
  <c r="AA143" i="2" s="1"/>
  <c r="Z224" i="2"/>
  <c r="BH195" i="2"/>
  <c r="AI195" i="2" s="1"/>
  <c r="Z112" i="2"/>
  <c r="BC163" i="2"/>
  <c r="AD163" i="2" s="1"/>
  <c r="BK135" i="2"/>
  <c r="AL135" i="2" s="1"/>
  <c r="BD135" i="2"/>
  <c r="AE135" i="2" s="1"/>
  <c r="BG217" i="2"/>
  <c r="AH217" i="2" s="1"/>
  <c r="BH39" i="2"/>
  <c r="AI39" i="2" s="1"/>
  <c r="BC246" i="2"/>
  <c r="AD246" i="2" s="1"/>
  <c r="BJ102" i="2"/>
  <c r="AK102" i="2" s="1"/>
  <c r="Y163" i="2"/>
  <c r="BC135" i="2"/>
  <c r="AD135" i="2" s="1"/>
  <c r="BF217" i="2"/>
  <c r="AG217" i="2" s="1"/>
  <c r="AZ39" i="2"/>
  <c r="AA39" i="2" s="1"/>
  <c r="BA143" i="2"/>
  <c r="AB143" i="2" s="1"/>
  <c r="BK195" i="2"/>
  <c r="AL195" i="2" s="1"/>
  <c r="U413" i="2"/>
  <c r="Z163" i="2"/>
  <c r="BB135" i="2"/>
  <c r="AC135" i="2" s="1"/>
  <c r="BI217" i="2"/>
  <c r="AJ217" i="2" s="1"/>
  <c r="BK217" i="2"/>
  <c r="AL217" i="2" s="1"/>
  <c r="BG195" i="2"/>
  <c r="AH195" i="2" s="1"/>
  <c r="U276" i="2"/>
  <c r="U378" i="2"/>
  <c r="BG112" i="2"/>
  <c r="AH112" i="2" s="1"/>
  <c r="BE163" i="2"/>
  <c r="AF163" i="2" s="1"/>
  <c r="BI135" i="2"/>
  <c r="AJ135" i="2" s="1"/>
  <c r="BF135" i="2"/>
  <c r="AG135" i="2" s="1"/>
  <c r="BA217" i="2"/>
  <c r="AB217" i="2" s="1"/>
  <c r="BJ217" i="2"/>
  <c r="AK217" i="2" s="1"/>
  <c r="BK39" i="2"/>
  <c r="AL39" i="2" s="1"/>
  <c r="AZ112" i="2"/>
  <c r="AA112" i="2" s="1"/>
  <c r="BG163" i="2"/>
  <c r="AH163" i="2" s="1"/>
  <c r="AZ135" i="2"/>
  <c r="AA135" i="2" s="1"/>
  <c r="BJ135" i="2"/>
  <c r="AK135" i="2" s="1"/>
  <c r="BC217" i="2"/>
  <c r="AD217" i="2" s="1"/>
  <c r="Y217" i="2"/>
  <c r="BC195" i="2"/>
  <c r="AD195" i="2" s="1"/>
  <c r="BI22" i="2"/>
  <c r="AJ22" i="2" s="1"/>
  <c r="Z22" i="2"/>
  <c r="BD22" i="2"/>
  <c r="AE22" i="2" s="1"/>
  <c r="U332" i="2"/>
  <c r="Z136" i="2"/>
  <c r="BB136" i="2"/>
  <c r="AC136" i="2" s="1"/>
  <c r="BK136" i="2"/>
  <c r="AL136" i="2" s="1"/>
  <c r="BG136" i="2"/>
  <c r="AH136" i="2" s="1"/>
  <c r="U445" i="2"/>
  <c r="U70" i="2"/>
  <c r="U384" i="2"/>
  <c r="U4" i="2"/>
  <c r="X4" i="2" s="1"/>
  <c r="BG4" i="2" s="1"/>
  <c r="AH4" i="2" s="1"/>
  <c r="U111" i="2"/>
  <c r="U63" i="2"/>
  <c r="X44" i="2" s="1"/>
  <c r="U254" i="2"/>
  <c r="X40" i="2"/>
  <c r="BD40" i="2" s="1"/>
  <c r="AE40" i="2" s="1"/>
  <c r="AZ87" i="2"/>
  <c r="AA87" i="2" s="1"/>
  <c r="U396" i="2"/>
  <c r="U367" i="2"/>
  <c r="BD159" i="2"/>
  <c r="AE159" i="2" s="1"/>
  <c r="Y107" i="2"/>
  <c r="BG18" i="2"/>
  <c r="AH18" i="2" s="1"/>
  <c r="BF164" i="2"/>
  <c r="AG164" i="2" s="1"/>
  <c r="BI34" i="2"/>
  <c r="AJ34" i="2" s="1"/>
  <c r="BB176" i="2"/>
  <c r="AC176" i="2" s="1"/>
  <c r="BG176" i="2"/>
  <c r="AH176" i="2" s="1"/>
  <c r="BJ246" i="2"/>
  <c r="AK246" i="2" s="1"/>
  <c r="BH163" i="2"/>
  <c r="AI163" i="2" s="1"/>
  <c r="AZ163" i="2"/>
  <c r="AA163" i="2" s="1"/>
  <c r="BB164" i="2"/>
  <c r="AC164" i="2" s="1"/>
  <c r="BB107" i="2"/>
  <c r="AC107" i="2" s="1"/>
  <c r="BH18" i="2"/>
  <c r="AI18" i="2" s="1"/>
  <c r="BF176" i="2"/>
  <c r="AG176" i="2" s="1"/>
  <c r="BB34" i="2"/>
  <c r="AC34" i="2" s="1"/>
  <c r="BD107" i="2"/>
  <c r="AE107" i="2" s="1"/>
  <c r="BC107" i="2"/>
  <c r="AD107" i="2" s="1"/>
  <c r="BF163" i="2"/>
  <c r="AG163" i="2" s="1"/>
  <c r="BI176" i="2"/>
  <c r="AJ176" i="2" s="1"/>
  <c r="BE176" i="2"/>
  <c r="AF176" i="2" s="1"/>
  <c r="BB88" i="2"/>
  <c r="AC88" i="2" s="1"/>
  <c r="Z246" i="2"/>
  <c r="BD163" i="2"/>
  <c r="AE163" i="2" s="1"/>
  <c r="BJ163" i="2"/>
  <c r="AK163" i="2" s="1"/>
  <c r="BH164" i="2"/>
  <c r="AI164" i="2" s="1"/>
  <c r="Z164" i="2"/>
  <c r="AZ107" i="2"/>
  <c r="AA107" i="2" s="1"/>
  <c r="X31" i="2"/>
  <c r="BK31" i="2" s="1"/>
  <c r="AL31" i="2" s="1"/>
  <c r="U77" i="2"/>
  <c r="BC164" i="2"/>
  <c r="AD164" i="2" s="1"/>
  <c r="BI21" i="2"/>
  <c r="AJ21" i="2" s="1"/>
  <c r="BC176" i="2"/>
  <c r="AD176" i="2" s="1"/>
  <c r="BE246" i="2"/>
  <c r="AF246" i="2" s="1"/>
  <c r="BK163" i="2"/>
  <c r="AL163" i="2" s="1"/>
  <c r="AZ176" i="2"/>
  <c r="AA176" i="2" s="1"/>
  <c r="BG88" i="2"/>
  <c r="AH88" i="2" s="1"/>
  <c r="BI163" i="2"/>
  <c r="AJ163" i="2" s="1"/>
  <c r="AZ164" i="2"/>
  <c r="AA164" i="2" s="1"/>
  <c r="BA164" i="2"/>
  <c r="AB164" i="2" s="1"/>
  <c r="BK50" i="2"/>
  <c r="AL50" i="2" s="1"/>
  <c r="BE107" i="2"/>
  <c r="AF107" i="2" s="1"/>
  <c r="U198" i="2"/>
  <c r="X111" i="2" s="1"/>
  <c r="BK111" i="2" s="1"/>
  <c r="AL111" i="2" s="1"/>
  <c r="AZ34" i="2"/>
  <c r="AA34" i="2" s="1"/>
  <c r="BI109" i="2"/>
  <c r="AJ109" i="2" s="1"/>
  <c r="BD109" i="2"/>
  <c r="AE109" i="2" s="1"/>
  <c r="BJ109" i="2"/>
  <c r="AK109" i="2" s="1"/>
  <c r="BG248" i="2"/>
  <c r="AH248" i="2" s="1"/>
  <c r="Y248" i="2"/>
  <c r="BF22" i="2"/>
  <c r="AG22" i="2" s="1"/>
  <c r="BH22" i="2"/>
  <c r="AI22" i="2" s="1"/>
  <c r="BF144" i="2"/>
  <c r="AG144" i="2" s="1"/>
  <c r="BC238" i="2"/>
  <c r="AD238" i="2" s="1"/>
  <c r="BF248" i="2"/>
  <c r="AG248" i="2" s="1"/>
  <c r="BJ22" i="2"/>
  <c r="AK22" i="2" s="1"/>
  <c r="BK22" i="2"/>
  <c r="AL22" i="2" s="1"/>
  <c r="BB144" i="2"/>
  <c r="AC144" i="2" s="1"/>
  <c r="BC248" i="2"/>
  <c r="AD248" i="2" s="1"/>
  <c r="BE22" i="2"/>
  <c r="AF22" i="2" s="1"/>
  <c r="Y22" i="2"/>
  <c r="BI80" i="2"/>
  <c r="AJ80" i="2" s="1"/>
  <c r="AZ81" i="2"/>
  <c r="AA81" i="2" s="1"/>
  <c r="BI195" i="2"/>
  <c r="AJ195" i="2" s="1"/>
  <c r="BH107" i="2"/>
  <c r="AI107" i="2" s="1"/>
  <c r="BC22" i="2"/>
  <c r="AD22" i="2" s="1"/>
  <c r="BD182" i="2"/>
  <c r="AE182" i="2" s="1"/>
  <c r="X11" i="2"/>
  <c r="BE11" i="2" s="1"/>
  <c r="AF11" i="2" s="1"/>
  <c r="BH248" i="2"/>
  <c r="AI248" i="2" s="1"/>
  <c r="BA248" i="2"/>
  <c r="AB248" i="2" s="1"/>
  <c r="BA22" i="2"/>
  <c r="AB22" i="2" s="1"/>
  <c r="Z88" i="2"/>
  <c r="U391" i="2"/>
  <c r="U197" i="2"/>
  <c r="BI248" i="2"/>
  <c r="AJ248" i="2" s="1"/>
  <c r="X61" i="2"/>
  <c r="BI61" i="2" s="1"/>
  <c r="AJ61" i="2" s="1"/>
  <c r="X215" i="2"/>
  <c r="X105" i="2"/>
  <c r="BK248" i="2"/>
  <c r="AL248" i="2" s="1"/>
  <c r="BJ248" i="2"/>
  <c r="AK248" i="2" s="1"/>
  <c r="Z248" i="2"/>
  <c r="AZ22" i="2"/>
  <c r="AA22" i="2" s="1"/>
  <c r="BG22" i="2"/>
  <c r="AH22" i="2" s="1"/>
  <c r="U381" i="2"/>
  <c r="BE248" i="2"/>
  <c r="AF248" i="2" s="1"/>
  <c r="BB22" i="2"/>
  <c r="AC22" i="2" s="1"/>
  <c r="U260" i="2"/>
  <c r="X142" i="2" s="1"/>
  <c r="U469" i="2"/>
  <c r="U468" i="2"/>
  <c r="X227" i="2" s="1"/>
  <c r="BK227" i="2" s="1"/>
  <c r="AL227" i="2" s="1"/>
  <c r="X99" i="2"/>
  <c r="X85" i="2"/>
  <c r="BH85" i="2" s="1"/>
  <c r="AI85" i="2" s="1"/>
  <c r="U134" i="2"/>
  <c r="X94" i="2" s="1"/>
  <c r="BI18" i="2"/>
  <c r="AJ18" i="2" s="1"/>
  <c r="BI231" i="2"/>
  <c r="AJ231" i="2" s="1"/>
  <c r="BJ231" i="2"/>
  <c r="AK231" i="2" s="1"/>
  <c r="BI136" i="2"/>
  <c r="AJ136" i="2" s="1"/>
  <c r="BD246" i="2"/>
  <c r="AE246" i="2" s="1"/>
  <c r="BG98" i="2"/>
  <c r="AH98" i="2" s="1"/>
  <c r="BH98" i="2"/>
  <c r="AI98" i="2" s="1"/>
  <c r="BD18" i="2"/>
  <c r="AE18" i="2" s="1"/>
  <c r="BE18" i="2"/>
  <c r="AF18" i="2" s="1"/>
  <c r="BA18" i="2"/>
  <c r="AB18" i="2" s="1"/>
  <c r="AZ231" i="2"/>
  <c r="AA231" i="2" s="1"/>
  <c r="Z231" i="2"/>
  <c r="BF136" i="2"/>
  <c r="AG136" i="2" s="1"/>
  <c r="BA246" i="2"/>
  <c r="AB246" i="2" s="1"/>
  <c r="BI98" i="2"/>
  <c r="AJ98" i="2" s="1"/>
  <c r="BJ98" i="2"/>
  <c r="AK98" i="2" s="1"/>
  <c r="BJ224" i="2"/>
  <c r="AK224" i="2" s="1"/>
  <c r="AZ18" i="2"/>
  <c r="AA18" i="2" s="1"/>
  <c r="Y18" i="2"/>
  <c r="BG231" i="2"/>
  <c r="AH231" i="2" s="1"/>
  <c r="Y231" i="2"/>
  <c r="BJ136" i="2"/>
  <c r="AK136" i="2" s="1"/>
  <c r="BI246" i="2"/>
  <c r="AJ246" i="2" s="1"/>
  <c r="BC98" i="2"/>
  <c r="AD98" i="2" s="1"/>
  <c r="X125" i="2"/>
  <c r="BC18" i="2"/>
  <c r="AD18" i="2" s="1"/>
  <c r="BJ18" i="2"/>
  <c r="AK18" i="2" s="1"/>
  <c r="U427" i="2"/>
  <c r="BB246" i="2"/>
  <c r="AC246" i="2" s="1"/>
  <c r="X167" i="2"/>
  <c r="BC167" i="2" s="1"/>
  <c r="AD167" i="2" s="1"/>
  <c r="BH231" i="2"/>
  <c r="AI231" i="2" s="1"/>
  <c r="BH136" i="2"/>
  <c r="AI136" i="2" s="1"/>
  <c r="BH88" i="2"/>
  <c r="AI88" i="2" s="1"/>
  <c r="BH246" i="2"/>
  <c r="AI246" i="2" s="1"/>
  <c r="Y246" i="2"/>
  <c r="BF98" i="2"/>
  <c r="AG98" i="2" s="1"/>
  <c r="Y136" i="2"/>
  <c r="X197" i="2"/>
  <c r="AZ197" i="2" s="1"/>
  <c r="AA197" i="2" s="1"/>
  <c r="U303" i="2"/>
  <c r="BF231" i="2"/>
  <c r="AG231" i="2" s="1"/>
  <c r="BC136" i="2"/>
  <c r="AD136" i="2" s="1"/>
  <c r="AZ136" i="2"/>
  <c r="AA136" i="2" s="1"/>
  <c r="BC88" i="2"/>
  <c r="AD88" i="2" s="1"/>
  <c r="BG246" i="2"/>
  <c r="AH246" i="2" s="1"/>
  <c r="BK246" i="2"/>
  <c r="AL246" i="2" s="1"/>
  <c r="BE98" i="2"/>
  <c r="AF98" i="2" s="1"/>
  <c r="Z98" i="2"/>
  <c r="BH188" i="2"/>
  <c r="AI188" i="2" s="1"/>
  <c r="Z18" i="2"/>
  <c r="BE231" i="2"/>
  <c r="AF231" i="2" s="1"/>
  <c r="BA136" i="2"/>
  <c r="AB136" i="2" s="1"/>
  <c r="BE136" i="2"/>
  <c r="AF136" i="2" s="1"/>
  <c r="BJ88" i="2"/>
  <c r="AK88" i="2" s="1"/>
  <c r="BF246" i="2"/>
  <c r="AG246" i="2" s="1"/>
  <c r="BA98" i="2"/>
  <c r="AB98" i="2" s="1"/>
  <c r="BB18" i="2"/>
  <c r="AC18" i="2" s="1"/>
  <c r="BI33" i="2"/>
  <c r="AJ33" i="2" s="1"/>
  <c r="BK33" i="2"/>
  <c r="AL33" i="2" s="1"/>
  <c r="BH33" i="2"/>
  <c r="AI33" i="2" s="1"/>
  <c r="Y120" i="2"/>
  <c r="Z120" i="2"/>
  <c r="BK120" i="2"/>
  <c r="AL120" i="2" s="1"/>
  <c r="Z148" i="2"/>
  <c r="BI148" i="2"/>
  <c r="AJ148" i="2" s="1"/>
  <c r="BD148" i="2"/>
  <c r="AE148" i="2" s="1"/>
  <c r="BJ148" i="2"/>
  <c r="AK148" i="2" s="1"/>
  <c r="AZ148" i="2"/>
  <c r="AA148" i="2" s="1"/>
  <c r="BE148" i="2"/>
  <c r="AF148" i="2" s="1"/>
  <c r="BK148" i="2"/>
  <c r="AL148" i="2" s="1"/>
  <c r="BB148" i="2"/>
  <c r="AC148" i="2" s="1"/>
  <c r="BG148" i="2"/>
  <c r="AH148" i="2" s="1"/>
  <c r="BD7" i="2"/>
  <c r="AE7" i="2" s="1"/>
  <c r="X172" i="2"/>
  <c r="BD172" i="2" s="1"/>
  <c r="AE172" i="2" s="1"/>
  <c r="Z182" i="2"/>
  <c r="Z62" i="2"/>
  <c r="X205" i="2"/>
  <c r="BB182" i="2"/>
  <c r="AC182" i="2" s="1"/>
  <c r="BE182" i="2"/>
  <c r="AF182" i="2" s="1"/>
  <c r="BI7" i="2"/>
  <c r="AJ7" i="2" s="1"/>
  <c r="BA7" i="2"/>
  <c r="AB7" i="2" s="1"/>
  <c r="BK7" i="2"/>
  <c r="AL7" i="2" s="1"/>
  <c r="BF7" i="2"/>
  <c r="AG7" i="2" s="1"/>
  <c r="AZ42" i="2"/>
  <c r="AA42" i="2" s="1"/>
  <c r="BE42" i="2"/>
  <c r="AF42" i="2" s="1"/>
  <c r="BH7" i="2"/>
  <c r="AI7" i="2" s="1"/>
  <c r="X185" i="2"/>
  <c r="BH185" i="2" s="1"/>
  <c r="AI185" i="2" s="1"/>
  <c r="U205" i="2"/>
  <c r="AZ7" i="2"/>
  <c r="AA7" i="2" s="1"/>
  <c r="BJ182" i="2"/>
  <c r="AK182" i="2" s="1"/>
  <c r="X36" i="2"/>
  <c r="BA36" i="2" s="1"/>
  <c r="AB36" i="2" s="1"/>
  <c r="BD42" i="2"/>
  <c r="AE42" i="2" s="1"/>
  <c r="BC7" i="2"/>
  <c r="AD7" i="2" s="1"/>
  <c r="X49" i="2"/>
  <c r="BG49" i="2" s="1"/>
  <c r="AH49" i="2" s="1"/>
  <c r="BH42" i="2"/>
  <c r="AI42" i="2" s="1"/>
  <c r="Z42" i="2"/>
  <c r="BH182" i="2"/>
  <c r="AI182" i="2" s="1"/>
  <c r="BB62" i="2"/>
  <c r="AC62" i="2" s="1"/>
  <c r="U407" i="2"/>
  <c r="X207" i="2" s="1"/>
  <c r="BE207" i="2" s="1"/>
  <c r="AF207" i="2" s="1"/>
  <c r="X190" i="2"/>
  <c r="Z190" i="2" s="1"/>
  <c r="BF182" i="2"/>
  <c r="AG182" i="2" s="1"/>
  <c r="BG7" i="2"/>
  <c r="AH7" i="2" s="1"/>
  <c r="BI182" i="2"/>
  <c r="AJ182" i="2" s="1"/>
  <c r="BE7" i="2"/>
  <c r="AF7" i="2" s="1"/>
  <c r="BJ159" i="2"/>
  <c r="AK159" i="2" s="1"/>
  <c r="BK42" i="2"/>
  <c r="AL42" i="2" s="1"/>
  <c r="BA182" i="2"/>
  <c r="AB182" i="2" s="1"/>
  <c r="BJ62" i="2"/>
  <c r="AK62" i="2" s="1"/>
  <c r="Y7" i="2"/>
  <c r="BF169" i="2"/>
  <c r="AG169" i="2" s="1"/>
  <c r="BB169" i="2"/>
  <c r="AC169" i="2" s="1"/>
  <c r="BC169" i="2"/>
  <c r="AD169" i="2" s="1"/>
  <c r="Y169" i="2"/>
  <c r="BG169" i="2"/>
  <c r="AH169" i="2" s="1"/>
  <c r="BA169" i="2"/>
  <c r="AB169" i="2" s="1"/>
  <c r="AZ169" i="2"/>
  <c r="AA169" i="2" s="1"/>
  <c r="BH169" i="2"/>
  <c r="AI169" i="2" s="1"/>
  <c r="BE169" i="2"/>
  <c r="AF169" i="2" s="1"/>
  <c r="BI169" i="2"/>
  <c r="AJ169" i="2" s="1"/>
  <c r="BD169" i="2"/>
  <c r="AE169" i="2" s="1"/>
  <c r="BJ169" i="2"/>
  <c r="AK169" i="2" s="1"/>
  <c r="Z169" i="2"/>
  <c r="BK169" i="2"/>
  <c r="AL169" i="2" s="1"/>
  <c r="BF139" i="2"/>
  <c r="AG139" i="2" s="1"/>
  <c r="BE195" i="2"/>
  <c r="AF195" i="2" s="1"/>
  <c r="BJ238" i="2"/>
  <c r="AK238" i="2" s="1"/>
  <c r="Z156" i="2"/>
  <c r="U462" i="2"/>
  <c r="U388" i="2"/>
  <c r="X201" i="2" s="1"/>
  <c r="U365" i="2"/>
  <c r="X260" i="2" s="1"/>
  <c r="BH260" i="2" s="1"/>
  <c r="AI260" i="2" s="1"/>
  <c r="U238" i="2"/>
  <c r="X9" i="2"/>
  <c r="AZ159" i="2"/>
  <c r="AA159" i="2" s="1"/>
  <c r="Y195" i="2"/>
  <c r="BE170" i="2"/>
  <c r="AF170" i="2" s="1"/>
  <c r="BD156" i="2"/>
  <c r="AE156" i="2" s="1"/>
  <c r="BJ87" i="2"/>
  <c r="AK87" i="2" s="1"/>
  <c r="Z159" i="2"/>
  <c r="U444" i="2"/>
  <c r="BH82" i="2"/>
  <c r="AI82" i="2" s="1"/>
  <c r="BH54" i="2"/>
  <c r="AI54" i="2" s="1"/>
  <c r="AZ195" i="2"/>
  <c r="AA195" i="2" s="1"/>
  <c r="BG107" i="2"/>
  <c r="AH107" i="2" s="1"/>
  <c r="BD238" i="2"/>
  <c r="AE238" i="2" s="1"/>
  <c r="Z87" i="2"/>
  <c r="BK87" i="2"/>
  <c r="AL87" i="2" s="1"/>
  <c r="BH186" i="2"/>
  <c r="AI186" i="2" s="1"/>
  <c r="BI186" i="2"/>
  <c r="AJ186" i="2" s="1"/>
  <c r="AZ186" i="2"/>
  <c r="AA186" i="2" s="1"/>
  <c r="BA186" i="2"/>
  <c r="AB186" i="2" s="1"/>
  <c r="BC186" i="2"/>
  <c r="AD186" i="2" s="1"/>
  <c r="BK186" i="2"/>
  <c r="AL186" i="2" s="1"/>
  <c r="BB186" i="2"/>
  <c r="AC186" i="2" s="1"/>
  <c r="Y186" i="2"/>
  <c r="U256" i="2"/>
  <c r="BB120" i="2"/>
  <c r="AC120" i="2" s="1"/>
  <c r="X145" i="2"/>
  <c r="Z145" i="2" s="1"/>
  <c r="U31" i="2"/>
  <c r="X23" i="2" s="1"/>
  <c r="BB23" i="2" s="1"/>
  <c r="AC23" i="2" s="1"/>
  <c r="BA88" i="2"/>
  <c r="AB88" i="2" s="1"/>
  <c r="BE120" i="2"/>
  <c r="AF120" i="2" s="1"/>
  <c r="BJ120" i="2"/>
  <c r="AK120" i="2" s="1"/>
  <c r="BE54" i="2"/>
  <c r="AF54" i="2" s="1"/>
  <c r="BC120" i="2"/>
  <c r="AD120" i="2" s="1"/>
  <c r="BE88" i="2"/>
  <c r="AF88" i="2" s="1"/>
  <c r="BI120" i="2"/>
  <c r="AJ120" i="2" s="1"/>
  <c r="BG120" i="2"/>
  <c r="AH120" i="2" s="1"/>
  <c r="BE250" i="2"/>
  <c r="AF250" i="2" s="1"/>
  <c r="U366" i="2"/>
  <c r="BH120" i="2"/>
  <c r="AI120" i="2" s="1"/>
  <c r="BF120" i="2"/>
  <c r="AG120" i="2" s="1"/>
  <c r="BA120" i="2"/>
  <c r="AB120" i="2" s="1"/>
  <c r="AZ120" i="2"/>
  <c r="AA120" i="2" s="1"/>
  <c r="BJ54" i="2"/>
  <c r="AK54" i="2" s="1"/>
  <c r="Y88" i="2"/>
  <c r="BD120" i="2"/>
  <c r="AE120" i="2" s="1"/>
  <c r="BK54" i="2"/>
  <c r="AL54" i="2" s="1"/>
  <c r="BB207" i="2"/>
  <c r="AC207" i="2" s="1"/>
  <c r="BI138" i="2"/>
  <c r="AJ138" i="2" s="1"/>
  <c r="BH138" i="2"/>
  <c r="AI138" i="2" s="1"/>
  <c r="BE138" i="2"/>
  <c r="AF138" i="2" s="1"/>
  <c r="Y138" i="2"/>
  <c r="AZ138" i="2"/>
  <c r="AA138" i="2" s="1"/>
  <c r="BA138" i="2"/>
  <c r="AB138" i="2" s="1"/>
  <c r="BF138" i="2"/>
  <c r="AG138" i="2" s="1"/>
  <c r="BG138" i="2"/>
  <c r="AH138" i="2" s="1"/>
  <c r="BJ138" i="2"/>
  <c r="AK138" i="2" s="1"/>
  <c r="BB138" i="2"/>
  <c r="AC138" i="2" s="1"/>
  <c r="BK138" i="2"/>
  <c r="AL138" i="2" s="1"/>
  <c r="BD138" i="2"/>
  <c r="AE138" i="2" s="1"/>
  <c r="Z138" i="2"/>
  <c r="BC138" i="2"/>
  <c r="AD138" i="2" s="1"/>
  <c r="BD174" i="2"/>
  <c r="AE174" i="2" s="1"/>
  <c r="Y174" i="2"/>
  <c r="BF40" i="2"/>
  <c r="AG40" i="2" s="1"/>
  <c r="AZ183" i="2"/>
  <c r="AA183" i="2" s="1"/>
  <c r="BB54" i="2"/>
  <c r="AC54" i="2" s="1"/>
  <c r="BI88" i="2"/>
  <c r="AJ88" i="2" s="1"/>
  <c r="BD88" i="2"/>
  <c r="AE88" i="2" s="1"/>
  <c r="BK183" i="2"/>
  <c r="AL183" i="2" s="1"/>
  <c r="BE156" i="2"/>
  <c r="AF156" i="2" s="1"/>
  <c r="BG156" i="2"/>
  <c r="AH156" i="2" s="1"/>
  <c r="BH183" i="2"/>
  <c r="AI183" i="2" s="1"/>
  <c r="BD111" i="2"/>
  <c r="AE111" i="2" s="1"/>
  <c r="BH156" i="2"/>
  <c r="AI156" i="2" s="1"/>
  <c r="BJ195" i="2"/>
  <c r="AK195" i="2" s="1"/>
  <c r="AZ238" i="2"/>
  <c r="AA238" i="2" s="1"/>
  <c r="AZ156" i="2"/>
  <c r="AA156" i="2" s="1"/>
  <c r="BA124" i="2"/>
  <c r="AB124" i="2" s="1"/>
  <c r="BE183" i="2"/>
  <c r="AF183" i="2" s="1"/>
  <c r="BA183" i="2"/>
  <c r="AB183" i="2" s="1"/>
  <c r="Z256" i="2"/>
  <c r="BC183" i="2"/>
  <c r="AD183" i="2" s="1"/>
  <c r="BF183" i="2"/>
  <c r="AG183" i="2" s="1"/>
  <c r="AZ88" i="2"/>
  <c r="AA88" i="2" s="1"/>
  <c r="BF54" i="2"/>
  <c r="AG54" i="2" s="1"/>
  <c r="Z183" i="2"/>
  <c r="BA256" i="2"/>
  <c r="AB256" i="2" s="1"/>
  <c r="BE27" i="2"/>
  <c r="AF27" i="2" s="1"/>
  <c r="BI27" i="2"/>
  <c r="AJ27" i="2" s="1"/>
  <c r="Y27" i="2"/>
  <c r="BC27" i="2"/>
  <c r="AD27" i="2" s="1"/>
  <c r="BA27" i="2"/>
  <c r="AB27" i="2" s="1"/>
  <c r="BB27" i="2"/>
  <c r="AC27" i="2" s="1"/>
  <c r="BJ27" i="2"/>
  <c r="AK27" i="2" s="1"/>
  <c r="BG27" i="2"/>
  <c r="AH27" i="2" s="1"/>
  <c r="BD27" i="2"/>
  <c r="AE27" i="2" s="1"/>
  <c r="BH27" i="2"/>
  <c r="AI27" i="2" s="1"/>
  <c r="BA157" i="2"/>
  <c r="AB157" i="2" s="1"/>
  <c r="BG157" i="2"/>
  <c r="AH157" i="2" s="1"/>
  <c r="BB157" i="2"/>
  <c r="AC157" i="2" s="1"/>
  <c r="Y157" i="2"/>
  <c r="Y44" i="2"/>
  <c r="BE44" i="2"/>
  <c r="AF44" i="2" s="1"/>
  <c r="BF44" i="2"/>
  <c r="AG44" i="2" s="1"/>
  <c r="BB44" i="2"/>
  <c r="AC44" i="2" s="1"/>
  <c r="AZ44" i="2"/>
  <c r="AA44" i="2" s="1"/>
  <c r="BC44" i="2"/>
  <c r="AD44" i="2" s="1"/>
  <c r="BI44" i="2"/>
  <c r="AJ44" i="2" s="1"/>
  <c r="BA44" i="2"/>
  <c r="AB44" i="2" s="1"/>
  <c r="BK44" i="2"/>
  <c r="AL44" i="2" s="1"/>
  <c r="BJ44" i="2"/>
  <c r="AK44" i="2" s="1"/>
  <c r="BH44" i="2"/>
  <c r="AI44" i="2" s="1"/>
  <c r="BG44" i="2"/>
  <c r="AH44" i="2" s="1"/>
  <c r="Z44" i="2"/>
  <c r="BD44" i="2"/>
  <c r="AE44" i="2" s="1"/>
  <c r="AZ21" i="2"/>
  <c r="AA21" i="2" s="1"/>
  <c r="BJ58" i="2"/>
  <c r="AK58" i="2" s="1"/>
  <c r="BD224" i="2"/>
  <c r="AE224" i="2" s="1"/>
  <c r="BJ170" i="2"/>
  <c r="AK170" i="2" s="1"/>
  <c r="BK200" i="2"/>
  <c r="AL200" i="2" s="1"/>
  <c r="BD21" i="2"/>
  <c r="AE21" i="2" s="1"/>
  <c r="BF112" i="2"/>
  <c r="AG112" i="2" s="1"/>
  <c r="BD249" i="2"/>
  <c r="AE249" i="2" s="1"/>
  <c r="BI207" i="2"/>
  <c r="AJ207" i="2" s="1"/>
  <c r="BF205" i="2"/>
  <c r="AG205" i="2" s="1"/>
  <c r="BC205" i="2"/>
  <c r="AD205" i="2" s="1"/>
  <c r="BG21" i="2"/>
  <c r="AH21" i="2" s="1"/>
  <c r="BE21" i="2"/>
  <c r="AF21" i="2" s="1"/>
  <c r="BK82" i="2"/>
  <c r="AL82" i="2" s="1"/>
  <c r="BB112" i="2"/>
  <c r="AC112" i="2" s="1"/>
  <c r="Y112" i="2"/>
  <c r="BF249" i="2"/>
  <c r="AG249" i="2" s="1"/>
  <c r="BG252" i="2"/>
  <c r="AH252" i="2" s="1"/>
  <c r="BF79" i="2"/>
  <c r="AG79" i="2" s="1"/>
  <c r="BE144" i="2"/>
  <c r="AF144" i="2" s="1"/>
  <c r="AZ144" i="2"/>
  <c r="AA144" i="2" s="1"/>
  <c r="BE96" i="2"/>
  <c r="AF96" i="2" s="1"/>
  <c r="BK114" i="2"/>
  <c r="AL114" i="2" s="1"/>
  <c r="Z58" i="2"/>
  <c r="BI81" i="2"/>
  <c r="AJ81" i="2" s="1"/>
  <c r="BH93" i="2"/>
  <c r="AI93" i="2" s="1"/>
  <c r="BB45" i="2"/>
  <c r="AC45" i="2" s="1"/>
  <c r="BJ196" i="2"/>
  <c r="AK196" i="2" s="1"/>
  <c r="BD139" i="2"/>
  <c r="AE139" i="2" s="1"/>
  <c r="BK109" i="2"/>
  <c r="AL109" i="2" s="1"/>
  <c r="Y148" i="2"/>
  <c r="BB170" i="2"/>
  <c r="AC170" i="2" s="1"/>
  <c r="BI224" i="2"/>
  <c r="AJ224" i="2" s="1"/>
  <c r="BG109" i="2"/>
  <c r="AH109" i="2" s="1"/>
  <c r="X187" i="2"/>
  <c r="X84" i="2"/>
  <c r="BG84" i="2" s="1"/>
  <c r="AH84" i="2" s="1"/>
  <c r="U257" i="2"/>
  <c r="BA205" i="2"/>
  <c r="AB205" i="2" s="1"/>
  <c r="BF21" i="2"/>
  <c r="AG21" i="2" s="1"/>
  <c r="BI210" i="2"/>
  <c r="AJ210" i="2" s="1"/>
  <c r="BF224" i="2"/>
  <c r="AG224" i="2" s="1"/>
  <c r="BH170" i="2"/>
  <c r="AI170" i="2" s="1"/>
  <c r="Y249" i="2"/>
  <c r="BD114" i="2"/>
  <c r="AE114" i="2" s="1"/>
  <c r="BF58" i="2"/>
  <c r="AG58" i="2" s="1"/>
  <c r="BE81" i="2"/>
  <c r="AF81" i="2" s="1"/>
  <c r="BK196" i="2"/>
  <c r="AL196" i="2" s="1"/>
  <c r="BD196" i="2"/>
  <c r="AE196" i="2" s="1"/>
  <c r="AZ196" i="2"/>
  <c r="AA196" i="2" s="1"/>
  <c r="U333" i="2"/>
  <c r="X179" i="2" s="1"/>
  <c r="BI196" i="2"/>
  <c r="AJ196" i="2" s="1"/>
  <c r="BD170" i="2"/>
  <c r="AE170" i="2" s="1"/>
  <c r="BE200" i="2"/>
  <c r="AF200" i="2" s="1"/>
  <c r="BC207" i="2"/>
  <c r="AD207" i="2" s="1"/>
  <c r="Y207" i="2"/>
  <c r="BH205" i="2"/>
  <c r="AI205" i="2" s="1"/>
  <c r="AZ205" i="2"/>
  <c r="AA205" i="2" s="1"/>
  <c r="BB21" i="2"/>
  <c r="AC21" i="2" s="1"/>
  <c r="BC21" i="2"/>
  <c r="AD21" i="2" s="1"/>
  <c r="BA112" i="2"/>
  <c r="AB112" i="2" s="1"/>
  <c r="BJ249" i="2"/>
  <c r="AK249" i="2" s="1"/>
  <c r="BC249" i="2"/>
  <c r="AD249" i="2" s="1"/>
  <c r="Y56" i="2"/>
  <c r="BD79" i="2"/>
  <c r="AE79" i="2" s="1"/>
  <c r="BE224" i="2"/>
  <c r="AF224" i="2" s="1"/>
  <c r="BG144" i="2"/>
  <c r="AH144" i="2" s="1"/>
  <c r="BB114" i="2"/>
  <c r="AC114" i="2" s="1"/>
  <c r="BI114" i="2"/>
  <c r="AJ114" i="2" s="1"/>
  <c r="AZ58" i="2"/>
  <c r="AA58" i="2" s="1"/>
  <c r="Y81" i="2"/>
  <c r="BH45" i="2"/>
  <c r="AI45" i="2" s="1"/>
  <c r="BB196" i="2"/>
  <c r="AC196" i="2" s="1"/>
  <c r="BF196" i="2"/>
  <c r="AG196" i="2" s="1"/>
  <c r="BC159" i="2"/>
  <c r="AD159" i="2" s="1"/>
  <c r="Y224" i="2"/>
  <c r="BA109" i="2"/>
  <c r="AB109" i="2" s="1"/>
  <c r="BF148" i="2"/>
  <c r="AG148" i="2" s="1"/>
  <c r="BC170" i="2"/>
  <c r="AD170" i="2" s="1"/>
  <c r="Z170" i="2"/>
  <c r="BF19" i="2"/>
  <c r="AG19" i="2" s="1"/>
  <c r="Y124" i="2"/>
  <c r="Z144" i="2"/>
  <c r="BH196" i="2"/>
  <c r="AI196" i="2" s="1"/>
  <c r="BK207" i="2"/>
  <c r="AL207" i="2" s="1"/>
  <c r="BF207" i="2"/>
  <c r="AG207" i="2" s="1"/>
  <c r="BB205" i="2"/>
  <c r="AC205" i="2" s="1"/>
  <c r="BK21" i="2"/>
  <c r="AL21" i="2" s="1"/>
  <c r="Y21" i="2"/>
  <c r="BJ112" i="2"/>
  <c r="AK112" i="2" s="1"/>
  <c r="BE249" i="2"/>
  <c r="AF249" i="2" s="1"/>
  <c r="BH56" i="2"/>
  <c r="AI56" i="2" s="1"/>
  <c r="BG210" i="2"/>
  <c r="AH210" i="2" s="1"/>
  <c r="BK79" i="2"/>
  <c r="AL79" i="2" s="1"/>
  <c r="BE79" i="2"/>
  <c r="AF79" i="2" s="1"/>
  <c r="BD144" i="2"/>
  <c r="AE144" i="2" s="1"/>
  <c r="BG114" i="2"/>
  <c r="AH114" i="2" s="1"/>
  <c r="BH81" i="2"/>
  <c r="AI81" i="2" s="1"/>
  <c r="BD207" i="2"/>
  <c r="AE207" i="2" s="1"/>
  <c r="Z207" i="2"/>
  <c r="BK205" i="2"/>
  <c r="AL205" i="2" s="1"/>
  <c r="BD205" i="2"/>
  <c r="AE205" i="2" s="1"/>
  <c r="BJ21" i="2"/>
  <c r="AK21" i="2" s="1"/>
  <c r="Z21" i="2"/>
  <c r="BH112" i="2"/>
  <c r="AI112" i="2" s="1"/>
  <c r="BI112" i="2"/>
  <c r="AJ112" i="2" s="1"/>
  <c r="BB249" i="2"/>
  <c r="AC249" i="2" s="1"/>
  <c r="AZ249" i="2"/>
  <c r="AA249" i="2" s="1"/>
  <c r="BA79" i="2"/>
  <c r="AB79" i="2" s="1"/>
  <c r="BK224" i="2"/>
  <c r="AL224" i="2" s="1"/>
  <c r="BK144" i="2"/>
  <c r="AL144" i="2" s="1"/>
  <c r="BI144" i="2"/>
  <c r="AJ144" i="2" s="1"/>
  <c r="BJ114" i="2"/>
  <c r="AK114" i="2" s="1"/>
  <c r="Z114" i="2"/>
  <c r="BB58" i="2"/>
  <c r="AC58" i="2" s="1"/>
  <c r="BA81" i="2"/>
  <c r="AB81" i="2" s="1"/>
  <c r="BI45" i="2"/>
  <c r="AJ45" i="2" s="1"/>
  <c r="BG196" i="2"/>
  <c r="AH196" i="2" s="1"/>
  <c r="BC224" i="2"/>
  <c r="AD224" i="2" s="1"/>
  <c r="BA224" i="2"/>
  <c r="AB224" i="2" s="1"/>
  <c r="AZ109" i="2"/>
  <c r="AA109" i="2" s="1"/>
  <c r="BG170" i="2"/>
  <c r="AH170" i="2" s="1"/>
  <c r="BI170" i="2"/>
  <c r="AJ170" i="2" s="1"/>
  <c r="Y170" i="2"/>
  <c r="U390" i="2"/>
  <c r="Z252" i="2"/>
  <c r="BC144" i="2"/>
  <c r="AD144" i="2" s="1"/>
  <c r="BE139" i="2"/>
  <c r="AF139" i="2" s="1"/>
  <c r="Z196" i="2"/>
  <c r="BI205" i="2"/>
  <c r="AJ205" i="2" s="1"/>
  <c r="Y205" i="2"/>
  <c r="BE112" i="2"/>
  <c r="AF112" i="2" s="1"/>
  <c r="Z249" i="2"/>
  <c r="BG79" i="2"/>
  <c r="AH79" i="2" s="1"/>
  <c r="BJ145" i="2"/>
  <c r="AK145" i="2" s="1"/>
  <c r="BG224" i="2"/>
  <c r="AH224" i="2" s="1"/>
  <c r="Y144" i="2"/>
  <c r="BJ144" i="2"/>
  <c r="AK144" i="2" s="1"/>
  <c r="AZ114" i="2"/>
  <c r="AA114" i="2" s="1"/>
  <c r="BG58" i="2"/>
  <c r="AH58" i="2" s="1"/>
  <c r="BG81" i="2"/>
  <c r="AH81" i="2" s="1"/>
  <c r="BK93" i="2"/>
  <c r="AL93" i="2" s="1"/>
  <c r="BA45" i="2"/>
  <c r="AB45" i="2" s="1"/>
  <c r="BA196" i="2"/>
  <c r="AB196" i="2" s="1"/>
  <c r="BH159" i="2"/>
  <c r="AI159" i="2" s="1"/>
  <c r="Y109" i="2"/>
  <c r="BC148" i="2"/>
  <c r="AD148" i="2" s="1"/>
  <c r="BA170" i="2"/>
  <c r="AB170" i="2" s="1"/>
  <c r="BF170" i="2"/>
  <c r="AG170" i="2" s="1"/>
  <c r="BI160" i="2"/>
  <c r="AJ160" i="2" s="1"/>
  <c r="BJ205" i="2"/>
  <c r="AK205" i="2" s="1"/>
  <c r="BD112" i="2"/>
  <c r="AE112" i="2" s="1"/>
  <c r="BB224" i="2"/>
  <c r="AC224" i="2" s="1"/>
  <c r="BH144" i="2"/>
  <c r="AI144" i="2" s="1"/>
  <c r="Z96" i="2"/>
  <c r="BH114" i="2"/>
  <c r="AI114" i="2" s="1"/>
  <c r="BK58" i="2"/>
  <c r="AL58" i="2" s="1"/>
  <c r="BG45" i="2"/>
  <c r="AH45" i="2" s="1"/>
  <c r="Y196" i="2"/>
  <c r="BF20" i="2"/>
  <c r="AG20" i="2" s="1"/>
  <c r="BD256" i="2"/>
  <c r="AE256" i="2" s="1"/>
  <c r="BC139" i="2"/>
  <c r="AD139" i="2" s="1"/>
  <c r="BG159" i="2"/>
  <c r="AH159" i="2" s="1"/>
  <c r="BF109" i="2"/>
  <c r="AG109" i="2" s="1"/>
  <c r="BH148" i="2"/>
  <c r="AI148" i="2" s="1"/>
  <c r="BK170" i="2"/>
  <c r="AL170" i="2" s="1"/>
  <c r="AZ224" i="2"/>
  <c r="AA224" i="2" s="1"/>
  <c r="BE124" i="2"/>
  <c r="AF124" i="2" s="1"/>
  <c r="BH124" i="2"/>
  <c r="AI124" i="2" s="1"/>
  <c r="Z25" i="2"/>
  <c r="BJ25" i="2"/>
  <c r="AK25" i="2" s="1"/>
  <c r="BA25" i="2"/>
  <c r="AB25" i="2" s="1"/>
  <c r="BB25" i="2"/>
  <c r="AC25" i="2" s="1"/>
  <c r="BD25" i="2"/>
  <c r="AE25" i="2" s="1"/>
  <c r="BF25" i="2"/>
  <c r="AG25" i="2" s="1"/>
  <c r="BC25" i="2"/>
  <c r="AD25" i="2" s="1"/>
  <c r="Y25" i="2"/>
  <c r="BH25" i="2"/>
  <c r="AI25" i="2" s="1"/>
  <c r="BG25" i="2"/>
  <c r="AH25" i="2" s="1"/>
  <c r="BE25" i="2"/>
  <c r="AF25" i="2" s="1"/>
  <c r="BI25" i="2"/>
  <c r="AJ25" i="2" s="1"/>
  <c r="AZ25" i="2"/>
  <c r="AA25" i="2" s="1"/>
  <c r="BK25" i="2"/>
  <c r="AL25" i="2" s="1"/>
  <c r="Y90" i="2"/>
  <c r="BC90" i="2"/>
  <c r="AD90" i="2" s="1"/>
  <c r="AZ90" i="2"/>
  <c r="AA90" i="2" s="1"/>
  <c r="BG90" i="2"/>
  <c r="AH90" i="2" s="1"/>
  <c r="BE90" i="2"/>
  <c r="AF90" i="2" s="1"/>
  <c r="BH90" i="2"/>
  <c r="AI90" i="2" s="1"/>
  <c r="BI90" i="2"/>
  <c r="AJ90" i="2" s="1"/>
  <c r="BJ90" i="2"/>
  <c r="AK90" i="2" s="1"/>
  <c r="Z90" i="2"/>
  <c r="BF90" i="2"/>
  <c r="AG90" i="2" s="1"/>
  <c r="BK90" i="2"/>
  <c r="AL90" i="2" s="1"/>
  <c r="BB90" i="2"/>
  <c r="AC90" i="2" s="1"/>
  <c r="BD90" i="2"/>
  <c r="AE90" i="2" s="1"/>
  <c r="BA90" i="2"/>
  <c r="AB90" i="2" s="1"/>
  <c r="BJ254" i="2"/>
  <c r="AK254" i="2" s="1"/>
  <c r="Y183" i="2"/>
  <c r="BI250" i="2"/>
  <c r="AJ250" i="2" s="1"/>
  <c r="BF256" i="2"/>
  <c r="AG256" i="2" s="1"/>
  <c r="BB254" i="2"/>
  <c r="AC254" i="2" s="1"/>
  <c r="BH254" i="2"/>
  <c r="AI254" i="2" s="1"/>
  <c r="BH31" i="2"/>
  <c r="AI31" i="2" s="1"/>
  <c r="BD63" i="2"/>
  <c r="AE63" i="2" s="1"/>
  <c r="BJ183" i="2"/>
  <c r="AK183" i="2" s="1"/>
  <c r="BG254" i="2"/>
  <c r="AH254" i="2" s="1"/>
  <c r="U318" i="2"/>
  <c r="X168" i="2" s="1"/>
  <c r="BC250" i="2"/>
  <c r="AD250" i="2" s="1"/>
  <c r="BF254" i="2"/>
  <c r="AG254" i="2" s="1"/>
  <c r="BA254" i="2"/>
  <c r="AB254" i="2" s="1"/>
  <c r="BB183" i="2"/>
  <c r="AC183" i="2" s="1"/>
  <c r="BD183" i="2"/>
  <c r="AE183" i="2" s="1"/>
  <c r="BI183" i="2"/>
  <c r="AJ183" i="2" s="1"/>
  <c r="BJ5" i="2"/>
  <c r="AK5" i="2" s="1"/>
  <c r="BI254" i="2"/>
  <c r="AJ254" i="2" s="1"/>
  <c r="Y254" i="2"/>
  <c r="U13" i="2"/>
  <c r="X13" i="2" s="1"/>
  <c r="BC13" i="2" s="1"/>
  <c r="AD13" i="2" s="1"/>
  <c r="BK157" i="2"/>
  <c r="AL157" i="2" s="1"/>
  <c r="BI157" i="2"/>
  <c r="AJ157" i="2" s="1"/>
  <c r="U438" i="2"/>
  <c r="BB124" i="2"/>
  <c r="AC124" i="2" s="1"/>
  <c r="BG124" i="2"/>
  <c r="AH124" i="2" s="1"/>
  <c r="BD254" i="2"/>
  <c r="AE254" i="2" s="1"/>
  <c r="BK254" i="2"/>
  <c r="AL254" i="2" s="1"/>
  <c r="BI96" i="2"/>
  <c r="AJ96" i="2" s="1"/>
  <c r="BC254" i="2"/>
  <c r="AD254" i="2" s="1"/>
  <c r="Z157" i="2"/>
  <c r="U269" i="2"/>
  <c r="BD160" i="2"/>
  <c r="AE160" i="2" s="1"/>
  <c r="U326" i="2"/>
  <c r="X175" i="2" s="1"/>
  <c r="BE74" i="2"/>
  <c r="AF74" i="2" s="1"/>
  <c r="Y74" i="2"/>
  <c r="BG74" i="2"/>
  <c r="AH74" i="2" s="1"/>
  <c r="BI74" i="2"/>
  <c r="AJ74" i="2" s="1"/>
  <c r="Z74" i="2"/>
  <c r="BE150" i="2"/>
  <c r="AF150" i="2" s="1"/>
  <c r="BG150" i="2"/>
  <c r="AH150" i="2" s="1"/>
  <c r="BH150" i="2"/>
  <c r="AI150" i="2" s="1"/>
  <c r="Y150" i="2"/>
  <c r="BB150" i="2"/>
  <c r="AC150" i="2" s="1"/>
  <c r="BD150" i="2"/>
  <c r="AE150" i="2" s="1"/>
  <c r="BI150" i="2"/>
  <c r="AJ150" i="2" s="1"/>
  <c r="BF133" i="2"/>
  <c r="AG133" i="2" s="1"/>
  <c r="BH133" i="2"/>
  <c r="AI133" i="2" s="1"/>
  <c r="AZ133" i="2"/>
  <c r="AA133" i="2" s="1"/>
  <c r="BC133" i="2"/>
  <c r="AD133" i="2" s="1"/>
  <c r="BD133" i="2"/>
  <c r="AE133" i="2" s="1"/>
  <c r="Y133" i="2"/>
  <c r="BJ133" i="2"/>
  <c r="AK133" i="2" s="1"/>
  <c r="BK133" i="2"/>
  <c r="AL133" i="2" s="1"/>
  <c r="BG133" i="2"/>
  <c r="AH133" i="2" s="1"/>
  <c r="BA133" i="2"/>
  <c r="AB133" i="2" s="1"/>
  <c r="BB133" i="2"/>
  <c r="AC133" i="2" s="1"/>
  <c r="BI133" i="2"/>
  <c r="AJ133" i="2" s="1"/>
  <c r="Z133" i="2"/>
  <c r="BE133" i="2"/>
  <c r="AF133" i="2" s="1"/>
  <c r="Y177" i="2"/>
  <c r="BG177" i="2"/>
  <c r="AH177" i="2" s="1"/>
  <c r="BJ177" i="2"/>
  <c r="AK177" i="2" s="1"/>
  <c r="BH177" i="2"/>
  <c r="AI177" i="2" s="1"/>
  <c r="BC177" i="2"/>
  <c r="AD177" i="2" s="1"/>
  <c r="BF177" i="2"/>
  <c r="AG177" i="2" s="1"/>
  <c r="BA177" i="2"/>
  <c r="AB177" i="2" s="1"/>
  <c r="BD177" i="2"/>
  <c r="AE177" i="2" s="1"/>
  <c r="BE177" i="2"/>
  <c r="AF177" i="2" s="1"/>
  <c r="BB177" i="2"/>
  <c r="AC177" i="2" s="1"/>
  <c r="BI177" i="2"/>
  <c r="AJ177" i="2" s="1"/>
  <c r="BK177" i="2"/>
  <c r="AL177" i="2" s="1"/>
  <c r="AZ177" i="2"/>
  <c r="AA177" i="2" s="1"/>
  <c r="Z177" i="2"/>
  <c r="Z119" i="2"/>
  <c r="BB119" i="2"/>
  <c r="AC119" i="2" s="1"/>
  <c r="BI119" i="2"/>
  <c r="AJ119" i="2" s="1"/>
  <c r="BE119" i="2"/>
  <c r="AF119" i="2" s="1"/>
  <c r="BJ119" i="2"/>
  <c r="AK119" i="2" s="1"/>
  <c r="BH119" i="2"/>
  <c r="AI119" i="2" s="1"/>
  <c r="AZ119" i="2"/>
  <c r="AA119" i="2" s="1"/>
  <c r="BD119" i="2"/>
  <c r="AE119" i="2" s="1"/>
  <c r="BG103" i="2"/>
  <c r="AH103" i="2" s="1"/>
  <c r="AZ103" i="2"/>
  <c r="AA103" i="2" s="1"/>
  <c r="BF103" i="2"/>
  <c r="AG103" i="2" s="1"/>
  <c r="BH103" i="2"/>
  <c r="AI103" i="2" s="1"/>
  <c r="BB103" i="2"/>
  <c r="AC103" i="2" s="1"/>
  <c r="BD103" i="2"/>
  <c r="AE103" i="2" s="1"/>
  <c r="BE103" i="2"/>
  <c r="AF103" i="2" s="1"/>
  <c r="BK103" i="2"/>
  <c r="AL103" i="2" s="1"/>
  <c r="Z103" i="2"/>
  <c r="BI103" i="2"/>
  <c r="AJ103" i="2" s="1"/>
  <c r="Y103" i="2"/>
  <c r="BC103" i="2"/>
  <c r="AD103" i="2" s="1"/>
  <c r="BA103" i="2"/>
  <c r="AB103" i="2" s="1"/>
  <c r="BJ103" i="2"/>
  <c r="AK103" i="2" s="1"/>
  <c r="BI159" i="2"/>
  <c r="AJ159" i="2" s="1"/>
  <c r="BE159" i="2"/>
  <c r="AF159" i="2" s="1"/>
  <c r="BC235" i="2"/>
  <c r="AD235" i="2" s="1"/>
  <c r="BB42" i="2"/>
  <c r="AC42" i="2" s="1"/>
  <c r="BG33" i="2"/>
  <c r="AH33" i="2" s="1"/>
  <c r="Z63" i="2"/>
  <c r="BF188" i="2"/>
  <c r="AG188" i="2" s="1"/>
  <c r="BC63" i="2"/>
  <c r="AD63" i="2" s="1"/>
  <c r="U446" i="2"/>
  <c r="U109" i="2"/>
  <c r="X75" i="2" s="1"/>
  <c r="U30" i="2"/>
  <c r="X26" i="2" s="1"/>
  <c r="BB26" i="2" s="1"/>
  <c r="AC26" i="2" s="1"/>
  <c r="X208" i="2"/>
  <c r="BD208" i="2" s="1"/>
  <c r="AE208" i="2" s="1"/>
  <c r="BG9" i="2"/>
  <c r="AH9" i="2" s="1"/>
  <c r="BI245" i="2"/>
  <c r="AJ245" i="2" s="1"/>
  <c r="BK245" i="2"/>
  <c r="AL245" i="2" s="1"/>
  <c r="BK252" i="2"/>
  <c r="AL252" i="2" s="1"/>
  <c r="BD96" i="2"/>
  <c r="AE96" i="2" s="1"/>
  <c r="BA42" i="2"/>
  <c r="AB42" i="2" s="1"/>
  <c r="BE251" i="2"/>
  <c r="AF251" i="2" s="1"/>
  <c r="Y242" i="2"/>
  <c r="BK55" i="2"/>
  <c r="AL55" i="2" s="1"/>
  <c r="BB245" i="2"/>
  <c r="AC245" i="2" s="1"/>
  <c r="AZ245" i="2"/>
  <c r="AA245" i="2" s="1"/>
  <c r="BB252" i="2"/>
  <c r="AC252" i="2" s="1"/>
  <c r="BB96" i="2"/>
  <c r="AC96" i="2" s="1"/>
  <c r="BC42" i="2"/>
  <c r="AD42" i="2" s="1"/>
  <c r="AZ242" i="2"/>
  <c r="AA242" i="2" s="1"/>
  <c r="BE55" i="2"/>
  <c r="AF55" i="2" s="1"/>
  <c r="BH227" i="2"/>
  <c r="AI227" i="2" s="1"/>
  <c r="BE33" i="2"/>
  <c r="AF33" i="2" s="1"/>
  <c r="Y31" i="2"/>
  <c r="BC188" i="2"/>
  <c r="AD188" i="2" s="1"/>
  <c r="X29" i="2"/>
  <c r="BC124" i="2"/>
  <c r="AD124" i="2" s="1"/>
  <c r="BK124" i="2"/>
  <c r="AL124" i="2" s="1"/>
  <c r="Z124" i="2"/>
  <c r="BJ124" i="2"/>
  <c r="AK124" i="2" s="1"/>
  <c r="BF124" i="2"/>
  <c r="AG124" i="2" s="1"/>
  <c r="BD124" i="2"/>
  <c r="AE124" i="2" s="1"/>
  <c r="BJ253" i="2"/>
  <c r="AK253" i="2" s="1"/>
  <c r="BC242" i="2"/>
  <c r="AD242" i="2" s="1"/>
  <c r="Y55" i="2"/>
  <c r="BC33" i="2"/>
  <c r="AD33" i="2" s="1"/>
  <c r="BA188" i="2"/>
  <c r="AB188" i="2" s="1"/>
  <c r="U310" i="2"/>
  <c r="X226" i="2" s="1"/>
  <c r="BE245" i="2"/>
  <c r="AF245" i="2" s="1"/>
  <c r="Y245" i="2"/>
  <c r="BK40" i="2"/>
  <c r="AL40" i="2" s="1"/>
  <c r="BF96" i="2"/>
  <c r="AG96" i="2" s="1"/>
  <c r="BH96" i="2"/>
  <c r="AI96" i="2" s="1"/>
  <c r="BJ42" i="2"/>
  <c r="AK42" i="2" s="1"/>
  <c r="BD250" i="2"/>
  <c r="AE250" i="2" s="1"/>
  <c r="BI66" i="2"/>
  <c r="AJ66" i="2" s="1"/>
  <c r="BF159" i="2"/>
  <c r="AG159" i="2" s="1"/>
  <c r="BC237" i="2"/>
  <c r="AD237" i="2" s="1"/>
  <c r="BA148" i="2"/>
  <c r="AB148" i="2" s="1"/>
  <c r="BK237" i="2"/>
  <c r="AL237" i="2" s="1"/>
  <c r="BD161" i="2"/>
  <c r="AE161" i="2" s="1"/>
  <c r="Y33" i="2"/>
  <c r="BK236" i="2"/>
  <c r="AL236" i="2" s="1"/>
  <c r="Z33" i="2"/>
  <c r="BA33" i="2"/>
  <c r="AB33" i="2" s="1"/>
  <c r="BD33" i="2"/>
  <c r="AE33" i="2" s="1"/>
  <c r="BE188" i="2"/>
  <c r="AF188" i="2" s="1"/>
  <c r="BC87" i="2"/>
  <c r="AD87" i="2" s="1"/>
  <c r="U172" i="2"/>
  <c r="X101" i="2" s="1"/>
  <c r="BH245" i="2"/>
  <c r="AI245" i="2" s="1"/>
  <c r="BC245" i="2"/>
  <c r="AD245" i="2" s="1"/>
  <c r="BG96" i="2"/>
  <c r="AH96" i="2" s="1"/>
  <c r="Y96" i="2"/>
  <c r="BG42" i="2"/>
  <c r="AH42" i="2" s="1"/>
  <c r="Y250" i="2"/>
  <c r="BJ33" i="2"/>
  <c r="AK33" i="2" s="1"/>
  <c r="BH236" i="2"/>
  <c r="AI236" i="2" s="1"/>
  <c r="BG188" i="2"/>
  <c r="AH188" i="2" s="1"/>
  <c r="BG245" i="2"/>
  <c r="AH245" i="2" s="1"/>
  <c r="BA56" i="2"/>
  <c r="AB56" i="2" s="1"/>
  <c r="AZ96" i="2"/>
  <c r="AA96" i="2" s="1"/>
  <c r="BF42" i="2"/>
  <c r="AG42" i="2" s="1"/>
  <c r="BF250" i="2"/>
  <c r="AG250" i="2" s="1"/>
  <c r="BF33" i="2"/>
  <c r="AG33" i="2" s="1"/>
  <c r="Y42" i="2"/>
  <c r="BI236" i="2"/>
  <c r="AJ236" i="2" s="1"/>
  <c r="BK188" i="2"/>
  <c r="AL188" i="2" s="1"/>
  <c r="BB257" i="2"/>
  <c r="AC257" i="2" s="1"/>
  <c r="Z166" i="2"/>
  <c r="BI124" i="2"/>
  <c r="AJ124" i="2" s="1"/>
  <c r="AZ33" i="2"/>
  <c r="AA33" i="2" s="1"/>
  <c r="BB33" i="2"/>
  <c r="AC33" i="2" s="1"/>
  <c r="BJ70" i="2"/>
  <c r="AK70" i="2" s="1"/>
  <c r="Z70" i="2"/>
  <c r="BI70" i="2"/>
  <c r="AJ70" i="2" s="1"/>
  <c r="AZ70" i="2"/>
  <c r="AA70" i="2" s="1"/>
  <c r="BK70" i="2"/>
  <c r="AL70" i="2" s="1"/>
  <c r="Y70" i="2"/>
  <c r="BD70" i="2"/>
  <c r="AE70" i="2" s="1"/>
  <c r="BE70" i="2"/>
  <c r="AF70" i="2" s="1"/>
  <c r="BG70" i="2"/>
  <c r="AH70" i="2" s="1"/>
  <c r="BA70" i="2"/>
  <c r="AB70" i="2" s="1"/>
  <c r="BF70" i="2"/>
  <c r="AG70" i="2" s="1"/>
  <c r="BB70" i="2"/>
  <c r="AC70" i="2" s="1"/>
  <c r="BH70" i="2"/>
  <c r="AI70" i="2" s="1"/>
  <c r="BC70" i="2"/>
  <c r="AD70" i="2" s="1"/>
  <c r="BE47" i="2"/>
  <c r="AF47" i="2" s="1"/>
  <c r="Y47" i="2"/>
  <c r="BB47" i="2"/>
  <c r="AC47" i="2" s="1"/>
  <c r="BH47" i="2"/>
  <c r="AI47" i="2" s="1"/>
  <c r="BA69" i="2"/>
  <c r="AB69" i="2" s="1"/>
  <c r="BD69" i="2"/>
  <c r="AE69" i="2" s="1"/>
  <c r="BK69" i="2"/>
  <c r="AL69" i="2" s="1"/>
  <c r="BF69" i="2"/>
  <c r="AG69" i="2" s="1"/>
  <c r="AZ69" i="2"/>
  <c r="AA69" i="2" s="1"/>
  <c r="BH69" i="2"/>
  <c r="AI69" i="2" s="1"/>
  <c r="Z69" i="2"/>
  <c r="BJ69" i="2"/>
  <c r="AK69" i="2" s="1"/>
  <c r="X115" i="2"/>
  <c r="X97" i="2"/>
  <c r="BJ97" i="2" s="1"/>
  <c r="AK97" i="2" s="1"/>
  <c r="BD38" i="2"/>
  <c r="AE38" i="2" s="1"/>
  <c r="BE38" i="2"/>
  <c r="AF38" i="2" s="1"/>
  <c r="Z38" i="2"/>
  <c r="Y38" i="2"/>
  <c r="AZ38" i="2"/>
  <c r="AA38" i="2" s="1"/>
  <c r="BC38" i="2"/>
  <c r="AD38" i="2" s="1"/>
  <c r="BK38" i="2"/>
  <c r="AL38" i="2" s="1"/>
  <c r="BI38" i="2"/>
  <c r="AJ38" i="2" s="1"/>
  <c r="BF38" i="2"/>
  <c r="AG38" i="2" s="1"/>
  <c r="BA38" i="2"/>
  <c r="AB38" i="2" s="1"/>
  <c r="BB38" i="2"/>
  <c r="AC38" i="2" s="1"/>
  <c r="BH38" i="2"/>
  <c r="AI38" i="2" s="1"/>
  <c r="BG38" i="2"/>
  <c r="AH38" i="2" s="1"/>
  <c r="BJ38" i="2"/>
  <c r="AK38" i="2" s="1"/>
  <c r="BJ82" i="2"/>
  <c r="AK82" i="2" s="1"/>
  <c r="BF82" i="2"/>
  <c r="AG82" i="2" s="1"/>
  <c r="BH74" i="2"/>
  <c r="AI74" i="2" s="1"/>
  <c r="BK210" i="2"/>
  <c r="AL210" i="2" s="1"/>
  <c r="BB210" i="2"/>
  <c r="AC210" i="2" s="1"/>
  <c r="BF24" i="2"/>
  <c r="AG24" i="2" s="1"/>
  <c r="BG24" i="2"/>
  <c r="AH24" i="2" s="1"/>
  <c r="BH80" i="2"/>
  <c r="AI80" i="2" s="1"/>
  <c r="BA253" i="2"/>
  <c r="AB253" i="2" s="1"/>
  <c r="BK20" i="2"/>
  <c r="AL20" i="2" s="1"/>
  <c r="BE50" i="2"/>
  <c r="AF50" i="2" s="1"/>
  <c r="BB235" i="2"/>
  <c r="AC235" i="2" s="1"/>
  <c r="BB261" i="2"/>
  <c r="AC261" i="2" s="1"/>
  <c r="BB237" i="2"/>
  <c r="AC237" i="2" s="1"/>
  <c r="BD237" i="2"/>
  <c r="AE237" i="2" s="1"/>
  <c r="Y237" i="2"/>
  <c r="AZ4" i="2"/>
  <c r="AA4" i="2" s="1"/>
  <c r="BJ4" i="2"/>
  <c r="AK4" i="2" s="1"/>
  <c r="BB31" i="2"/>
  <c r="AC31" i="2" s="1"/>
  <c r="BF59" i="2"/>
  <c r="AG59" i="2" s="1"/>
  <c r="U288" i="2"/>
  <c r="BE82" i="2"/>
  <c r="AF82" i="2" s="1"/>
  <c r="BC82" i="2"/>
  <c r="AD82" i="2" s="1"/>
  <c r="Y40" i="2"/>
  <c r="BF74" i="2"/>
  <c r="AG74" i="2" s="1"/>
  <c r="BA252" i="2"/>
  <c r="AB252" i="2" s="1"/>
  <c r="BH187" i="2"/>
  <c r="AI187" i="2" s="1"/>
  <c r="BF56" i="2"/>
  <c r="AG56" i="2" s="1"/>
  <c r="BF210" i="2"/>
  <c r="AG210" i="2" s="1"/>
  <c r="AZ210" i="2"/>
  <c r="AA210" i="2" s="1"/>
  <c r="BI24" i="2"/>
  <c r="AJ24" i="2" s="1"/>
  <c r="BB24" i="2"/>
  <c r="AC24" i="2" s="1"/>
  <c r="BF88" i="2"/>
  <c r="AG88" i="2" s="1"/>
  <c r="BF80" i="2"/>
  <c r="AG80" i="2" s="1"/>
  <c r="BE253" i="2"/>
  <c r="AF253" i="2" s="1"/>
  <c r="BJ96" i="2"/>
  <c r="AK96" i="2" s="1"/>
  <c r="BK96" i="2"/>
  <c r="AL96" i="2" s="1"/>
  <c r="BD84" i="2"/>
  <c r="AE84" i="2" s="1"/>
  <c r="Z242" i="2"/>
  <c r="AZ54" i="2"/>
  <c r="AA54" i="2" s="1"/>
  <c r="BB50" i="2"/>
  <c r="AC50" i="2" s="1"/>
  <c r="BH50" i="2"/>
  <c r="AI50" i="2" s="1"/>
  <c r="BA235" i="2"/>
  <c r="AB235" i="2" s="1"/>
  <c r="BE237" i="2"/>
  <c r="AF237" i="2" s="1"/>
  <c r="BF237" i="2"/>
  <c r="AG237" i="2" s="1"/>
  <c r="BC156" i="2"/>
  <c r="AD156" i="2" s="1"/>
  <c r="Y156" i="2"/>
  <c r="BJ31" i="2"/>
  <c r="AK31" i="2" s="1"/>
  <c r="BD261" i="2"/>
  <c r="AE261" i="2" s="1"/>
  <c r="X78" i="2"/>
  <c r="BK78" i="2" s="1"/>
  <c r="AL78" i="2" s="1"/>
  <c r="BC166" i="2"/>
  <c r="AD166" i="2" s="1"/>
  <c r="BJ84" i="2"/>
  <c r="AK84" i="2" s="1"/>
  <c r="BJ50" i="2"/>
  <c r="AK50" i="2" s="1"/>
  <c r="Y50" i="2"/>
  <c r="BG235" i="2"/>
  <c r="AH235" i="2" s="1"/>
  <c r="BH237" i="2"/>
  <c r="AI237" i="2" s="1"/>
  <c r="BG237" i="2"/>
  <c r="AH237" i="2" s="1"/>
  <c r="BI4" i="2"/>
  <c r="AJ4" i="2" s="1"/>
  <c r="BA82" i="2"/>
  <c r="AB82" i="2" s="1"/>
  <c r="AZ74" i="2"/>
  <c r="AA74" i="2" s="1"/>
  <c r="BK74" i="2"/>
  <c r="AL74" i="2" s="1"/>
  <c r="BJ24" i="2"/>
  <c r="AK24" i="2" s="1"/>
  <c r="BK24" i="2"/>
  <c r="AL24" i="2" s="1"/>
  <c r="BD82" i="2"/>
  <c r="AE82" i="2" s="1"/>
  <c r="Z82" i="2"/>
  <c r="BD74" i="2"/>
  <c r="AE74" i="2" s="1"/>
  <c r="BJ74" i="2"/>
  <c r="AK74" i="2" s="1"/>
  <c r="BC210" i="2"/>
  <c r="AD210" i="2" s="1"/>
  <c r="Y210" i="2"/>
  <c r="BH24" i="2"/>
  <c r="AI24" i="2" s="1"/>
  <c r="BC24" i="2"/>
  <c r="AD24" i="2" s="1"/>
  <c r="BC80" i="2"/>
  <c r="AD80" i="2" s="1"/>
  <c r="BK253" i="2"/>
  <c r="AL253" i="2" s="1"/>
  <c r="BB84" i="2"/>
  <c r="AC84" i="2" s="1"/>
  <c r="BH20" i="2"/>
  <c r="AI20" i="2" s="1"/>
  <c r="BB55" i="2"/>
  <c r="AC55" i="2" s="1"/>
  <c r="BI50" i="2"/>
  <c r="AJ50" i="2" s="1"/>
  <c r="BC50" i="2"/>
  <c r="AD50" i="2" s="1"/>
  <c r="BI235" i="2"/>
  <c r="AJ235" i="2" s="1"/>
  <c r="BG54" i="2"/>
  <c r="AH54" i="2" s="1"/>
  <c r="BJ237" i="2"/>
  <c r="AK237" i="2" s="1"/>
  <c r="U12" i="2"/>
  <c r="X12" i="2" s="1"/>
  <c r="BI54" i="2"/>
  <c r="AJ54" i="2" s="1"/>
  <c r="BB161" i="2"/>
  <c r="AC161" i="2" s="1"/>
  <c r="X52" i="2"/>
  <c r="AZ52" i="2" s="1"/>
  <c r="AA52" i="2" s="1"/>
  <c r="BD80" i="2"/>
  <c r="AE80" i="2" s="1"/>
  <c r="BI82" i="2"/>
  <c r="AJ82" i="2" s="1"/>
  <c r="Y82" i="2"/>
  <c r="BC74" i="2"/>
  <c r="AD74" i="2" s="1"/>
  <c r="BA74" i="2"/>
  <c r="AB74" i="2" s="1"/>
  <c r="BE210" i="2"/>
  <c r="AF210" i="2" s="1"/>
  <c r="Z210" i="2"/>
  <c r="AZ24" i="2"/>
  <c r="AA24" i="2" s="1"/>
  <c r="Z24" i="2"/>
  <c r="BE80" i="2"/>
  <c r="AF80" i="2" s="1"/>
  <c r="Z80" i="2"/>
  <c r="BC253" i="2"/>
  <c r="AD253" i="2" s="1"/>
  <c r="AZ84" i="2"/>
  <c r="AA84" i="2" s="1"/>
  <c r="BD20" i="2"/>
  <c r="AE20" i="2" s="1"/>
  <c r="BH55" i="2"/>
  <c r="AI55" i="2" s="1"/>
  <c r="BC54" i="2"/>
  <c r="AD54" i="2" s="1"/>
  <c r="BA50" i="2"/>
  <c r="AB50" i="2" s="1"/>
  <c r="BG50" i="2"/>
  <c r="AH50" i="2" s="1"/>
  <c r="Z54" i="2"/>
  <c r="BI237" i="2"/>
  <c r="AJ237" i="2" s="1"/>
  <c r="Y54" i="2"/>
  <c r="BA54" i="2"/>
  <c r="AB54" i="2" s="1"/>
  <c r="BA261" i="2"/>
  <c r="AB261" i="2" s="1"/>
  <c r="BB82" i="2"/>
  <c r="AC82" i="2" s="1"/>
  <c r="BJ210" i="2"/>
  <c r="AK210" i="2" s="1"/>
  <c r="BA210" i="2"/>
  <c r="AB210" i="2" s="1"/>
  <c r="BH253" i="2"/>
  <c r="AI253" i="2" s="1"/>
  <c r="AZ82" i="2"/>
  <c r="AA82" i="2" s="1"/>
  <c r="BB74" i="2"/>
  <c r="AC74" i="2" s="1"/>
  <c r="BA80" i="2"/>
  <c r="AB80" i="2" s="1"/>
  <c r="BG253" i="2"/>
  <c r="AH253" i="2" s="1"/>
  <c r="BE84" i="2"/>
  <c r="AF84" i="2" s="1"/>
  <c r="Y20" i="2"/>
  <c r="BD55" i="2"/>
  <c r="AE55" i="2" s="1"/>
  <c r="Z50" i="2"/>
  <c r="AZ50" i="2"/>
  <c r="AA50" i="2" s="1"/>
  <c r="BA237" i="2"/>
  <c r="AB237" i="2" s="1"/>
  <c r="BC59" i="2"/>
  <c r="AD59" i="2" s="1"/>
  <c r="AZ110" i="2"/>
  <c r="AA110" i="2" s="1"/>
  <c r="BE4" i="2"/>
  <c r="AF4" i="2" s="1"/>
  <c r="BA4" i="2"/>
  <c r="AB4" i="2" s="1"/>
  <c r="BI223" i="2"/>
  <c r="AJ223" i="2" s="1"/>
  <c r="U398" i="2"/>
  <c r="Y84" i="2"/>
  <c r="BA20" i="2"/>
  <c r="AB20" i="2" s="1"/>
  <c r="BD50" i="2"/>
  <c r="AE50" i="2" s="1"/>
  <c r="AZ237" i="2"/>
  <c r="AA237" i="2" s="1"/>
  <c r="BD4" i="2"/>
  <c r="AE4" i="2" s="1"/>
  <c r="U380" i="2"/>
  <c r="X199" i="2"/>
  <c r="BB199" i="2" s="1"/>
  <c r="AC199" i="2" s="1"/>
  <c r="AZ151" i="2"/>
  <c r="AA151" i="2" s="1"/>
  <c r="BD151" i="2"/>
  <c r="AE151" i="2" s="1"/>
  <c r="BC151" i="2"/>
  <c r="AD151" i="2" s="1"/>
  <c r="BB151" i="2"/>
  <c r="AC151" i="2" s="1"/>
  <c r="BI151" i="2"/>
  <c r="AJ151" i="2" s="1"/>
  <c r="BJ151" i="2"/>
  <c r="AK151" i="2" s="1"/>
  <c r="BE151" i="2"/>
  <c r="AF151" i="2" s="1"/>
  <c r="BH151" i="2"/>
  <c r="AI151" i="2" s="1"/>
  <c r="BF151" i="2"/>
  <c r="AG151" i="2" s="1"/>
  <c r="Z93" i="2"/>
  <c r="BA93" i="2"/>
  <c r="AB93" i="2" s="1"/>
  <c r="AZ93" i="2"/>
  <c r="AA93" i="2" s="1"/>
  <c r="BG93" i="2"/>
  <c r="AH93" i="2" s="1"/>
  <c r="BG251" i="2"/>
  <c r="AH251" i="2" s="1"/>
  <c r="BB251" i="2"/>
  <c r="AC251" i="2" s="1"/>
  <c r="BH251" i="2"/>
  <c r="AI251" i="2" s="1"/>
  <c r="AZ129" i="2"/>
  <c r="AA129" i="2" s="1"/>
  <c r="BK129" i="2"/>
  <c r="AL129" i="2" s="1"/>
  <c r="BH129" i="2"/>
  <c r="AI129" i="2" s="1"/>
  <c r="BA129" i="2"/>
  <c r="AB129" i="2" s="1"/>
  <c r="BB129" i="2"/>
  <c r="AC129" i="2" s="1"/>
  <c r="BC40" i="2"/>
  <c r="AD40" i="2" s="1"/>
  <c r="Z40" i="2"/>
  <c r="BH252" i="2"/>
  <c r="AI252" i="2" s="1"/>
  <c r="Y252" i="2"/>
  <c r="BC56" i="2"/>
  <c r="AD56" i="2" s="1"/>
  <c r="BK56" i="2"/>
  <c r="AL56" i="2" s="1"/>
  <c r="BE93" i="2"/>
  <c r="AF93" i="2" s="1"/>
  <c r="BF93" i="2"/>
  <c r="AG93" i="2" s="1"/>
  <c r="BH5" i="2"/>
  <c r="AI5" i="2" s="1"/>
  <c r="BC129" i="2"/>
  <c r="AD129" i="2" s="1"/>
  <c r="BA251" i="2"/>
  <c r="AB251" i="2" s="1"/>
  <c r="AZ251" i="2"/>
  <c r="AA251" i="2" s="1"/>
  <c r="BJ52" i="2"/>
  <c r="AK52" i="2" s="1"/>
  <c r="AZ236" i="2"/>
  <c r="AA236" i="2" s="1"/>
  <c r="Y58" i="2"/>
  <c r="BE58" i="2"/>
  <c r="AF58" i="2" s="1"/>
  <c r="BH58" i="2"/>
  <c r="AI58" i="2" s="1"/>
  <c r="BJ19" i="2"/>
  <c r="AK19" i="2" s="1"/>
  <c r="BB19" i="2"/>
  <c r="AC19" i="2" s="1"/>
  <c r="BD19" i="2"/>
  <c r="AE19" i="2" s="1"/>
  <c r="BE230" i="2"/>
  <c r="AF230" i="2" s="1"/>
  <c r="BB230" i="2"/>
  <c r="AC230" i="2" s="1"/>
  <c r="BJ230" i="2"/>
  <c r="AK230" i="2" s="1"/>
  <c r="BA230" i="2"/>
  <c r="AB230" i="2" s="1"/>
  <c r="BJ174" i="2"/>
  <c r="AK174" i="2" s="1"/>
  <c r="BB174" i="2"/>
  <c r="AC174" i="2" s="1"/>
  <c r="BC174" i="2"/>
  <c r="AD174" i="2" s="1"/>
  <c r="BF5" i="2"/>
  <c r="AG5" i="2" s="1"/>
  <c r="BK49" i="2"/>
  <c r="AL49" i="2" s="1"/>
  <c r="AZ257" i="2"/>
  <c r="AA257" i="2" s="1"/>
  <c r="Z257" i="2"/>
  <c r="BF257" i="2"/>
  <c r="AG257" i="2" s="1"/>
  <c r="BA257" i="2"/>
  <c r="AB257" i="2" s="1"/>
  <c r="BH34" i="2"/>
  <c r="AI34" i="2" s="1"/>
  <c r="BK34" i="2"/>
  <c r="AL34" i="2" s="1"/>
  <c r="BA34" i="2"/>
  <c r="AB34" i="2" s="1"/>
  <c r="BE34" i="2"/>
  <c r="AF34" i="2" s="1"/>
  <c r="X73" i="2"/>
  <c r="X72" i="2"/>
  <c r="BC252" i="2"/>
  <c r="AD252" i="2" s="1"/>
  <c r="BB56" i="2"/>
  <c r="AC56" i="2" s="1"/>
  <c r="Z56" i="2"/>
  <c r="Z251" i="2"/>
  <c r="BF145" i="2"/>
  <c r="AG145" i="2" s="1"/>
  <c r="BK145" i="2"/>
  <c r="AL145" i="2" s="1"/>
  <c r="BB145" i="2"/>
  <c r="AC145" i="2" s="1"/>
  <c r="BD145" i="2"/>
  <c r="AE145" i="2" s="1"/>
  <c r="AZ40" i="2"/>
  <c r="AA40" i="2" s="1"/>
  <c r="BE40" i="2"/>
  <c r="AF40" i="2" s="1"/>
  <c r="BD252" i="2"/>
  <c r="AE252" i="2" s="1"/>
  <c r="BJ56" i="2"/>
  <c r="AK56" i="2" s="1"/>
  <c r="BA145" i="2"/>
  <c r="AB145" i="2" s="1"/>
  <c r="BA58" i="2"/>
  <c r="AB58" i="2" s="1"/>
  <c r="BJ93" i="2"/>
  <c r="AK93" i="2" s="1"/>
  <c r="BD129" i="2"/>
  <c r="AE129" i="2" s="1"/>
  <c r="BE222" i="2"/>
  <c r="AF222" i="2" s="1"/>
  <c r="BF251" i="2"/>
  <c r="AG251" i="2" s="1"/>
  <c r="BC55" i="2"/>
  <c r="AD55" i="2" s="1"/>
  <c r="AZ55" i="2"/>
  <c r="AA55" i="2" s="1"/>
  <c r="BK66" i="2"/>
  <c r="AL66" i="2" s="1"/>
  <c r="BA66" i="2"/>
  <c r="AB66" i="2" s="1"/>
  <c r="BJ20" i="2"/>
  <c r="AK20" i="2" s="1"/>
  <c r="AZ20" i="2"/>
  <c r="AA20" i="2" s="1"/>
  <c r="BK230" i="2"/>
  <c r="AL230" i="2" s="1"/>
  <c r="BG19" i="2"/>
  <c r="AH19" i="2" s="1"/>
  <c r="BK174" i="2"/>
  <c r="AL174" i="2" s="1"/>
  <c r="BA238" i="2"/>
  <c r="AB238" i="2" s="1"/>
  <c r="BK257" i="2"/>
  <c r="AL257" i="2" s="1"/>
  <c r="BD257" i="2"/>
  <c r="AE257" i="2" s="1"/>
  <c r="BJ257" i="2"/>
  <c r="AK257" i="2" s="1"/>
  <c r="BG230" i="2"/>
  <c r="AH230" i="2" s="1"/>
  <c r="BF235" i="2"/>
  <c r="AG235" i="2" s="1"/>
  <c r="BK235" i="2"/>
  <c r="AL235" i="2" s="1"/>
  <c r="BJ235" i="2"/>
  <c r="AK235" i="2" s="1"/>
  <c r="BA53" i="2"/>
  <c r="AB53" i="2" s="1"/>
  <c r="BH53" i="2"/>
  <c r="AI53" i="2" s="1"/>
  <c r="BE53" i="2"/>
  <c r="AF53" i="2" s="1"/>
  <c r="BG53" i="2"/>
  <c r="AH53" i="2" s="1"/>
  <c r="X37" i="2"/>
  <c r="BG37" i="2" s="1"/>
  <c r="AH37" i="2" s="1"/>
  <c r="AZ160" i="2"/>
  <c r="AA160" i="2" s="1"/>
  <c r="BJ160" i="2"/>
  <c r="AK160" i="2" s="1"/>
  <c r="BC160" i="2"/>
  <c r="AD160" i="2" s="1"/>
  <c r="BK160" i="2"/>
  <c r="AL160" i="2" s="1"/>
  <c r="BF160" i="2"/>
  <c r="AG160" i="2" s="1"/>
  <c r="Z81" i="2"/>
  <c r="BJ81" i="2"/>
  <c r="AK81" i="2" s="1"/>
  <c r="BD81" i="2"/>
  <c r="AE81" i="2" s="1"/>
  <c r="BF81" i="2"/>
  <c r="AG81" i="2" s="1"/>
  <c r="BG119" i="2"/>
  <c r="AH119" i="2" s="1"/>
  <c r="BA119" i="2"/>
  <c r="AB119" i="2" s="1"/>
  <c r="BJ139" i="2"/>
  <c r="AK139" i="2" s="1"/>
  <c r="BB139" i="2"/>
  <c r="AC139" i="2" s="1"/>
  <c r="AZ27" i="2"/>
  <c r="AA27" i="2" s="1"/>
  <c r="BF27" i="2"/>
  <c r="AG27" i="2" s="1"/>
  <c r="Z186" i="2"/>
  <c r="BG186" i="2"/>
  <c r="AH186" i="2" s="1"/>
  <c r="BD186" i="2"/>
  <c r="AE186" i="2" s="1"/>
  <c r="BJ186" i="2"/>
  <c r="AK186" i="2" s="1"/>
  <c r="BF157" i="2"/>
  <c r="AG157" i="2" s="1"/>
  <c r="BC157" i="2"/>
  <c r="AD157" i="2" s="1"/>
  <c r="AZ157" i="2"/>
  <c r="AA157" i="2" s="1"/>
  <c r="BH157" i="2"/>
  <c r="AI157" i="2" s="1"/>
  <c r="BD157" i="2"/>
  <c r="AE157" i="2" s="1"/>
  <c r="BF87" i="2"/>
  <c r="AG87" i="2" s="1"/>
  <c r="Y87" i="2"/>
  <c r="BH87" i="2"/>
  <c r="AI87" i="2" s="1"/>
  <c r="BI87" i="2"/>
  <c r="AJ87" i="2" s="1"/>
  <c r="BG87" i="2"/>
  <c r="AH87" i="2" s="1"/>
  <c r="BE87" i="2"/>
  <c r="AF87" i="2" s="1"/>
  <c r="BA87" i="2"/>
  <c r="AB87" i="2" s="1"/>
  <c r="BB87" i="2"/>
  <c r="AC87" i="2" s="1"/>
  <c r="AZ5" i="2"/>
  <c r="AA5" i="2" s="1"/>
  <c r="BD5" i="2"/>
  <c r="AE5" i="2" s="1"/>
  <c r="BK5" i="2"/>
  <c r="AL5" i="2" s="1"/>
  <c r="BA5" i="2"/>
  <c r="AB5" i="2" s="1"/>
  <c r="X83" i="2"/>
  <c r="Z83" i="2" s="1"/>
  <c r="BB40" i="2"/>
  <c r="AC40" i="2" s="1"/>
  <c r="BD93" i="2"/>
  <c r="AE93" i="2" s="1"/>
  <c r="BG5" i="2"/>
  <c r="AH5" i="2" s="1"/>
  <c r="BI251" i="2"/>
  <c r="AJ251" i="2" s="1"/>
  <c r="BD258" i="2"/>
  <c r="AE258" i="2" s="1"/>
  <c r="BF258" i="2"/>
  <c r="AG258" i="2" s="1"/>
  <c r="Y236" i="2"/>
  <c r="BC236" i="2"/>
  <c r="AD236" i="2" s="1"/>
  <c r="BD236" i="2"/>
  <c r="AE236" i="2" s="1"/>
  <c r="Y45" i="2"/>
  <c r="AZ45" i="2"/>
  <c r="AA45" i="2" s="1"/>
  <c r="BC45" i="2"/>
  <c r="AD45" i="2" s="1"/>
  <c r="Z45" i="2"/>
  <c r="BK45" i="2"/>
  <c r="AL45" i="2" s="1"/>
  <c r="BI40" i="2"/>
  <c r="AJ40" i="2" s="1"/>
  <c r="BJ40" i="2"/>
  <c r="AK40" i="2" s="1"/>
  <c r="BE252" i="2"/>
  <c r="AF252" i="2" s="1"/>
  <c r="BD56" i="2"/>
  <c r="AE56" i="2" s="1"/>
  <c r="BG145" i="2"/>
  <c r="AH145" i="2" s="1"/>
  <c r="BI58" i="2"/>
  <c r="AJ58" i="2" s="1"/>
  <c r="BC58" i="2"/>
  <c r="AD58" i="2" s="1"/>
  <c r="Y93" i="2"/>
  <c r="Z5" i="2"/>
  <c r="BE45" i="2"/>
  <c r="AF45" i="2" s="1"/>
  <c r="BE129" i="2"/>
  <c r="AF129" i="2" s="1"/>
  <c r="BK251" i="2"/>
  <c r="AL251" i="2" s="1"/>
  <c r="Z55" i="2"/>
  <c r="BF55" i="2"/>
  <c r="AG55" i="2" s="1"/>
  <c r="BB256" i="2"/>
  <c r="AC256" i="2" s="1"/>
  <c r="Y256" i="2"/>
  <c r="BH256" i="2"/>
  <c r="AI256" i="2" s="1"/>
  <c r="BH230" i="2"/>
  <c r="AI230" i="2" s="1"/>
  <c r="BJ236" i="2"/>
  <c r="AK236" i="2" s="1"/>
  <c r="X147" i="2"/>
  <c r="BJ147" i="2" s="1"/>
  <c r="AK147" i="2" s="1"/>
  <c r="BG238" i="2"/>
  <c r="AH238" i="2" s="1"/>
  <c r="BG151" i="2"/>
  <c r="AH151" i="2" s="1"/>
  <c r="BA31" i="2"/>
  <c r="AB31" i="2" s="1"/>
  <c r="BD31" i="2"/>
  <c r="AE31" i="2" s="1"/>
  <c r="BC31" i="2"/>
  <c r="AD31" i="2" s="1"/>
  <c r="BI261" i="2"/>
  <c r="AJ261" i="2" s="1"/>
  <c r="BH261" i="2"/>
  <c r="AI261" i="2" s="1"/>
  <c r="U245" i="2"/>
  <c r="X137" i="2" s="1"/>
  <c r="Z253" i="2"/>
  <c r="BB253" i="2"/>
  <c r="AC253" i="2" s="1"/>
  <c r="AZ253" i="2"/>
  <c r="AA253" i="2" s="1"/>
  <c r="Y253" i="2"/>
  <c r="BI253" i="2"/>
  <c r="AJ253" i="2" s="1"/>
  <c r="BD253" i="2"/>
  <c r="AE253" i="2" s="1"/>
  <c r="BA151" i="2"/>
  <c r="AB151" i="2" s="1"/>
  <c r="BB79" i="2"/>
  <c r="AC79" i="2" s="1"/>
  <c r="BC79" i="2"/>
  <c r="AD79" i="2" s="1"/>
  <c r="Z79" i="2"/>
  <c r="AZ79" i="2"/>
  <c r="AA79" i="2" s="1"/>
  <c r="BB39" i="2"/>
  <c r="AC39" i="2" s="1"/>
  <c r="Y39" i="2"/>
  <c r="BC39" i="2"/>
  <c r="AD39" i="2" s="1"/>
  <c r="Z39" i="2"/>
  <c r="BD39" i="2"/>
  <c r="AE39" i="2" s="1"/>
  <c r="BE39" i="2"/>
  <c r="AF39" i="2" s="1"/>
  <c r="BE56" i="2"/>
  <c r="AF56" i="2" s="1"/>
  <c r="BJ251" i="2"/>
  <c r="AK251" i="2" s="1"/>
  <c r="BE100" i="2"/>
  <c r="AF100" i="2" s="1"/>
  <c r="Z199" i="2"/>
  <c r="BF230" i="2"/>
  <c r="AG230" i="2" s="1"/>
  <c r="BC172" i="2"/>
  <c r="AD172" i="2" s="1"/>
  <c r="Z172" i="2"/>
  <c r="BB236" i="2"/>
  <c r="AC236" i="2" s="1"/>
  <c r="BB250" i="2"/>
  <c r="AC250" i="2" s="1"/>
  <c r="BJ250" i="2"/>
  <c r="AK250" i="2" s="1"/>
  <c r="BI257" i="2"/>
  <c r="AJ257" i="2" s="1"/>
  <c r="BI31" i="2"/>
  <c r="AJ31" i="2" s="1"/>
  <c r="Y151" i="2"/>
  <c r="BH40" i="2"/>
  <c r="AI40" i="2" s="1"/>
  <c r="BA40" i="2"/>
  <c r="AB40" i="2" s="1"/>
  <c r="AZ56" i="2"/>
  <c r="AA56" i="2" s="1"/>
  <c r="BB93" i="2"/>
  <c r="AC93" i="2" s="1"/>
  <c r="BI5" i="2"/>
  <c r="AJ5" i="2" s="1"/>
  <c r="Y129" i="2"/>
  <c r="BG40" i="2"/>
  <c r="AH40" i="2" s="1"/>
  <c r="BJ252" i="2"/>
  <c r="AK252" i="2" s="1"/>
  <c r="BF252" i="2"/>
  <c r="AG252" i="2" s="1"/>
  <c r="BI56" i="2"/>
  <c r="AJ56" i="2" s="1"/>
  <c r="BC145" i="2"/>
  <c r="AD145" i="2" s="1"/>
  <c r="BH145" i="2"/>
  <c r="AI145" i="2" s="1"/>
  <c r="BI93" i="2"/>
  <c r="AJ93" i="2" s="1"/>
  <c r="BG36" i="2"/>
  <c r="AH36" i="2" s="1"/>
  <c r="BC5" i="2"/>
  <c r="AD5" i="2" s="1"/>
  <c r="BD45" i="2"/>
  <c r="AE45" i="2" s="1"/>
  <c r="BF45" i="2"/>
  <c r="AG45" i="2" s="1"/>
  <c r="BD251" i="2"/>
  <c r="AE251" i="2" s="1"/>
  <c r="BK190" i="2"/>
  <c r="AL190" i="2" s="1"/>
  <c r="BE190" i="2"/>
  <c r="AF190" i="2" s="1"/>
  <c r="BI190" i="2"/>
  <c r="AJ190" i="2" s="1"/>
  <c r="BG55" i="2"/>
  <c r="AH55" i="2" s="1"/>
  <c r="BA55" i="2"/>
  <c r="AB55" i="2" s="1"/>
  <c r="BI55" i="2"/>
  <c r="AJ55" i="2" s="1"/>
  <c r="AZ230" i="2"/>
  <c r="AA230" i="2" s="1"/>
  <c r="BE242" i="2"/>
  <c r="AF242" i="2" s="1"/>
  <c r="BI242" i="2"/>
  <c r="AJ242" i="2" s="1"/>
  <c r="BD242" i="2"/>
  <c r="AE242" i="2" s="1"/>
  <c r="BF242" i="2"/>
  <c r="AG242" i="2" s="1"/>
  <c r="BH242" i="2"/>
  <c r="AI242" i="2" s="1"/>
  <c r="BG236" i="2"/>
  <c r="AH236" i="2" s="1"/>
  <c r="BA236" i="2"/>
  <c r="AB236" i="2" s="1"/>
  <c r="BJ129" i="2"/>
  <c r="AK129" i="2" s="1"/>
  <c r="BI238" i="2"/>
  <c r="AJ238" i="2" s="1"/>
  <c r="BH238" i="2"/>
  <c r="AI238" i="2" s="1"/>
  <c r="BB238" i="2"/>
  <c r="AC238" i="2" s="1"/>
  <c r="BE238" i="2"/>
  <c r="AF238" i="2" s="1"/>
  <c r="BJ80" i="2"/>
  <c r="AK80" i="2" s="1"/>
  <c r="BB80" i="2"/>
  <c r="AC80" i="2" s="1"/>
  <c r="BK80" i="2"/>
  <c r="AL80" i="2" s="1"/>
  <c r="BG80" i="2"/>
  <c r="AH80" i="2" s="1"/>
  <c r="Y80" i="2"/>
  <c r="BA84" i="2"/>
  <c r="AB84" i="2" s="1"/>
  <c r="BC84" i="2"/>
  <c r="AD84" i="2" s="1"/>
  <c r="BK84" i="2"/>
  <c r="AL84" i="2" s="1"/>
  <c r="BH84" i="2"/>
  <c r="AI84" i="2" s="1"/>
  <c r="BF195" i="2"/>
  <c r="AG195" i="2" s="1"/>
  <c r="BB195" i="2"/>
  <c r="AC195" i="2" s="1"/>
  <c r="BK107" i="2"/>
  <c r="AL107" i="2" s="1"/>
  <c r="BK156" i="2"/>
  <c r="AL156" i="2" s="1"/>
  <c r="BF156" i="2"/>
  <c r="AG156" i="2" s="1"/>
  <c r="BJ156" i="2"/>
  <c r="AK156" i="2" s="1"/>
  <c r="BB63" i="2"/>
  <c r="AC63" i="2" s="1"/>
  <c r="U382" i="2"/>
  <c r="BE166" i="2"/>
  <c r="AF166" i="2" s="1"/>
  <c r="U277" i="2"/>
  <c r="X202" i="2" s="1"/>
  <c r="BA202" i="2" s="1"/>
  <c r="AB202" i="2" s="1"/>
  <c r="U279" i="2"/>
  <c r="BI156" i="2"/>
  <c r="AJ156" i="2" s="1"/>
  <c r="Z150" i="2"/>
  <c r="BA150" i="2"/>
  <c r="AB150" i="2" s="1"/>
  <c r="BA156" i="2"/>
  <c r="AB156" i="2" s="1"/>
  <c r="U189" i="2"/>
  <c r="X106" i="2" s="1"/>
  <c r="Z255" i="2"/>
  <c r="BJ255" i="2"/>
  <c r="AK255" i="2" s="1"/>
  <c r="BD255" i="2"/>
  <c r="AE255" i="2" s="1"/>
  <c r="BK255" i="2"/>
  <c r="AL255" i="2" s="1"/>
  <c r="BB255" i="2"/>
  <c r="AC255" i="2" s="1"/>
  <c r="BE255" i="2"/>
  <c r="AF255" i="2" s="1"/>
  <c r="BG250" i="2"/>
  <c r="AH250" i="2" s="1"/>
  <c r="BK250" i="2"/>
  <c r="AL250" i="2" s="1"/>
  <c r="BB179" i="2"/>
  <c r="AC179" i="2" s="1"/>
  <c r="X178" i="2"/>
  <c r="BC178" i="2" s="1"/>
  <c r="AD178" i="2" s="1"/>
  <c r="BJ110" i="2"/>
  <c r="AK110" i="2" s="1"/>
  <c r="BB110" i="2"/>
  <c r="AC110" i="2" s="1"/>
  <c r="BG110" i="2"/>
  <c r="AH110" i="2" s="1"/>
  <c r="BF110" i="2"/>
  <c r="AG110" i="2" s="1"/>
  <c r="Y161" i="2"/>
  <c r="BE161" i="2"/>
  <c r="AF161" i="2" s="1"/>
  <c r="BA161" i="2"/>
  <c r="AB161" i="2" s="1"/>
  <c r="BI161" i="2"/>
  <c r="AJ161" i="2" s="1"/>
  <c r="BH161" i="2"/>
  <c r="AI161" i="2" s="1"/>
  <c r="BF47" i="2"/>
  <c r="AG47" i="2" s="1"/>
  <c r="AZ250" i="2"/>
  <c r="AA250" i="2" s="1"/>
  <c r="BA250" i="2"/>
  <c r="AB250" i="2" s="1"/>
  <c r="BC256" i="2"/>
  <c r="AD256" i="2" s="1"/>
  <c r="BJ256" i="2"/>
  <c r="AK256" i="2" s="1"/>
  <c r="BE256" i="2"/>
  <c r="AF256" i="2" s="1"/>
  <c r="AZ256" i="2"/>
  <c r="AA256" i="2" s="1"/>
  <c r="AZ63" i="2"/>
  <c r="AA63" i="2" s="1"/>
  <c r="X228" i="2"/>
  <c r="BI125" i="2"/>
  <c r="AJ125" i="2" s="1"/>
  <c r="BJ125" i="2"/>
  <c r="AK125" i="2" s="1"/>
  <c r="BC125" i="2"/>
  <c r="AD125" i="2" s="1"/>
  <c r="BG125" i="2"/>
  <c r="AH125" i="2" s="1"/>
  <c r="Z125" i="2"/>
  <c r="AZ125" i="2"/>
  <c r="AA125" i="2" s="1"/>
  <c r="BB125" i="2"/>
  <c r="AC125" i="2" s="1"/>
  <c r="AZ47" i="2"/>
  <c r="AA47" i="2" s="1"/>
  <c r="Z47" i="2"/>
  <c r="BA255" i="2"/>
  <c r="AB255" i="2" s="1"/>
  <c r="BF49" i="2"/>
  <c r="AG49" i="2" s="1"/>
  <c r="BE49" i="2"/>
  <c r="AF49" i="2" s="1"/>
  <c r="BJ49" i="2"/>
  <c r="AK49" i="2" s="1"/>
  <c r="BJ47" i="2"/>
  <c r="AK47" i="2" s="1"/>
  <c r="BH255" i="2"/>
  <c r="AI255" i="2" s="1"/>
  <c r="BC255" i="2"/>
  <c r="AD255" i="2" s="1"/>
  <c r="X209" i="2"/>
  <c r="BH209" i="2" s="1"/>
  <c r="AI209" i="2" s="1"/>
  <c r="BA47" i="2"/>
  <c r="AB47" i="2" s="1"/>
  <c r="BD47" i="2"/>
  <c r="AE47" i="2" s="1"/>
  <c r="BK47" i="2"/>
  <c r="AL47" i="2" s="1"/>
  <c r="AZ255" i="2"/>
  <c r="AA255" i="2" s="1"/>
  <c r="Y255" i="2"/>
  <c r="BI63" i="2"/>
  <c r="AJ63" i="2" s="1"/>
  <c r="AZ161" i="2"/>
  <c r="AA161" i="2" s="1"/>
  <c r="BE75" i="2"/>
  <c r="AF75" i="2" s="1"/>
  <c r="BC47" i="2"/>
  <c r="AD47" i="2" s="1"/>
  <c r="BI47" i="2"/>
  <c r="AJ47" i="2" s="1"/>
  <c r="BH250" i="2"/>
  <c r="AI250" i="2" s="1"/>
  <c r="BG66" i="2"/>
  <c r="AH66" i="2" s="1"/>
  <c r="BG255" i="2"/>
  <c r="AH255" i="2" s="1"/>
  <c r="BG161" i="2"/>
  <c r="AH161" i="2" s="1"/>
  <c r="Y59" i="2"/>
  <c r="BE59" i="2"/>
  <c r="AF59" i="2" s="1"/>
  <c r="BH59" i="2"/>
  <c r="AI59" i="2" s="1"/>
  <c r="BA59" i="2"/>
  <c r="AB59" i="2" s="1"/>
  <c r="X141" i="2"/>
  <c r="X113" i="2"/>
  <c r="BD113" i="2" s="1"/>
  <c r="AE113" i="2" s="1"/>
  <c r="BG47" i="2"/>
  <c r="AH47" i="2" s="1"/>
  <c r="BF255" i="2"/>
  <c r="AG255" i="2" s="1"/>
  <c r="Z20" i="2"/>
  <c r="BC20" i="2"/>
  <c r="AD20" i="2" s="1"/>
  <c r="BI20" i="2"/>
  <c r="AJ20" i="2" s="1"/>
  <c r="BB20" i="2"/>
  <c r="AC20" i="2" s="1"/>
  <c r="BG20" i="2"/>
  <c r="AH20" i="2" s="1"/>
  <c r="BC161" i="2"/>
  <c r="AD161" i="2" s="1"/>
  <c r="BJ161" i="2"/>
  <c r="AK161" i="2" s="1"/>
  <c r="BG63" i="2"/>
  <c r="AH63" i="2" s="1"/>
  <c r="BE63" i="2"/>
  <c r="AF63" i="2" s="1"/>
  <c r="U214" i="2"/>
  <c r="X122" i="2" s="1"/>
  <c r="AZ235" i="2"/>
  <c r="AA235" i="2" s="1"/>
  <c r="Z235" i="2"/>
  <c r="Y235" i="2"/>
  <c r="BD235" i="2"/>
  <c r="AE235" i="2" s="1"/>
  <c r="BE235" i="2"/>
  <c r="AF235" i="2" s="1"/>
  <c r="Y69" i="2"/>
  <c r="BE69" i="2"/>
  <c r="AF69" i="2" s="1"/>
  <c r="BG69" i="2"/>
  <c r="AH69" i="2" s="1"/>
  <c r="BB69" i="2"/>
  <c r="AC69" i="2" s="1"/>
  <c r="BI69" i="2"/>
  <c r="AJ69" i="2" s="1"/>
  <c r="BC69" i="2"/>
  <c r="AD69" i="2" s="1"/>
  <c r="U437" i="2"/>
  <c r="U292" i="2"/>
  <c r="X154" i="2" s="1"/>
  <c r="BC200" i="2"/>
  <c r="AD200" i="2" s="1"/>
  <c r="AZ200" i="2"/>
  <c r="AA200" i="2" s="1"/>
  <c r="BD200" i="2"/>
  <c r="AE200" i="2" s="1"/>
  <c r="BI200" i="2"/>
  <c r="AJ200" i="2" s="1"/>
  <c r="BA200" i="2"/>
  <c r="AB200" i="2" s="1"/>
  <c r="BF200" i="2"/>
  <c r="AG200" i="2" s="1"/>
  <c r="BJ200" i="2"/>
  <c r="AK200" i="2" s="1"/>
  <c r="Z200" i="2"/>
  <c r="Y200" i="2"/>
  <c r="U255" i="2"/>
  <c r="BD34" i="2"/>
  <c r="AE34" i="2" s="1"/>
  <c r="BK159" i="2"/>
  <c r="AL159" i="2" s="1"/>
  <c r="Y159" i="2"/>
  <c r="BF129" i="2"/>
  <c r="AG129" i="2" s="1"/>
  <c r="BI230" i="2"/>
  <c r="AJ230" i="2" s="1"/>
  <c r="Z34" i="2"/>
  <c r="BA107" i="2"/>
  <c r="AB107" i="2" s="1"/>
  <c r="BA19" i="2"/>
  <c r="AB19" i="2" s="1"/>
  <c r="AZ174" i="2"/>
  <c r="AA174" i="2" s="1"/>
  <c r="BG200" i="2"/>
  <c r="AH200" i="2" s="1"/>
  <c r="BG160" i="2"/>
  <c r="AH160" i="2" s="1"/>
  <c r="BF53" i="2"/>
  <c r="AG53" i="2" s="1"/>
  <c r="Y261" i="2"/>
  <c r="BC261" i="2"/>
  <c r="AD261" i="2" s="1"/>
  <c r="BC257" i="2"/>
  <c r="AD257" i="2" s="1"/>
  <c r="BH257" i="2"/>
  <c r="AI257" i="2" s="1"/>
  <c r="BE257" i="2"/>
  <c r="AF257" i="2" s="1"/>
  <c r="X104" i="2"/>
  <c r="BK104" i="2" s="1"/>
  <c r="AL104" i="2" s="1"/>
  <c r="U421" i="2"/>
  <c r="U422" i="2"/>
  <c r="U294" i="2"/>
  <c r="BJ166" i="2"/>
  <c r="AK166" i="2" s="1"/>
  <c r="Z151" i="2"/>
  <c r="BK151" i="2"/>
  <c r="AL151" i="2" s="1"/>
  <c r="BI252" i="2"/>
  <c r="AJ252" i="2" s="1"/>
  <c r="BE186" i="2"/>
  <c r="AF186" i="2" s="1"/>
  <c r="BF186" i="2"/>
  <c r="AG186" i="2" s="1"/>
  <c r="BC96" i="2"/>
  <c r="AD96" i="2" s="1"/>
  <c r="BK81" i="2"/>
  <c r="AL81" i="2" s="1"/>
  <c r="BB5" i="2"/>
  <c r="AC5" i="2" s="1"/>
  <c r="BE5" i="2"/>
  <c r="AF5" i="2" s="1"/>
  <c r="BI129" i="2"/>
  <c r="AJ129" i="2" s="1"/>
  <c r="BB100" i="2"/>
  <c r="AC100" i="2" s="1"/>
  <c r="BG34" i="2"/>
  <c r="AH34" i="2" s="1"/>
  <c r="BB159" i="2"/>
  <c r="AC159" i="2" s="1"/>
  <c r="BK242" i="2"/>
  <c r="AL242" i="2" s="1"/>
  <c r="BB242" i="2"/>
  <c r="AC242" i="2" s="1"/>
  <c r="Y34" i="2"/>
  <c r="BB200" i="2"/>
  <c r="AC200" i="2" s="1"/>
  <c r="BD136" i="2"/>
  <c r="AE136" i="2" s="1"/>
  <c r="BE160" i="2"/>
  <c r="AF160" i="2" s="1"/>
  <c r="BF261" i="2"/>
  <c r="AG261" i="2" s="1"/>
  <c r="AZ53" i="2"/>
  <c r="AA53" i="2" s="1"/>
  <c r="BK261" i="2"/>
  <c r="AL261" i="2" s="1"/>
  <c r="Z129" i="2"/>
  <c r="AZ261" i="2"/>
  <c r="AA261" i="2" s="1"/>
  <c r="BG129" i="2"/>
  <c r="AH129" i="2" s="1"/>
  <c r="U261" i="2"/>
  <c r="X189" i="2" s="1"/>
  <c r="Y189" i="2" s="1"/>
  <c r="U278" i="2"/>
  <c r="X203" i="2" s="1"/>
  <c r="AZ203" i="2" s="1"/>
  <c r="AA203" i="2" s="1"/>
  <c r="U142" i="2"/>
  <c r="X86" i="2" s="1"/>
  <c r="BA86" i="2" s="1"/>
  <c r="AB86" i="2" s="1"/>
  <c r="BK166" i="2"/>
  <c r="AL166" i="2" s="1"/>
  <c r="U253" i="2"/>
  <c r="X140" i="2" s="1"/>
  <c r="U293" i="2"/>
  <c r="X212" i="2" s="1"/>
  <c r="BH212" i="2" s="1"/>
  <c r="AI212" i="2" s="1"/>
  <c r="U45" i="2"/>
  <c r="X35" i="2" s="1"/>
  <c r="BF35" i="2" s="1"/>
  <c r="AG35" i="2" s="1"/>
  <c r="AZ166" i="2"/>
  <c r="AA166" i="2" s="1"/>
  <c r="BB166" i="2"/>
  <c r="AC166" i="2" s="1"/>
  <c r="BJ261" i="2"/>
  <c r="AK261" i="2" s="1"/>
  <c r="BD53" i="2"/>
  <c r="AE53" i="2" s="1"/>
  <c r="BG257" i="2"/>
  <c r="AH257" i="2" s="1"/>
  <c r="U397" i="2"/>
  <c r="X204" i="2" s="1"/>
  <c r="BJ204" i="2" s="1"/>
  <c r="AK204" i="2" s="1"/>
  <c r="U268" i="2"/>
  <c r="X194" i="2" s="1"/>
  <c r="BI166" i="2"/>
  <c r="AJ166" i="2" s="1"/>
  <c r="BG166" i="2"/>
  <c r="AH166" i="2" s="1"/>
  <c r="Y166" i="2"/>
  <c r="BA166" i="2"/>
  <c r="AB166" i="2" s="1"/>
  <c r="BH166" i="2"/>
  <c r="AI166" i="2" s="1"/>
  <c r="BI208" i="2"/>
  <c r="AJ208" i="2" s="1"/>
  <c r="BB223" i="2"/>
  <c r="AC223" i="2" s="1"/>
  <c r="Y223" i="2"/>
  <c r="Z223" i="2"/>
  <c r="BA223" i="2"/>
  <c r="AB223" i="2" s="1"/>
  <c r="BD223" i="2"/>
  <c r="AE223" i="2" s="1"/>
  <c r="BH223" i="2"/>
  <c r="AI223" i="2" s="1"/>
  <c r="BK223" i="2"/>
  <c r="AL223" i="2" s="1"/>
  <c r="BE223" i="2"/>
  <c r="AF223" i="2" s="1"/>
  <c r="AZ223" i="2"/>
  <c r="AA223" i="2" s="1"/>
  <c r="BG223" i="2"/>
  <c r="AH223" i="2" s="1"/>
  <c r="BJ223" i="2"/>
  <c r="AK223" i="2" s="1"/>
  <c r="BF223" i="2"/>
  <c r="AG223" i="2" s="1"/>
  <c r="U463" i="2"/>
  <c r="U127" i="2"/>
  <c r="U334" i="2"/>
  <c r="U358" i="2"/>
  <c r="BF166" i="2"/>
  <c r="AG166" i="2" s="1"/>
  <c r="X89" i="2"/>
  <c r="Z95" i="2"/>
  <c r="BE95" i="2"/>
  <c r="AF95" i="2" s="1"/>
  <c r="BC95" i="2"/>
  <c r="AD95" i="2" s="1"/>
  <c r="BG95" i="2"/>
  <c r="AH95" i="2" s="1"/>
  <c r="BB95" i="2"/>
  <c r="AC95" i="2" s="1"/>
  <c r="BK95" i="2"/>
  <c r="AL95" i="2" s="1"/>
  <c r="BI95" i="2"/>
  <c r="AJ95" i="2" s="1"/>
  <c r="BH95" i="2"/>
  <c r="AI95" i="2" s="1"/>
  <c r="BD95" i="2"/>
  <c r="AE95" i="2" s="1"/>
  <c r="Y95" i="2"/>
  <c r="BJ95" i="2"/>
  <c r="AK95" i="2" s="1"/>
  <c r="AZ95" i="2"/>
  <c r="AA95" i="2" s="1"/>
  <c r="BF95" i="2"/>
  <c r="AG95" i="2" s="1"/>
  <c r="BA95" i="2"/>
  <c r="AB95" i="2" s="1"/>
  <c r="BD215" i="2"/>
  <c r="AE215" i="2" s="1"/>
  <c r="Y258" i="2"/>
  <c r="BB258" i="2"/>
  <c r="AC258" i="2" s="1"/>
  <c r="BK258" i="2"/>
  <c r="AL258" i="2" s="1"/>
  <c r="Z258" i="2"/>
  <c r="BC258" i="2"/>
  <c r="AD258" i="2" s="1"/>
  <c r="BA258" i="2"/>
  <c r="AB258" i="2" s="1"/>
  <c r="AZ258" i="2"/>
  <c r="AA258" i="2" s="1"/>
  <c r="BJ258" i="2"/>
  <c r="AK258" i="2" s="1"/>
  <c r="BG258" i="2"/>
  <c r="AH258" i="2" s="1"/>
  <c r="BH258" i="2"/>
  <c r="AI258" i="2" s="1"/>
  <c r="BI258" i="2"/>
  <c r="AJ258" i="2" s="1"/>
  <c r="BE258" i="2"/>
  <c r="AF258" i="2" s="1"/>
  <c r="BB142" i="2"/>
  <c r="AC142" i="2" s="1"/>
  <c r="BC142" i="2"/>
  <c r="AD142" i="2" s="1"/>
  <c r="AZ142" i="2"/>
  <c r="AA142" i="2" s="1"/>
  <c r="BJ142" i="2"/>
  <c r="AK142" i="2" s="1"/>
  <c r="BF142" i="2"/>
  <c r="AG142" i="2" s="1"/>
  <c r="BI142" i="2"/>
  <c r="AJ142" i="2" s="1"/>
  <c r="BA142" i="2"/>
  <c r="AB142" i="2" s="1"/>
  <c r="Y142" i="2"/>
  <c r="BH142" i="2"/>
  <c r="AI142" i="2" s="1"/>
  <c r="Z142" i="2"/>
  <c r="BG142" i="2"/>
  <c r="AH142" i="2" s="1"/>
  <c r="BK142" i="2"/>
  <c r="AL142" i="2" s="1"/>
  <c r="BD142" i="2"/>
  <c r="AE142" i="2" s="1"/>
  <c r="BE142" i="2"/>
  <c r="AF142" i="2" s="1"/>
  <c r="X14" i="2"/>
  <c r="BE247" i="2"/>
  <c r="AF247" i="2" s="1"/>
  <c r="BA227" i="2"/>
  <c r="AB227" i="2" s="1"/>
  <c r="BC227" i="2"/>
  <c r="AD227" i="2" s="1"/>
  <c r="AZ227" i="2"/>
  <c r="AA227" i="2" s="1"/>
  <c r="Z227" i="2"/>
  <c r="BF227" i="2"/>
  <c r="AG227" i="2" s="1"/>
  <c r="BB227" i="2"/>
  <c r="AC227" i="2" s="1"/>
  <c r="X46" i="2"/>
  <c r="X43" i="2"/>
  <c r="BD71" i="2"/>
  <c r="AE71" i="2" s="1"/>
  <c r="Z71" i="2"/>
  <c r="BB71" i="2"/>
  <c r="AC71" i="2" s="1"/>
  <c r="Y71" i="2"/>
  <c r="BA71" i="2"/>
  <c r="AB71" i="2" s="1"/>
  <c r="AZ71" i="2"/>
  <c r="AA71" i="2" s="1"/>
  <c r="BG71" i="2"/>
  <c r="AH71" i="2" s="1"/>
  <c r="BE71" i="2"/>
  <c r="AF71" i="2" s="1"/>
  <c r="BF71" i="2"/>
  <c r="AG71" i="2" s="1"/>
  <c r="BH71" i="2"/>
  <c r="AI71" i="2" s="1"/>
  <c r="BC71" i="2"/>
  <c r="AD71" i="2" s="1"/>
  <c r="BI71" i="2"/>
  <c r="AJ71" i="2" s="1"/>
  <c r="BK71" i="2"/>
  <c r="AL71" i="2" s="1"/>
  <c r="BJ71" i="2"/>
  <c r="AK71" i="2" s="1"/>
  <c r="Z222" i="2"/>
  <c r="BJ222" i="2"/>
  <c r="AK222" i="2" s="1"/>
  <c r="BH222" i="2"/>
  <c r="AI222" i="2" s="1"/>
  <c r="BC222" i="2"/>
  <c r="AD222" i="2" s="1"/>
  <c r="BI222" i="2"/>
  <c r="AJ222" i="2" s="1"/>
  <c r="BK222" i="2"/>
  <c r="AL222" i="2" s="1"/>
  <c r="BF222" i="2"/>
  <c r="AG222" i="2" s="1"/>
  <c r="BA222" i="2"/>
  <c r="AB222" i="2" s="1"/>
  <c r="BG222" i="2"/>
  <c r="AH222" i="2" s="1"/>
  <c r="AZ222" i="2"/>
  <c r="AA222" i="2" s="1"/>
  <c r="Y222" i="2"/>
  <c r="BB222" i="2"/>
  <c r="AC222" i="2" s="1"/>
  <c r="Z111" i="2"/>
  <c r="BE111" i="2"/>
  <c r="AF111" i="2" s="1"/>
  <c r="BJ111" i="2"/>
  <c r="AK111" i="2" s="1"/>
  <c r="BC111" i="2"/>
  <c r="AD111" i="2" s="1"/>
  <c r="BB111" i="2"/>
  <c r="AC111" i="2" s="1"/>
  <c r="BF111" i="2"/>
  <c r="AG111" i="2" s="1"/>
  <c r="BI111" i="2"/>
  <c r="AJ111" i="2" s="1"/>
  <c r="BG111" i="2"/>
  <c r="AH111" i="2" s="1"/>
  <c r="Y111" i="2"/>
  <c r="AZ111" i="2"/>
  <c r="AA111" i="2" s="1"/>
  <c r="BH111" i="2"/>
  <c r="AI111" i="2" s="1"/>
  <c r="BA111" i="2"/>
  <c r="AB111" i="2" s="1"/>
  <c r="BC48" i="2"/>
  <c r="AD48" i="2" s="1"/>
  <c r="BK48" i="2"/>
  <c r="AL48" i="2" s="1"/>
  <c r="AZ48" i="2"/>
  <c r="AA48" i="2" s="1"/>
  <c r="BH48" i="2"/>
  <c r="AI48" i="2" s="1"/>
  <c r="BD48" i="2"/>
  <c r="AE48" i="2" s="1"/>
  <c r="BB48" i="2"/>
  <c r="AC48" i="2" s="1"/>
  <c r="BG48" i="2"/>
  <c r="AH48" i="2" s="1"/>
  <c r="BA48" i="2"/>
  <c r="AB48" i="2" s="1"/>
  <c r="Y48" i="2"/>
  <c r="BF48" i="2"/>
  <c r="AG48" i="2" s="1"/>
  <c r="BI48" i="2"/>
  <c r="AJ48" i="2" s="1"/>
  <c r="Z48" i="2"/>
  <c r="BE48" i="2"/>
  <c r="AF48" i="2" s="1"/>
  <c r="BJ48" i="2"/>
  <c r="AK48" i="2" s="1"/>
  <c r="BG57" i="2"/>
  <c r="AH57" i="2" s="1"/>
  <c r="BD57" i="2"/>
  <c r="AE57" i="2" s="1"/>
  <c r="BF57" i="2"/>
  <c r="AG57" i="2" s="1"/>
  <c r="Z57" i="2"/>
  <c r="BC57" i="2"/>
  <c r="AD57" i="2" s="1"/>
  <c r="BB57" i="2"/>
  <c r="AC57" i="2" s="1"/>
  <c r="Y57" i="2"/>
  <c r="BK57" i="2"/>
  <c r="AL57" i="2" s="1"/>
  <c r="BH57" i="2"/>
  <c r="AI57" i="2" s="1"/>
  <c r="BA57" i="2"/>
  <c r="AB57" i="2" s="1"/>
  <c r="BI57" i="2"/>
  <c r="AJ57" i="2" s="1"/>
  <c r="AZ57" i="2"/>
  <c r="AA57" i="2" s="1"/>
  <c r="BE57" i="2"/>
  <c r="AF57" i="2" s="1"/>
  <c r="BE229" i="2"/>
  <c r="AF229" i="2" s="1"/>
  <c r="BD229" i="2"/>
  <c r="AE229" i="2" s="1"/>
  <c r="BH229" i="2"/>
  <c r="AI229" i="2" s="1"/>
  <c r="BJ229" i="2"/>
  <c r="AK229" i="2" s="1"/>
  <c r="BF229" i="2"/>
  <c r="AG229" i="2" s="1"/>
  <c r="BB229" i="2"/>
  <c r="AC229" i="2" s="1"/>
  <c r="BI229" i="2"/>
  <c r="AJ229" i="2" s="1"/>
  <c r="Y229" i="2"/>
  <c r="BK229" i="2"/>
  <c r="AL229" i="2" s="1"/>
  <c r="BA229" i="2"/>
  <c r="AB229" i="2" s="1"/>
  <c r="Z229" i="2"/>
  <c r="BG229" i="2"/>
  <c r="AH229" i="2" s="1"/>
  <c r="AZ229" i="2"/>
  <c r="AA229" i="2" s="1"/>
  <c r="BC229" i="2"/>
  <c r="AD229" i="2" s="1"/>
  <c r="BF30" i="2"/>
  <c r="AG30" i="2" s="1"/>
  <c r="BG30" i="2"/>
  <c r="AH30" i="2" s="1"/>
  <c r="BA30" i="2"/>
  <c r="AB30" i="2" s="1"/>
  <c r="BK30" i="2"/>
  <c r="AL30" i="2" s="1"/>
  <c r="BC247" i="2"/>
  <c r="AD247" i="2" s="1"/>
  <c r="AZ247" i="2"/>
  <c r="AA247" i="2" s="1"/>
  <c r="BH247" i="2"/>
  <c r="AI247" i="2" s="1"/>
  <c r="BG247" i="2"/>
  <c r="AH247" i="2" s="1"/>
  <c r="BA247" i="2"/>
  <c r="AB247" i="2" s="1"/>
  <c r="BF247" i="2"/>
  <c r="AG247" i="2" s="1"/>
  <c r="BD247" i="2"/>
  <c r="AE247" i="2" s="1"/>
  <c r="BJ247" i="2"/>
  <c r="AK247" i="2" s="1"/>
  <c r="BB247" i="2"/>
  <c r="AC247" i="2" s="1"/>
  <c r="BI247" i="2"/>
  <c r="AJ247" i="2" s="1"/>
  <c r="BK247" i="2"/>
  <c r="AL247" i="2" s="1"/>
  <c r="Y247" i="2"/>
  <c r="BD41" i="2"/>
  <c r="AE41" i="2" s="1"/>
  <c r="Z41" i="2"/>
  <c r="BI41" i="2"/>
  <c r="AJ41" i="2" s="1"/>
  <c r="BF41" i="2"/>
  <c r="AG41" i="2" s="1"/>
  <c r="AZ41" i="2"/>
  <c r="AA41" i="2" s="1"/>
  <c r="BA41" i="2"/>
  <c r="AB41" i="2" s="1"/>
  <c r="BH41" i="2"/>
  <c r="AI41" i="2" s="1"/>
  <c r="BC41" i="2"/>
  <c r="AD41" i="2" s="1"/>
  <c r="BJ41" i="2"/>
  <c r="AK41" i="2" s="1"/>
  <c r="BG41" i="2"/>
  <c r="AH41" i="2" s="1"/>
  <c r="BB41" i="2"/>
  <c r="AC41" i="2" s="1"/>
  <c r="BE41" i="2"/>
  <c r="AF41" i="2" s="1"/>
  <c r="Y41" i="2"/>
  <c r="BC215" i="2"/>
  <c r="AD215" i="2" s="1"/>
  <c r="Y215" i="2"/>
  <c r="BG215" i="2"/>
  <c r="AH215" i="2" s="1"/>
  <c r="AZ215" i="2"/>
  <c r="AA215" i="2" s="1"/>
  <c r="BH215" i="2"/>
  <c r="AI215" i="2" s="1"/>
  <c r="BF215" i="2"/>
  <c r="AG215" i="2" s="1"/>
  <c r="BA215" i="2"/>
  <c r="AB215" i="2" s="1"/>
  <c r="Z215" i="2"/>
  <c r="BJ215" i="2"/>
  <c r="AK215" i="2" s="1"/>
  <c r="BE215" i="2"/>
  <c r="AF215" i="2" s="1"/>
  <c r="BK215" i="2"/>
  <c r="AL215" i="2" s="1"/>
  <c r="BH233" i="2"/>
  <c r="AI233" i="2" s="1"/>
  <c r="BA233" i="2"/>
  <c r="AB233" i="2" s="1"/>
  <c r="BK233" i="2"/>
  <c r="AL233" i="2" s="1"/>
  <c r="BJ233" i="2"/>
  <c r="AK233" i="2" s="1"/>
  <c r="Z233" i="2"/>
  <c r="BC233" i="2"/>
  <c r="AD233" i="2" s="1"/>
  <c r="BI233" i="2"/>
  <c r="AJ233" i="2" s="1"/>
  <c r="BF233" i="2"/>
  <c r="AG233" i="2" s="1"/>
  <c r="AZ233" i="2"/>
  <c r="AA233" i="2" s="1"/>
  <c r="BD233" i="2"/>
  <c r="AE233" i="2" s="1"/>
  <c r="BB233" i="2"/>
  <c r="AC233" i="2" s="1"/>
  <c r="BG233" i="2"/>
  <c r="AH233" i="2" s="1"/>
  <c r="BJ30" i="2"/>
  <c r="AK30" i="2" s="1"/>
  <c r="AZ192" i="2"/>
  <c r="AA192" i="2" s="1"/>
  <c r="BB192" i="2"/>
  <c r="AC192" i="2" s="1"/>
  <c r="BJ192" i="2"/>
  <c r="AK192" i="2" s="1"/>
  <c r="Z192" i="2"/>
  <c r="BH192" i="2"/>
  <c r="AI192" i="2" s="1"/>
  <c r="BF192" i="2"/>
  <c r="AG192" i="2" s="1"/>
  <c r="BI192" i="2"/>
  <c r="AJ192" i="2" s="1"/>
  <c r="BA192" i="2"/>
  <c r="AB192" i="2" s="1"/>
  <c r="BK192" i="2"/>
  <c r="AL192" i="2" s="1"/>
  <c r="BC192" i="2"/>
  <c r="AD192" i="2" s="1"/>
  <c r="BE192" i="2"/>
  <c r="AF192" i="2" s="1"/>
  <c r="Y192" i="2"/>
  <c r="BG192" i="2"/>
  <c r="AH192" i="2" s="1"/>
  <c r="BD192" i="2"/>
  <c r="AE192" i="2" s="1"/>
  <c r="BK32" i="2"/>
  <c r="AL32" i="2" s="1"/>
  <c r="BG32" i="2"/>
  <c r="AH32" i="2" s="1"/>
  <c r="Y32" i="2"/>
  <c r="BJ32" i="2"/>
  <c r="AK32" i="2" s="1"/>
  <c r="AZ32" i="2"/>
  <c r="AA32" i="2" s="1"/>
  <c r="BB32" i="2"/>
  <c r="AC32" i="2" s="1"/>
  <c r="BE32" i="2"/>
  <c r="AF32" i="2" s="1"/>
  <c r="BH32" i="2"/>
  <c r="AI32" i="2" s="1"/>
  <c r="BC32" i="2"/>
  <c r="AD32" i="2" s="1"/>
  <c r="BI32" i="2"/>
  <c r="AJ32" i="2" s="1"/>
  <c r="BD32" i="2"/>
  <c r="AE32" i="2" s="1"/>
  <c r="BA32" i="2"/>
  <c r="AB32" i="2" s="1"/>
  <c r="Z32" i="2"/>
  <c r="BF32" i="2"/>
  <c r="AG32" i="2" s="1"/>
  <c r="BJ175" i="2"/>
  <c r="AK175" i="2" s="1"/>
  <c r="Y175" i="2"/>
  <c r="BK175" i="2"/>
  <c r="AL175" i="2" s="1"/>
  <c r="AZ175" i="2"/>
  <c r="AA175" i="2" s="1"/>
  <c r="BA175" i="2"/>
  <c r="AB175" i="2" s="1"/>
  <c r="BG175" i="2"/>
  <c r="AH175" i="2" s="1"/>
  <c r="BH175" i="2"/>
  <c r="AI175" i="2" s="1"/>
  <c r="BI175" i="2"/>
  <c r="AJ175" i="2" s="1"/>
  <c r="BC175" i="2"/>
  <c r="AD175" i="2" s="1"/>
  <c r="BB175" i="2"/>
  <c r="AC175" i="2" s="1"/>
  <c r="Z175" i="2"/>
  <c r="BE175" i="2"/>
  <c r="AF175" i="2" s="1"/>
  <c r="U302" i="2"/>
  <c r="X219" i="2" s="1"/>
  <c r="BE261" i="2"/>
  <c r="AF261" i="2" s="1"/>
  <c r="BG261" i="2"/>
  <c r="AH261" i="2" s="1"/>
  <c r="U374" i="2"/>
  <c r="U206" i="2"/>
  <c r="X146" i="2" s="1"/>
  <c r="BK161" i="2"/>
  <c r="AL161" i="2" s="1"/>
  <c r="Z161" i="2"/>
  <c r="U430" i="2"/>
  <c r="BF75" i="2"/>
  <c r="AG75" i="2" s="1"/>
  <c r="U10" i="2"/>
  <c r="X8" i="2" s="1"/>
  <c r="BH109" i="2"/>
  <c r="AI109" i="2" s="1"/>
  <c r="Z109" i="2"/>
  <c r="BE109" i="2"/>
  <c r="AF109" i="2" s="1"/>
  <c r="BC109" i="2"/>
  <c r="AD109" i="2" s="1"/>
  <c r="BB109" i="2"/>
  <c r="AC109" i="2" s="1"/>
  <c r="BD59" i="2"/>
  <c r="AE59" i="2" s="1"/>
  <c r="BK59" i="2"/>
  <c r="AL59" i="2" s="1"/>
  <c r="AZ59" i="2"/>
  <c r="AA59" i="2" s="1"/>
  <c r="BG59" i="2"/>
  <c r="AH59" i="2" s="1"/>
  <c r="BB59" i="2"/>
  <c r="AC59" i="2" s="1"/>
  <c r="BJ59" i="2"/>
  <c r="AK59" i="2" s="1"/>
  <c r="Z59" i="2"/>
  <c r="U174" i="2"/>
  <c r="X121" i="2" s="1"/>
  <c r="BB67" i="2"/>
  <c r="AC67" i="2" s="1"/>
  <c r="BG67" i="2"/>
  <c r="AH67" i="2" s="1"/>
  <c r="BE67" i="2"/>
  <c r="AF67" i="2" s="1"/>
  <c r="Y67" i="2"/>
  <c r="AZ67" i="2"/>
  <c r="AA67" i="2" s="1"/>
  <c r="BC67" i="2"/>
  <c r="AD67" i="2" s="1"/>
  <c r="BH67" i="2"/>
  <c r="AI67" i="2" s="1"/>
  <c r="BA67" i="2"/>
  <c r="AB67" i="2" s="1"/>
  <c r="BF67" i="2"/>
  <c r="AG67" i="2" s="1"/>
  <c r="BI67" i="2"/>
  <c r="AJ67" i="2" s="1"/>
  <c r="Z67" i="2"/>
  <c r="BD67" i="2"/>
  <c r="AE67" i="2" s="1"/>
  <c r="BJ67" i="2"/>
  <c r="AK67" i="2" s="1"/>
  <c r="BK67" i="2"/>
  <c r="AL67" i="2" s="1"/>
  <c r="X28" i="2"/>
  <c r="BH19" i="2"/>
  <c r="AI19" i="2" s="1"/>
  <c r="Z19" i="2"/>
  <c r="BE19" i="2"/>
  <c r="AF19" i="2" s="1"/>
  <c r="BC19" i="2"/>
  <c r="AD19" i="2" s="1"/>
  <c r="Y19" i="2"/>
  <c r="BK19" i="2"/>
  <c r="AL19" i="2" s="1"/>
  <c r="AZ19" i="2"/>
  <c r="AA19" i="2" s="1"/>
  <c r="U364" i="2"/>
  <c r="U301" i="2"/>
  <c r="U93" i="2"/>
  <c r="Y238" i="2"/>
  <c r="Z238" i="2"/>
  <c r="BF238" i="2"/>
  <c r="AG238" i="2" s="1"/>
  <c r="U453" i="2"/>
  <c r="BC182" i="2"/>
  <c r="AD182" i="2" s="1"/>
  <c r="AZ182" i="2"/>
  <c r="AA182" i="2" s="1"/>
  <c r="BG182" i="2"/>
  <c r="AH182" i="2" s="1"/>
  <c r="Y182" i="2"/>
  <c r="X51" i="2"/>
  <c r="U229" i="2"/>
  <c r="U237" i="2"/>
  <c r="X171" i="2" s="1"/>
  <c r="U286" i="2"/>
  <c r="X152" i="2" s="1"/>
  <c r="X108" i="2"/>
  <c r="BD230" i="2"/>
  <c r="AE230" i="2" s="1"/>
  <c r="Z230" i="2"/>
  <c r="Y230" i="2"/>
  <c r="U341" i="2"/>
  <c r="X184" i="2" s="1"/>
  <c r="BI174" i="2"/>
  <c r="AJ174" i="2" s="1"/>
  <c r="BF174" i="2"/>
  <c r="AG174" i="2" s="1"/>
  <c r="BH174" i="2"/>
  <c r="AI174" i="2" s="1"/>
  <c r="BE174" i="2"/>
  <c r="AF174" i="2" s="1"/>
  <c r="BG174" i="2"/>
  <c r="AH174" i="2" s="1"/>
  <c r="Z174" i="2"/>
  <c r="BA174" i="2"/>
  <c r="AB174" i="2" s="1"/>
  <c r="U405" i="2"/>
  <c r="Y149" i="2"/>
  <c r="BC149" i="2"/>
  <c r="AD149" i="2" s="1"/>
  <c r="Z149" i="2"/>
  <c r="AZ149" i="2"/>
  <c r="AA149" i="2" s="1"/>
  <c r="BA149" i="2"/>
  <c r="AB149" i="2" s="1"/>
  <c r="BG149" i="2"/>
  <c r="AH149" i="2" s="1"/>
  <c r="BI149" i="2"/>
  <c r="AJ149" i="2" s="1"/>
  <c r="BD149" i="2"/>
  <c r="AE149" i="2" s="1"/>
  <c r="BE149" i="2"/>
  <c r="AF149" i="2" s="1"/>
  <c r="BB149" i="2"/>
  <c r="AC149" i="2" s="1"/>
  <c r="BF149" i="2"/>
  <c r="AG149" i="2" s="1"/>
  <c r="BJ149" i="2"/>
  <c r="AK149" i="2" s="1"/>
  <c r="BK149" i="2"/>
  <c r="AL149" i="2" s="1"/>
  <c r="BH149" i="2"/>
  <c r="AI149" i="2" s="1"/>
  <c r="BF62" i="2"/>
  <c r="AG62" i="2" s="1"/>
  <c r="BG62" i="2"/>
  <c r="AH62" i="2" s="1"/>
  <c r="AZ62" i="2"/>
  <c r="AA62" i="2" s="1"/>
  <c r="BC62" i="2"/>
  <c r="AD62" i="2" s="1"/>
  <c r="BK62" i="2"/>
  <c r="AL62" i="2" s="1"/>
  <c r="BH62" i="2"/>
  <c r="AI62" i="2" s="1"/>
  <c r="BI62" i="2"/>
  <c r="AJ62" i="2" s="1"/>
  <c r="Y62" i="2"/>
  <c r="BE62" i="2"/>
  <c r="AF62" i="2" s="1"/>
  <c r="BH26" i="2"/>
  <c r="AI26" i="2" s="1"/>
  <c r="BK26" i="2"/>
  <c r="AL26" i="2" s="1"/>
  <c r="BF150" i="2"/>
  <c r="AG150" i="2" s="1"/>
  <c r="BK150" i="2"/>
  <c r="AL150" i="2" s="1"/>
  <c r="BJ150" i="2"/>
  <c r="AK150" i="2" s="1"/>
  <c r="BC150" i="2"/>
  <c r="AD150" i="2" s="1"/>
  <c r="AZ150" i="2"/>
  <c r="AA150" i="2" s="1"/>
  <c r="U190" i="2"/>
  <c r="X132" i="2" s="1"/>
  <c r="X240" i="2"/>
  <c r="U38" i="2"/>
  <c r="X118" i="2"/>
  <c r="X123" i="2"/>
  <c r="BK123" i="2" s="1"/>
  <c r="AL123" i="2" s="1"/>
  <c r="X191" i="2"/>
  <c r="Z68" i="2"/>
  <c r="BB68" i="2"/>
  <c r="AC68" i="2" s="1"/>
  <c r="BK68" i="2"/>
  <c r="AL68" i="2" s="1"/>
  <c r="BE68" i="2"/>
  <c r="AF68" i="2" s="1"/>
  <c r="BH68" i="2"/>
  <c r="AI68" i="2" s="1"/>
  <c r="BD68" i="2"/>
  <c r="AE68" i="2" s="1"/>
  <c r="BF68" i="2"/>
  <c r="AG68" i="2" s="1"/>
  <c r="AZ68" i="2"/>
  <c r="AA68" i="2" s="1"/>
  <c r="BA68" i="2"/>
  <c r="AB68" i="2" s="1"/>
  <c r="BC68" i="2"/>
  <c r="AD68" i="2" s="1"/>
  <c r="BG68" i="2"/>
  <c r="AH68" i="2" s="1"/>
  <c r="BJ68" i="2"/>
  <c r="AK68" i="2" s="1"/>
  <c r="Y68" i="2"/>
  <c r="BI68" i="2"/>
  <c r="AJ68" i="2" s="1"/>
  <c r="BE157" i="2"/>
  <c r="AF157" i="2" s="1"/>
  <c r="BJ157" i="2"/>
  <c r="AK157" i="2" s="1"/>
  <c r="Z254" i="2"/>
  <c r="AZ254" i="2"/>
  <c r="AA254" i="2" s="1"/>
  <c r="X263" i="2"/>
  <c r="X181" i="2"/>
  <c r="X220" i="2"/>
  <c r="AZ220" i="2" s="1"/>
  <c r="AA220" i="2" s="1"/>
  <c r="BC53" i="2"/>
  <c r="AD53" i="2" s="1"/>
  <c r="BJ53" i="2"/>
  <c r="AK53" i="2" s="1"/>
  <c r="Y53" i="2"/>
  <c r="BB53" i="2"/>
  <c r="AC53" i="2" s="1"/>
  <c r="BK53" i="2"/>
  <c r="AL53" i="2" s="1"/>
  <c r="Z53" i="2"/>
  <c r="BI53" i="2"/>
  <c r="AJ53" i="2" s="1"/>
  <c r="Z236" i="2"/>
  <c r="BE236" i="2"/>
  <c r="AF236" i="2" s="1"/>
  <c r="U246" i="2"/>
  <c r="BC234" i="2"/>
  <c r="AD234" i="2" s="1"/>
  <c r="BG234" i="2"/>
  <c r="AH234" i="2" s="1"/>
  <c r="BA234" i="2"/>
  <c r="AB234" i="2" s="1"/>
  <c r="BF234" i="2"/>
  <c r="AG234" i="2" s="1"/>
  <c r="BJ234" i="2"/>
  <c r="AK234" i="2" s="1"/>
  <c r="BK234" i="2"/>
  <c r="AL234" i="2" s="1"/>
  <c r="BI234" i="2"/>
  <c r="AJ234" i="2" s="1"/>
  <c r="AZ234" i="2"/>
  <c r="AA234" i="2" s="1"/>
  <c r="BH234" i="2"/>
  <c r="AI234" i="2" s="1"/>
  <c r="Z234" i="2"/>
  <c r="BB234" i="2"/>
  <c r="AC234" i="2" s="1"/>
  <c r="BE234" i="2"/>
  <c r="AF234" i="2" s="1"/>
  <c r="Y234" i="2"/>
  <c r="BD234" i="2"/>
  <c r="AE234" i="2" s="1"/>
  <c r="U470" i="2"/>
  <c r="U342" i="2"/>
  <c r="Y119" i="2"/>
  <c r="BC119" i="2"/>
  <c r="AD119" i="2" s="1"/>
  <c r="BK119" i="2"/>
  <c r="AL119" i="2" s="1"/>
  <c r="BF119" i="2"/>
  <c r="AG119" i="2" s="1"/>
  <c r="X225" i="2"/>
  <c r="U350" i="2"/>
  <c r="U300" i="2"/>
  <c r="X218" i="2" s="1"/>
  <c r="X117" i="2"/>
  <c r="Y203" i="2"/>
  <c r="U454" i="2"/>
  <c r="BB37" i="2"/>
  <c r="AC37" i="2" s="1"/>
  <c r="BD37" i="2"/>
  <c r="AE37" i="2" s="1"/>
  <c r="U222" i="2"/>
  <c r="X155" i="2"/>
  <c r="BA239" i="2"/>
  <c r="AB239" i="2" s="1"/>
  <c r="BI239" i="2"/>
  <c r="AJ239" i="2" s="1"/>
  <c r="Z239" i="2"/>
  <c r="BE239" i="2"/>
  <c r="AF239" i="2" s="1"/>
  <c r="Y239" i="2"/>
  <c r="BH239" i="2"/>
  <c r="AI239" i="2" s="1"/>
  <c r="BG239" i="2"/>
  <c r="AH239" i="2" s="1"/>
  <c r="BD239" i="2"/>
  <c r="AE239" i="2" s="1"/>
  <c r="BB239" i="2"/>
  <c r="AC239" i="2" s="1"/>
  <c r="BC239" i="2"/>
  <c r="AD239" i="2" s="1"/>
  <c r="BK239" i="2"/>
  <c r="AL239" i="2" s="1"/>
  <c r="BF239" i="2"/>
  <c r="AG239" i="2" s="1"/>
  <c r="BJ239" i="2"/>
  <c r="AK239" i="2" s="1"/>
  <c r="AZ239" i="2"/>
  <c r="AA239" i="2" s="1"/>
  <c r="X76" i="2"/>
  <c r="BK27" i="2"/>
  <c r="AL27" i="2" s="1"/>
  <c r="Z27" i="2"/>
  <c r="X77" i="2"/>
  <c r="BD188" i="2"/>
  <c r="AE188" i="2" s="1"/>
  <c r="BB188" i="2"/>
  <c r="AC188" i="2" s="1"/>
  <c r="Z188" i="2"/>
  <c r="AZ188" i="2"/>
  <c r="AA188" i="2" s="1"/>
  <c r="Y188" i="2"/>
  <c r="BJ188" i="2"/>
  <c r="AK188" i="2" s="1"/>
  <c r="BI128" i="2"/>
  <c r="AJ128" i="2" s="1"/>
  <c r="BF128" i="2"/>
  <c r="AG128" i="2" s="1"/>
  <c r="BE128" i="2"/>
  <c r="AF128" i="2" s="1"/>
  <c r="BJ128" i="2"/>
  <c r="AK128" i="2" s="1"/>
  <c r="BD128" i="2"/>
  <c r="AE128" i="2" s="1"/>
  <c r="BG128" i="2"/>
  <c r="AH128" i="2" s="1"/>
  <c r="Z128" i="2"/>
  <c r="BA128" i="2"/>
  <c r="AB128" i="2" s="1"/>
  <c r="BC128" i="2"/>
  <c r="AD128" i="2" s="1"/>
  <c r="Y128" i="2"/>
  <c r="BK128" i="2"/>
  <c r="AL128" i="2" s="1"/>
  <c r="BB128" i="2"/>
  <c r="AC128" i="2" s="1"/>
  <c r="AZ128" i="2"/>
  <c r="AA128" i="2" s="1"/>
  <c r="BH128" i="2"/>
  <c r="AI128" i="2" s="1"/>
  <c r="X131" i="2"/>
  <c r="BG104" i="2"/>
  <c r="AH104" i="2" s="1"/>
  <c r="BF178" i="2"/>
  <c r="AG178" i="2" s="1"/>
  <c r="Z178" i="2"/>
  <c r="BH110" i="2"/>
  <c r="AI110" i="2" s="1"/>
  <c r="BD110" i="2"/>
  <c r="AE110" i="2" s="1"/>
  <c r="BA110" i="2"/>
  <c r="AB110" i="2" s="1"/>
  <c r="Z110" i="2"/>
  <c r="Y110" i="2"/>
  <c r="BC110" i="2"/>
  <c r="AD110" i="2" s="1"/>
  <c r="BK110" i="2"/>
  <c r="AL110" i="2" s="1"/>
  <c r="BI110" i="2"/>
  <c r="AJ110" i="2" s="1"/>
  <c r="BB160" i="2"/>
  <c r="AC160" i="2" s="1"/>
  <c r="Z160" i="2"/>
  <c r="BA160" i="2"/>
  <c r="AB160" i="2" s="1"/>
  <c r="Y160" i="2"/>
  <c r="BF107" i="2"/>
  <c r="AG107" i="2" s="1"/>
  <c r="BJ107" i="2"/>
  <c r="AK107" i="2" s="1"/>
  <c r="BI107" i="2"/>
  <c r="AJ107" i="2" s="1"/>
  <c r="BA85" i="2"/>
  <c r="AB85" i="2" s="1"/>
  <c r="BE85" i="2"/>
  <c r="AF85" i="2" s="1"/>
  <c r="BD85" i="2"/>
  <c r="AE85" i="2" s="1"/>
  <c r="BB85" i="2"/>
  <c r="AC85" i="2" s="1"/>
  <c r="BI139" i="2"/>
  <c r="AJ139" i="2" s="1"/>
  <c r="AZ139" i="2"/>
  <c r="AA139" i="2" s="1"/>
  <c r="BK139" i="2"/>
  <c r="AL139" i="2" s="1"/>
  <c r="BA139" i="2"/>
  <c r="AB139" i="2" s="1"/>
  <c r="Y139" i="2"/>
  <c r="BH139" i="2"/>
  <c r="AI139" i="2" s="1"/>
  <c r="BG139" i="2"/>
  <c r="AH139" i="2" s="1"/>
  <c r="X92" i="2"/>
  <c r="BD116" i="2"/>
  <c r="AE116" i="2" s="1"/>
  <c r="AZ116" i="2"/>
  <c r="AA116" i="2" s="1"/>
  <c r="BB116" i="2"/>
  <c r="AC116" i="2" s="1"/>
  <c r="BC116" i="2"/>
  <c r="AD116" i="2" s="1"/>
  <c r="BJ116" i="2"/>
  <c r="AK116" i="2" s="1"/>
  <c r="BH116" i="2"/>
  <c r="AI116" i="2" s="1"/>
  <c r="BA116" i="2"/>
  <c r="AB116" i="2" s="1"/>
  <c r="Z116" i="2"/>
  <c r="Y116" i="2"/>
  <c r="BE116" i="2"/>
  <c r="AF116" i="2" s="1"/>
  <c r="BF116" i="2"/>
  <c r="AG116" i="2" s="1"/>
  <c r="BI116" i="2"/>
  <c r="AJ116" i="2" s="1"/>
  <c r="BG116" i="2"/>
  <c r="AH116" i="2" s="1"/>
  <c r="BK116" i="2"/>
  <c r="AL116" i="2" s="1"/>
  <c r="X60" i="2"/>
  <c r="AZ100" i="2"/>
  <c r="AA100" i="2" s="1"/>
  <c r="BI100" i="2"/>
  <c r="AJ100" i="2" s="1"/>
  <c r="BA100" i="2"/>
  <c r="AB100" i="2" s="1"/>
  <c r="BG100" i="2"/>
  <c r="AH100" i="2" s="1"/>
  <c r="BF100" i="2"/>
  <c r="AG100" i="2" s="1"/>
  <c r="BC100" i="2"/>
  <c r="AD100" i="2" s="1"/>
  <c r="BK83" i="2"/>
  <c r="AL83" i="2" s="1"/>
  <c r="BJ100" i="2"/>
  <c r="AK100" i="2" s="1"/>
  <c r="Y100" i="2"/>
  <c r="BK100" i="2"/>
  <c r="AL100" i="2" s="1"/>
  <c r="Z100" i="2"/>
  <c r="BD100" i="2"/>
  <c r="AE100" i="2" s="1"/>
  <c r="BF31" i="2"/>
  <c r="AG31" i="2" s="1"/>
  <c r="Z31" i="2"/>
  <c r="BG31" i="2"/>
  <c r="AH31" i="2" s="1"/>
  <c r="AZ31" i="2"/>
  <c r="AA31" i="2" s="1"/>
  <c r="BE31" i="2"/>
  <c r="AF31" i="2" s="1"/>
  <c r="BD83" i="2"/>
  <c r="AE83" i="2" s="1"/>
  <c r="BA63" i="2"/>
  <c r="AB63" i="2" s="1"/>
  <c r="Y63" i="2"/>
  <c r="BF63" i="2"/>
  <c r="AG63" i="2" s="1"/>
  <c r="BH63" i="2"/>
  <c r="AI63" i="2" s="1"/>
  <c r="BJ63" i="2"/>
  <c r="AK63" i="2" s="1"/>
  <c r="BA61" i="2"/>
  <c r="AB61" i="2" s="1"/>
  <c r="BJ61" i="2"/>
  <c r="AK61" i="2" s="1"/>
  <c r="BA172" i="2"/>
  <c r="AB172" i="2" s="1"/>
  <c r="BE66" i="2"/>
  <c r="AF66" i="2" s="1"/>
  <c r="BF66" i="2"/>
  <c r="AG66" i="2" s="1"/>
  <c r="BG242" i="2"/>
  <c r="AH242" i="2" s="1"/>
  <c r="BJ242" i="2"/>
  <c r="AK242" i="2" s="1"/>
  <c r="Y172" i="2"/>
  <c r="BC66" i="2"/>
  <c r="AD66" i="2" s="1"/>
  <c r="BB66" i="2"/>
  <c r="AC66" i="2" s="1"/>
  <c r="BE172" i="2"/>
  <c r="AF172" i="2" s="1"/>
  <c r="AZ66" i="2"/>
  <c r="AA66" i="2" s="1"/>
  <c r="BH172" i="2"/>
  <c r="AI172" i="2" s="1"/>
  <c r="BH66" i="2"/>
  <c r="AI66" i="2" s="1"/>
  <c r="AZ172" i="2"/>
  <c r="AA172" i="2" s="1"/>
  <c r="BD66" i="2"/>
  <c r="AE66" i="2" s="1"/>
  <c r="BB172" i="2"/>
  <c r="AC172" i="2" s="1"/>
  <c r="BB190" i="2"/>
  <c r="AC190" i="2" s="1"/>
  <c r="BH190" i="2"/>
  <c r="AI190" i="2" s="1"/>
  <c r="BG190" i="2"/>
  <c r="AH190" i="2" s="1"/>
  <c r="BA190" i="2"/>
  <c r="AB190" i="2" s="1"/>
  <c r="Y190" i="2"/>
  <c r="BB49" i="2"/>
  <c r="AC49" i="2" s="1"/>
  <c r="BD190" i="2"/>
  <c r="AE190" i="2" s="1"/>
  <c r="BJ190" i="2"/>
  <c r="AK190" i="2" s="1"/>
  <c r="BC190" i="2"/>
  <c r="AD190" i="2" s="1"/>
  <c r="AZ190" i="2"/>
  <c r="AA190" i="2" s="1"/>
  <c r="BF190" i="2"/>
  <c r="AG190" i="2" s="1"/>
  <c r="BF172" i="2"/>
  <c r="AG172" i="2" s="1"/>
  <c r="BG172" i="2"/>
  <c r="AH172" i="2" s="1"/>
  <c r="BK172" i="2"/>
  <c r="AL172" i="2" s="1"/>
  <c r="BI172" i="2"/>
  <c r="AJ172" i="2" s="1"/>
  <c r="BJ172" i="2"/>
  <c r="AK172" i="2" s="1"/>
  <c r="BI256" i="2"/>
  <c r="AJ256" i="2" s="1"/>
  <c r="BG256" i="2"/>
  <c r="AH256" i="2" s="1"/>
  <c r="BE30" i="2"/>
  <c r="AF30" i="2" s="1"/>
  <c r="BC30" i="2"/>
  <c r="AD30" i="2" s="1"/>
  <c r="AZ30" i="2"/>
  <c r="AA30" i="2" s="1"/>
  <c r="Y30" i="2"/>
  <c r="BD30" i="2"/>
  <c r="AE30" i="2" s="1"/>
  <c r="BH30" i="2"/>
  <c r="AI30" i="2" s="1"/>
  <c r="BB30" i="2"/>
  <c r="AC30" i="2" s="1"/>
  <c r="BI30" i="2"/>
  <c r="AJ30" i="2" s="1"/>
  <c r="Z30" i="2"/>
  <c r="BJ66" i="2"/>
  <c r="AK66" i="2" s="1"/>
  <c r="Z66" i="2"/>
  <c r="BK243" i="2"/>
  <c r="AL243" i="2" s="1"/>
  <c r="BJ243" i="2"/>
  <c r="AK243" i="2" s="1"/>
  <c r="Y243" i="2"/>
  <c r="BI243" i="2"/>
  <c r="AJ243" i="2" s="1"/>
  <c r="BE243" i="2"/>
  <c r="AF243" i="2" s="1"/>
  <c r="BG243" i="2"/>
  <c r="AH243" i="2" s="1"/>
  <c r="BD243" i="2"/>
  <c r="AE243" i="2" s="1"/>
  <c r="BF243" i="2"/>
  <c r="AG243" i="2" s="1"/>
  <c r="Z243" i="2"/>
  <c r="BH243" i="2"/>
  <c r="AI243" i="2" s="1"/>
  <c r="AZ243" i="2"/>
  <c r="AA243" i="2" s="1"/>
  <c r="BA243" i="2"/>
  <c r="AB243" i="2" s="1"/>
  <c r="BC243" i="2"/>
  <c r="AD243" i="2" s="1"/>
  <c r="BB243" i="2"/>
  <c r="AC243" i="2" s="1"/>
  <c r="BA167" i="2"/>
  <c r="AB167" i="2" s="1"/>
  <c r="Z153" i="2"/>
  <c r="BD153" i="2"/>
  <c r="AE153" i="2" s="1"/>
  <c r="BJ153" i="2"/>
  <c r="AK153" i="2" s="1"/>
  <c r="BH153" i="2"/>
  <c r="AI153" i="2" s="1"/>
  <c r="AZ153" i="2"/>
  <c r="AA153" i="2" s="1"/>
  <c r="BA153" i="2"/>
  <c r="AB153" i="2" s="1"/>
  <c r="Y153" i="2"/>
  <c r="BF153" i="2"/>
  <c r="AG153" i="2" s="1"/>
  <c r="BE153" i="2"/>
  <c r="AF153" i="2" s="1"/>
  <c r="BB153" i="2"/>
  <c r="AC153" i="2" s="1"/>
  <c r="BI153" i="2"/>
  <c r="AJ153" i="2" s="1"/>
  <c r="BK153" i="2"/>
  <c r="AL153" i="2" s="1"/>
  <c r="BC153" i="2"/>
  <c r="AD153" i="2" s="1"/>
  <c r="BG153" i="2"/>
  <c r="AH153" i="2" s="1"/>
  <c r="Y173" i="2"/>
  <c r="BJ173" i="2"/>
  <c r="AK173" i="2" s="1"/>
  <c r="BG173" i="2"/>
  <c r="AH173" i="2" s="1"/>
  <c r="BB173" i="2"/>
  <c r="AC173" i="2" s="1"/>
  <c r="BH173" i="2"/>
  <c r="AI173" i="2" s="1"/>
  <c r="BE173" i="2"/>
  <c r="AF173" i="2" s="1"/>
  <c r="BA173" i="2"/>
  <c r="AB173" i="2" s="1"/>
  <c r="Z173" i="2"/>
  <c r="BC173" i="2"/>
  <c r="AD173" i="2" s="1"/>
  <c r="AZ173" i="2"/>
  <c r="AA173" i="2" s="1"/>
  <c r="BD173" i="2"/>
  <c r="AE173" i="2" s="1"/>
  <c r="BF173" i="2"/>
  <c r="AG173" i="2" s="1"/>
  <c r="BK173" i="2"/>
  <c r="AL173" i="2" s="1"/>
  <c r="BI173" i="2"/>
  <c r="AJ173" i="2" s="1"/>
  <c r="BK105" i="2"/>
  <c r="AL105" i="2" s="1"/>
  <c r="Y105" i="2"/>
  <c r="BD105" i="2"/>
  <c r="AE105" i="2" s="1"/>
  <c r="BJ105" i="2"/>
  <c r="AK105" i="2" s="1"/>
  <c r="BA105" i="2"/>
  <c r="AB105" i="2" s="1"/>
  <c r="BI105" i="2"/>
  <c r="AJ105" i="2" s="1"/>
  <c r="BF105" i="2"/>
  <c r="AG105" i="2" s="1"/>
  <c r="BG105" i="2"/>
  <c r="AH105" i="2" s="1"/>
  <c r="BB105" i="2"/>
  <c r="AC105" i="2" s="1"/>
  <c r="BC105" i="2"/>
  <c r="AD105" i="2" s="1"/>
  <c r="AZ105" i="2"/>
  <c r="AA105" i="2" s="1"/>
  <c r="Z105" i="2"/>
  <c r="BE105" i="2"/>
  <c r="AF105" i="2" s="1"/>
  <c r="BH105" i="2"/>
  <c r="AI105" i="2" s="1"/>
  <c r="Z214" i="2"/>
  <c r="BC214" i="2"/>
  <c r="AD214" i="2" s="1"/>
  <c r="Y214" i="2"/>
  <c r="BI214" i="2"/>
  <c r="AJ214" i="2" s="1"/>
  <c r="BH214" i="2"/>
  <c r="AI214" i="2" s="1"/>
  <c r="BE214" i="2"/>
  <c r="AF214" i="2" s="1"/>
  <c r="AZ214" i="2"/>
  <c r="AA214" i="2" s="1"/>
  <c r="BA214" i="2"/>
  <c r="AB214" i="2" s="1"/>
  <c r="BF214" i="2"/>
  <c r="AG214" i="2" s="1"/>
  <c r="BJ214" i="2"/>
  <c r="AK214" i="2" s="1"/>
  <c r="BG214" i="2"/>
  <c r="AH214" i="2" s="1"/>
  <c r="BD214" i="2"/>
  <c r="AE214" i="2" s="1"/>
  <c r="BB214" i="2"/>
  <c r="AC214" i="2" s="1"/>
  <c r="BK214" i="2"/>
  <c r="AL214" i="2" s="1"/>
  <c r="BH123" i="2" l="1"/>
  <c r="AI123" i="2" s="1"/>
  <c r="BH167" i="2"/>
  <c r="AI167" i="2" s="1"/>
  <c r="BA207" i="2"/>
  <c r="AB207" i="2" s="1"/>
  <c r="Z167" i="2"/>
  <c r="BI167" i="2"/>
  <c r="AJ167" i="2" s="1"/>
  <c r="BK167" i="2"/>
  <c r="AL167" i="2" s="1"/>
  <c r="BD167" i="2"/>
  <c r="AE167" i="2" s="1"/>
  <c r="BI145" i="2"/>
  <c r="AJ145" i="2" s="1"/>
  <c r="BI185" i="2"/>
  <c r="AJ185" i="2" s="1"/>
  <c r="Y167" i="2"/>
  <c r="BJ167" i="2"/>
  <c r="AK167" i="2" s="1"/>
  <c r="BI49" i="2"/>
  <c r="AJ49" i="2" s="1"/>
  <c r="BI178" i="2"/>
  <c r="AJ178" i="2" s="1"/>
  <c r="BD227" i="2"/>
  <c r="AE227" i="2" s="1"/>
  <c r="AZ49" i="2"/>
  <c r="AA49" i="2" s="1"/>
  <c r="BF4" i="2"/>
  <c r="AG4" i="2" s="1"/>
  <c r="Y185" i="2"/>
  <c r="BG167" i="2"/>
  <c r="AH167" i="2" s="1"/>
  <c r="BB167" i="2"/>
  <c r="AC167" i="2" s="1"/>
  <c r="Z49" i="2"/>
  <c r="BJ178" i="2"/>
  <c r="AK178" i="2" s="1"/>
  <c r="BG227" i="2"/>
  <c r="AH227" i="2" s="1"/>
  <c r="BH49" i="2"/>
  <c r="AI49" i="2" s="1"/>
  <c r="BC49" i="2"/>
  <c r="AD49" i="2" s="1"/>
  <c r="Y4" i="2"/>
  <c r="BC97" i="2"/>
  <c r="AD97" i="2" s="1"/>
  <c r="AZ185" i="2"/>
  <c r="AA185" i="2" s="1"/>
  <c r="BF167" i="2"/>
  <c r="AG167" i="2" s="1"/>
  <c r="Y49" i="2"/>
  <c r="BJ83" i="2"/>
  <c r="AK83" i="2" s="1"/>
  <c r="BE178" i="2"/>
  <c r="AF178" i="2" s="1"/>
  <c r="BE227" i="2"/>
  <c r="AF227" i="2" s="1"/>
  <c r="BC208" i="2"/>
  <c r="AD208" i="2" s="1"/>
  <c r="BH4" i="2"/>
  <c r="AI4" i="2" s="1"/>
  <c r="BB4" i="2"/>
  <c r="AC4" i="2" s="1"/>
  <c r="AZ167" i="2"/>
  <c r="AA167" i="2" s="1"/>
  <c r="BC83" i="2"/>
  <c r="AD83" i="2" s="1"/>
  <c r="BA83" i="2"/>
  <c r="AB83" i="2" s="1"/>
  <c r="Y83" i="2"/>
  <c r="BB83" i="2"/>
  <c r="AC83" i="2" s="1"/>
  <c r="BK178" i="2"/>
  <c r="AL178" i="2" s="1"/>
  <c r="BI227" i="2"/>
  <c r="AJ227" i="2" s="1"/>
  <c r="BA49" i="2"/>
  <c r="AB49" i="2" s="1"/>
  <c r="BC4" i="2"/>
  <c r="AD4" i="2" s="1"/>
  <c r="Z23" i="2"/>
  <c r="BE167" i="2"/>
  <c r="AF167" i="2" s="1"/>
  <c r="BI83" i="2"/>
  <c r="AJ83" i="2" s="1"/>
  <c r="AZ83" i="2"/>
  <c r="AA83" i="2" s="1"/>
  <c r="BG83" i="2"/>
  <c r="AH83" i="2" s="1"/>
  <c r="BH83" i="2"/>
  <c r="AI83" i="2" s="1"/>
  <c r="BJ227" i="2"/>
  <c r="AK227" i="2" s="1"/>
  <c r="Y227" i="2"/>
  <c r="BD49" i="2"/>
  <c r="AE49" i="2" s="1"/>
  <c r="BK4" i="2"/>
  <c r="AL4" i="2" s="1"/>
  <c r="Z4" i="2"/>
  <c r="BA185" i="2"/>
  <c r="AB185" i="2" s="1"/>
  <c r="BG85" i="2"/>
  <c r="AH85" i="2" s="1"/>
  <c r="Z85" i="2"/>
  <c r="BC85" i="2"/>
  <c r="AD85" i="2" s="1"/>
  <c r="Y199" i="2"/>
  <c r="BJ85" i="2"/>
  <c r="AK85" i="2" s="1"/>
  <c r="X162" i="2"/>
  <c r="Y85" i="2"/>
  <c r="AZ85" i="2"/>
  <c r="AA85" i="2" s="1"/>
  <c r="BK85" i="2"/>
  <c r="AL85" i="2" s="1"/>
  <c r="BI85" i="2"/>
  <c r="AJ85" i="2" s="1"/>
  <c r="BF85" i="2"/>
  <c r="AG85" i="2" s="1"/>
  <c r="BD23" i="2"/>
  <c r="AE23" i="2" s="1"/>
  <c r="BD168" i="2"/>
  <c r="AE168" i="2" s="1"/>
  <c r="BC168" i="2"/>
  <c r="AD168" i="2" s="1"/>
  <c r="AZ61" i="2"/>
  <c r="AA61" i="2" s="1"/>
  <c r="BH61" i="2"/>
  <c r="AI61" i="2" s="1"/>
  <c r="Y61" i="2"/>
  <c r="Z36" i="2"/>
  <c r="BI11" i="2"/>
  <c r="AJ11" i="2" s="1"/>
  <c r="BI215" i="2"/>
  <c r="AJ215" i="2" s="1"/>
  <c r="BB215" i="2"/>
  <c r="AC215" i="2" s="1"/>
  <c r="BB11" i="2"/>
  <c r="AC11" i="2" s="1"/>
  <c r="Z61" i="2"/>
  <c r="BD61" i="2"/>
  <c r="AE61" i="2" s="1"/>
  <c r="BH36" i="2"/>
  <c r="AI36" i="2" s="1"/>
  <c r="BE61" i="2"/>
  <c r="AF61" i="2" s="1"/>
  <c r="BB36" i="2"/>
  <c r="AC36" i="2" s="1"/>
  <c r="BC36" i="2"/>
  <c r="AD36" i="2" s="1"/>
  <c r="Y36" i="2"/>
  <c r="BG197" i="2"/>
  <c r="AH197" i="2" s="1"/>
  <c r="Y11" i="2"/>
  <c r="BC61" i="2"/>
  <c r="AD61" i="2" s="1"/>
  <c r="BK61" i="2"/>
  <c r="AL61" i="2" s="1"/>
  <c r="BF36" i="2"/>
  <c r="AG36" i="2" s="1"/>
  <c r="BD36" i="2"/>
  <c r="AE36" i="2" s="1"/>
  <c r="BJ36" i="2"/>
  <c r="AK36" i="2" s="1"/>
  <c r="AZ36" i="2"/>
  <c r="AA36" i="2" s="1"/>
  <c r="BF11" i="2"/>
  <c r="AG11" i="2" s="1"/>
  <c r="BH197" i="2"/>
  <c r="AI197" i="2" s="1"/>
  <c r="Z11" i="2"/>
  <c r="BC11" i="2"/>
  <c r="AD11" i="2" s="1"/>
  <c r="BJ11" i="2"/>
  <c r="AK11" i="2" s="1"/>
  <c r="BB61" i="2"/>
  <c r="AC61" i="2" s="1"/>
  <c r="BE36" i="2"/>
  <c r="AF36" i="2" s="1"/>
  <c r="BH11" i="2"/>
  <c r="AI11" i="2" s="1"/>
  <c r="AZ11" i="2"/>
  <c r="AA11" i="2" s="1"/>
  <c r="BF61" i="2"/>
  <c r="AG61" i="2" s="1"/>
  <c r="BI36" i="2"/>
  <c r="AJ36" i="2" s="1"/>
  <c r="BA11" i="2"/>
  <c r="AB11" i="2" s="1"/>
  <c r="BG11" i="2"/>
  <c r="AH11" i="2" s="1"/>
  <c r="BB197" i="2"/>
  <c r="AC197" i="2" s="1"/>
  <c r="BF197" i="2"/>
  <c r="AG197" i="2" s="1"/>
  <c r="BG61" i="2"/>
  <c r="AH61" i="2" s="1"/>
  <c r="BK36" i="2"/>
  <c r="AL36" i="2" s="1"/>
  <c r="BD11" i="2"/>
  <c r="AE11" i="2" s="1"/>
  <c r="BK11" i="2"/>
  <c r="AL11" i="2" s="1"/>
  <c r="BF37" i="2"/>
  <c r="AG37" i="2" s="1"/>
  <c r="BG26" i="2"/>
  <c r="AH26" i="2" s="1"/>
  <c r="BD26" i="2"/>
  <c r="AE26" i="2" s="1"/>
  <c r="BK23" i="2"/>
  <c r="AL23" i="2" s="1"/>
  <c r="BH23" i="2"/>
  <c r="AI23" i="2" s="1"/>
  <c r="BC37" i="2"/>
  <c r="AD37" i="2" s="1"/>
  <c r="BH37" i="2"/>
  <c r="AI37" i="2" s="1"/>
  <c r="BC26" i="2"/>
  <c r="AD26" i="2" s="1"/>
  <c r="BI26" i="2"/>
  <c r="AJ26" i="2" s="1"/>
  <c r="Y23" i="2"/>
  <c r="BF23" i="2"/>
  <c r="AG23" i="2" s="1"/>
  <c r="BA197" i="2"/>
  <c r="AB197" i="2" s="1"/>
  <c r="BD197" i="2"/>
  <c r="AE197" i="2" s="1"/>
  <c r="AZ37" i="2"/>
  <c r="AA37" i="2" s="1"/>
  <c r="Y37" i="2"/>
  <c r="Y26" i="2"/>
  <c r="X211" i="2"/>
  <c r="BH211" i="2" s="1"/>
  <c r="AI211" i="2" s="1"/>
  <c r="BE260" i="2"/>
  <c r="AF260" i="2" s="1"/>
  <c r="Y260" i="2"/>
  <c r="BE23" i="2"/>
  <c r="AF23" i="2" s="1"/>
  <c r="BF260" i="2"/>
  <c r="AG260" i="2" s="1"/>
  <c r="AZ260" i="2"/>
  <c r="AA260" i="2" s="1"/>
  <c r="BJ197" i="2"/>
  <c r="AK197" i="2" s="1"/>
  <c r="Y125" i="2"/>
  <c r="BD125" i="2"/>
  <c r="AE125" i="2" s="1"/>
  <c r="BF125" i="2"/>
  <c r="AG125" i="2" s="1"/>
  <c r="BK125" i="2"/>
  <c r="AL125" i="2" s="1"/>
  <c r="BE125" i="2"/>
  <c r="AF125" i="2" s="1"/>
  <c r="BA125" i="2"/>
  <c r="AB125" i="2" s="1"/>
  <c r="BH125" i="2"/>
  <c r="AI125" i="2" s="1"/>
  <c r="BI37" i="2"/>
  <c r="AJ37" i="2" s="1"/>
  <c r="BA37" i="2"/>
  <c r="AB37" i="2" s="1"/>
  <c r="BE26" i="2"/>
  <c r="AF26" i="2" s="1"/>
  <c r="BG260" i="2"/>
  <c r="AH260" i="2" s="1"/>
  <c r="BD260" i="2"/>
  <c r="AE260" i="2" s="1"/>
  <c r="Z260" i="2"/>
  <c r="BA23" i="2"/>
  <c r="AB23" i="2" s="1"/>
  <c r="BF26" i="2"/>
  <c r="AG26" i="2" s="1"/>
  <c r="BC260" i="2"/>
  <c r="AD260" i="2" s="1"/>
  <c r="BJ260" i="2"/>
  <c r="AK260" i="2" s="1"/>
  <c r="BC23" i="2"/>
  <c r="AD23" i="2" s="1"/>
  <c r="BA260" i="2"/>
  <c r="AB260" i="2" s="1"/>
  <c r="BE197" i="2"/>
  <c r="AF197" i="2" s="1"/>
  <c r="BK197" i="2"/>
  <c r="AL197" i="2" s="1"/>
  <c r="Y197" i="2"/>
  <c r="BB94" i="2"/>
  <c r="AC94" i="2" s="1"/>
  <c r="BK94" i="2"/>
  <c r="AL94" i="2" s="1"/>
  <c r="BC94" i="2"/>
  <c r="AD94" i="2" s="1"/>
  <c r="BE94" i="2"/>
  <c r="AF94" i="2" s="1"/>
  <c r="BJ94" i="2"/>
  <c r="AK94" i="2" s="1"/>
  <c r="AZ94" i="2"/>
  <c r="AA94" i="2" s="1"/>
  <c r="BG94" i="2"/>
  <c r="AH94" i="2" s="1"/>
  <c r="Z94" i="2"/>
  <c r="BF94" i="2"/>
  <c r="AG94" i="2" s="1"/>
  <c r="BA94" i="2"/>
  <c r="AB94" i="2" s="1"/>
  <c r="Y94" i="2"/>
  <c r="BD94" i="2"/>
  <c r="AE94" i="2" s="1"/>
  <c r="BH94" i="2"/>
  <c r="AI94" i="2" s="1"/>
  <c r="BI94" i="2"/>
  <c r="AJ94" i="2" s="1"/>
  <c r="BE37" i="2"/>
  <c r="AF37" i="2" s="1"/>
  <c r="BJ37" i="2"/>
  <c r="AK37" i="2" s="1"/>
  <c r="Z37" i="2"/>
  <c r="BK37" i="2"/>
  <c r="AL37" i="2" s="1"/>
  <c r="BA26" i="2"/>
  <c r="AB26" i="2" s="1"/>
  <c r="AZ26" i="2"/>
  <c r="AA26" i="2" s="1"/>
  <c r="BJ23" i="2"/>
  <c r="AK23" i="2" s="1"/>
  <c r="BK260" i="2"/>
  <c r="AL260" i="2" s="1"/>
  <c r="BI197" i="2"/>
  <c r="AJ197" i="2" s="1"/>
  <c r="BI260" i="2"/>
  <c r="AJ260" i="2" s="1"/>
  <c r="Z26" i="2"/>
  <c r="BJ26" i="2"/>
  <c r="AK26" i="2" s="1"/>
  <c r="BB260" i="2"/>
  <c r="AC260" i="2" s="1"/>
  <c r="BI23" i="2"/>
  <c r="AJ23" i="2" s="1"/>
  <c r="BC197" i="2"/>
  <c r="AD197" i="2" s="1"/>
  <c r="Z197" i="2"/>
  <c r="Z99" i="2"/>
  <c r="Y99" i="2"/>
  <c r="AZ99" i="2"/>
  <c r="AA99" i="2" s="1"/>
  <c r="BD99" i="2"/>
  <c r="AE99" i="2" s="1"/>
  <c r="BK99" i="2"/>
  <c r="AL99" i="2" s="1"/>
  <c r="BH99" i="2"/>
  <c r="AI99" i="2" s="1"/>
  <c r="BJ99" i="2"/>
  <c r="AK99" i="2" s="1"/>
  <c r="BC99" i="2"/>
  <c r="AD99" i="2" s="1"/>
  <c r="BA99" i="2"/>
  <c r="AB99" i="2" s="1"/>
  <c r="BG99" i="2"/>
  <c r="AH99" i="2" s="1"/>
  <c r="BF99" i="2"/>
  <c r="AG99" i="2" s="1"/>
  <c r="BB99" i="2"/>
  <c r="AC99" i="2" s="1"/>
  <c r="BI99" i="2"/>
  <c r="AJ99" i="2" s="1"/>
  <c r="BE99" i="2"/>
  <c r="AF99" i="2" s="1"/>
  <c r="BJ207" i="2"/>
  <c r="AK207" i="2" s="1"/>
  <c r="BF189" i="2"/>
  <c r="AG189" i="2" s="1"/>
  <c r="BG207" i="2"/>
  <c r="AH207" i="2" s="1"/>
  <c r="BG205" i="2"/>
  <c r="AH205" i="2" s="1"/>
  <c r="Z205" i="2"/>
  <c r="BE205" i="2"/>
  <c r="AF205" i="2" s="1"/>
  <c r="BH207" i="2"/>
  <c r="AI207" i="2" s="1"/>
  <c r="AZ207" i="2"/>
  <c r="AA207" i="2" s="1"/>
  <c r="Z185" i="2"/>
  <c r="BC185" i="2"/>
  <c r="AD185" i="2" s="1"/>
  <c r="BF185" i="2"/>
  <c r="AG185" i="2" s="1"/>
  <c r="BE185" i="2"/>
  <c r="AF185" i="2" s="1"/>
  <c r="BK185" i="2"/>
  <c r="AL185" i="2" s="1"/>
  <c r="BJ185" i="2"/>
  <c r="AK185" i="2" s="1"/>
  <c r="BD185" i="2"/>
  <c r="AE185" i="2" s="1"/>
  <c r="BB185" i="2"/>
  <c r="AC185" i="2" s="1"/>
  <c r="BG185" i="2"/>
  <c r="AH185" i="2" s="1"/>
  <c r="AZ201" i="2"/>
  <c r="AA201" i="2" s="1"/>
  <c r="Y201" i="2"/>
  <c r="BH201" i="2"/>
  <c r="AI201" i="2" s="1"/>
  <c r="BI201" i="2"/>
  <c r="AJ201" i="2" s="1"/>
  <c r="BB201" i="2"/>
  <c r="AC201" i="2" s="1"/>
  <c r="BJ201" i="2"/>
  <c r="AK201" i="2" s="1"/>
  <c r="BA201" i="2"/>
  <c r="AB201" i="2" s="1"/>
  <c r="BC201" i="2"/>
  <c r="AD201" i="2" s="1"/>
  <c r="BE201" i="2"/>
  <c r="AF201" i="2" s="1"/>
  <c r="Z201" i="2"/>
  <c r="BD201" i="2"/>
  <c r="AE201" i="2" s="1"/>
  <c r="BG201" i="2"/>
  <c r="AH201" i="2" s="1"/>
  <c r="BK201" i="2"/>
  <c r="AL201" i="2" s="1"/>
  <c r="BF201" i="2"/>
  <c r="AG201" i="2" s="1"/>
  <c r="BG23" i="2"/>
  <c r="AH23" i="2" s="1"/>
  <c r="AZ23" i="2"/>
  <c r="AA23" i="2" s="1"/>
  <c r="BC199" i="2"/>
  <c r="AD199" i="2" s="1"/>
  <c r="BD9" i="2"/>
  <c r="AE9" i="2" s="1"/>
  <c r="Y9" i="2"/>
  <c r="BJ9" i="2"/>
  <c r="AK9" i="2" s="1"/>
  <c r="BH9" i="2"/>
  <c r="AI9" i="2" s="1"/>
  <c r="BK9" i="2"/>
  <c r="AL9" i="2" s="1"/>
  <c r="BI9" i="2"/>
  <c r="AJ9" i="2" s="1"/>
  <c r="Z9" i="2"/>
  <c r="BC9" i="2"/>
  <c r="AD9" i="2" s="1"/>
  <c r="BA9" i="2"/>
  <c r="AB9" i="2" s="1"/>
  <c r="BB9" i="2"/>
  <c r="AC9" i="2" s="1"/>
  <c r="AZ9" i="2"/>
  <c r="AA9" i="2" s="1"/>
  <c r="BF9" i="2"/>
  <c r="AG9" i="2" s="1"/>
  <c r="BE9" i="2"/>
  <c r="AF9" i="2" s="1"/>
  <c r="BA78" i="2"/>
  <c r="AB78" i="2" s="1"/>
  <c r="BE145" i="2"/>
  <c r="AF145" i="2" s="1"/>
  <c r="Z203" i="2"/>
  <c r="BF83" i="2"/>
  <c r="AG83" i="2" s="1"/>
  <c r="AZ145" i="2"/>
  <c r="AA145" i="2" s="1"/>
  <c r="Y145" i="2"/>
  <c r="BI203" i="2"/>
  <c r="AJ203" i="2" s="1"/>
  <c r="AZ179" i="2"/>
  <c r="AA179" i="2" s="1"/>
  <c r="BF179" i="2"/>
  <c r="AG179" i="2" s="1"/>
  <c r="BE179" i="2"/>
  <c r="AF179" i="2" s="1"/>
  <c r="Y104" i="2"/>
  <c r="BH189" i="2"/>
  <c r="AI189" i="2" s="1"/>
  <c r="AZ208" i="2"/>
  <c r="AA208" i="2" s="1"/>
  <c r="BD179" i="2"/>
  <c r="AE179" i="2" s="1"/>
  <c r="BB78" i="2"/>
  <c r="AC78" i="2" s="1"/>
  <c r="BF84" i="2"/>
  <c r="AG84" i="2" s="1"/>
  <c r="BI84" i="2"/>
  <c r="AJ84" i="2" s="1"/>
  <c r="Z84" i="2"/>
  <c r="BF104" i="2"/>
  <c r="AG104" i="2" s="1"/>
  <c r="BC189" i="2"/>
  <c r="AD189" i="2" s="1"/>
  <c r="BE208" i="2"/>
  <c r="AF208" i="2" s="1"/>
  <c r="Z179" i="2"/>
  <c r="BC179" i="2"/>
  <c r="AD179" i="2" s="1"/>
  <c r="BG179" i="2"/>
  <c r="AH179" i="2" s="1"/>
  <c r="Y179" i="2"/>
  <c r="AZ104" i="2"/>
  <c r="AA104" i="2" s="1"/>
  <c r="BI189" i="2"/>
  <c r="AJ189" i="2" s="1"/>
  <c r="BJ179" i="2"/>
  <c r="AK179" i="2" s="1"/>
  <c r="BB208" i="2"/>
  <c r="AC208" i="2" s="1"/>
  <c r="BD187" i="2"/>
  <c r="AE187" i="2" s="1"/>
  <c r="Z187" i="2"/>
  <c r="AZ187" i="2"/>
  <c r="AA187" i="2" s="1"/>
  <c r="BA187" i="2"/>
  <c r="AB187" i="2" s="1"/>
  <c r="BG187" i="2"/>
  <c r="AH187" i="2" s="1"/>
  <c r="BC187" i="2"/>
  <c r="AD187" i="2" s="1"/>
  <c r="BB187" i="2"/>
  <c r="AC187" i="2" s="1"/>
  <c r="BF187" i="2"/>
  <c r="AG187" i="2" s="1"/>
  <c r="Y187" i="2"/>
  <c r="BI187" i="2"/>
  <c r="AJ187" i="2" s="1"/>
  <c r="BK187" i="2"/>
  <c r="AL187" i="2" s="1"/>
  <c r="Z104" i="2"/>
  <c r="BE104" i="2"/>
  <c r="AF104" i="2" s="1"/>
  <c r="AZ189" i="2"/>
  <c r="AA189" i="2" s="1"/>
  <c r="BA179" i="2"/>
  <c r="AB179" i="2" s="1"/>
  <c r="BJ208" i="2"/>
  <c r="AK208" i="2" s="1"/>
  <c r="BH179" i="2"/>
  <c r="AI179" i="2" s="1"/>
  <c r="BC104" i="2"/>
  <c r="AD104" i="2" s="1"/>
  <c r="BA104" i="2"/>
  <c r="AB104" i="2" s="1"/>
  <c r="Z189" i="2"/>
  <c r="BG208" i="2"/>
  <c r="AH208" i="2" s="1"/>
  <c r="BJ104" i="2"/>
  <c r="AK104" i="2" s="1"/>
  <c r="BH104" i="2"/>
  <c r="AI104" i="2" s="1"/>
  <c r="Z208" i="2"/>
  <c r="BJ187" i="2"/>
  <c r="AK187" i="2" s="1"/>
  <c r="BI179" i="2"/>
  <c r="AJ179" i="2" s="1"/>
  <c r="BF204" i="2"/>
  <c r="AG204" i="2" s="1"/>
  <c r="BE187" i="2"/>
  <c r="AF187" i="2" s="1"/>
  <c r="BK179" i="2"/>
  <c r="AL179" i="2" s="1"/>
  <c r="AZ123" i="2"/>
  <c r="AA123" i="2" s="1"/>
  <c r="BJ203" i="2"/>
  <c r="AK203" i="2" s="1"/>
  <c r="BD203" i="2"/>
  <c r="AE203" i="2" s="1"/>
  <c r="BF212" i="2"/>
  <c r="AG212" i="2" s="1"/>
  <c r="BD175" i="2"/>
  <c r="AE175" i="2" s="1"/>
  <c r="BF175" i="2"/>
  <c r="AG175" i="2" s="1"/>
  <c r="BF203" i="2"/>
  <c r="AG203" i="2" s="1"/>
  <c r="BC203" i="2"/>
  <c r="AD203" i="2" s="1"/>
  <c r="BA189" i="2"/>
  <c r="AB189" i="2" s="1"/>
  <c r="BB212" i="2"/>
  <c r="AC212" i="2" s="1"/>
  <c r="BC52" i="2"/>
  <c r="AD52" i="2" s="1"/>
  <c r="BI212" i="2"/>
  <c r="AJ212" i="2" s="1"/>
  <c r="BI52" i="2"/>
  <c r="AJ52" i="2" s="1"/>
  <c r="Y52" i="2"/>
  <c r="BF199" i="2"/>
  <c r="AG199" i="2" s="1"/>
  <c r="BG203" i="2"/>
  <c r="AH203" i="2" s="1"/>
  <c r="BK203" i="2"/>
  <c r="AL203" i="2" s="1"/>
  <c r="BG189" i="2"/>
  <c r="AH189" i="2" s="1"/>
  <c r="BE212" i="2"/>
  <c r="AF212" i="2" s="1"/>
  <c r="BI199" i="2"/>
  <c r="AJ199" i="2" s="1"/>
  <c r="BF52" i="2"/>
  <c r="AG52" i="2" s="1"/>
  <c r="BH52" i="2"/>
  <c r="AI52" i="2" s="1"/>
  <c r="Y147" i="2"/>
  <c r="BH203" i="2"/>
  <c r="AI203" i="2" s="1"/>
  <c r="BB203" i="2"/>
  <c r="AC203" i="2" s="1"/>
  <c r="BF220" i="2"/>
  <c r="AG220" i="2" s="1"/>
  <c r="BE203" i="2"/>
  <c r="AF203" i="2" s="1"/>
  <c r="BA203" i="2"/>
  <c r="AB203" i="2" s="1"/>
  <c r="BG75" i="2"/>
  <c r="AH75" i="2" s="1"/>
  <c r="BH75" i="2"/>
  <c r="AI75" i="2" s="1"/>
  <c r="BC75" i="2"/>
  <c r="AD75" i="2" s="1"/>
  <c r="BD75" i="2"/>
  <c r="AE75" i="2" s="1"/>
  <c r="BA75" i="2"/>
  <c r="AB75" i="2" s="1"/>
  <c r="BB75" i="2"/>
  <c r="AC75" i="2" s="1"/>
  <c r="X213" i="2"/>
  <c r="Y213" i="2" s="1"/>
  <c r="BK75" i="2"/>
  <c r="AL75" i="2" s="1"/>
  <c r="BI97" i="2"/>
  <c r="AJ97" i="2" s="1"/>
  <c r="BI75" i="2"/>
  <c r="AJ75" i="2" s="1"/>
  <c r="Z75" i="2"/>
  <c r="Y97" i="2"/>
  <c r="AZ97" i="2"/>
  <c r="AA97" i="2" s="1"/>
  <c r="AZ75" i="2"/>
  <c r="AA75" i="2" s="1"/>
  <c r="BH97" i="2"/>
  <c r="AI97" i="2" s="1"/>
  <c r="Z97" i="2"/>
  <c r="BI226" i="2"/>
  <c r="AJ226" i="2" s="1"/>
  <c r="BA226" i="2"/>
  <c r="AB226" i="2" s="1"/>
  <c r="AZ226" i="2"/>
  <c r="AA226" i="2" s="1"/>
  <c r="BH226" i="2"/>
  <c r="AI226" i="2" s="1"/>
  <c r="BK226" i="2"/>
  <c r="AL226" i="2" s="1"/>
  <c r="BF226" i="2"/>
  <c r="AG226" i="2" s="1"/>
  <c r="BD226" i="2"/>
  <c r="AE226" i="2" s="1"/>
  <c r="BE226" i="2"/>
  <c r="AF226" i="2" s="1"/>
  <c r="BC226" i="2"/>
  <c r="AD226" i="2" s="1"/>
  <c r="Z226" i="2"/>
  <c r="BG226" i="2"/>
  <c r="AH226" i="2" s="1"/>
  <c r="Y226" i="2"/>
  <c r="BB226" i="2"/>
  <c r="AC226" i="2" s="1"/>
  <c r="BJ226" i="2"/>
  <c r="AK226" i="2" s="1"/>
  <c r="BG97" i="2"/>
  <c r="AH97" i="2" s="1"/>
  <c r="BD97" i="2"/>
  <c r="AE97" i="2" s="1"/>
  <c r="BA97" i="2"/>
  <c r="AB97" i="2" s="1"/>
  <c r="BE97" i="2"/>
  <c r="AF97" i="2" s="1"/>
  <c r="BA101" i="2"/>
  <c r="AB101" i="2" s="1"/>
  <c r="BG101" i="2"/>
  <c r="AH101" i="2" s="1"/>
  <c r="BK101" i="2"/>
  <c r="AL101" i="2" s="1"/>
  <c r="AZ101" i="2"/>
  <c r="AA101" i="2" s="1"/>
  <c r="BD101" i="2"/>
  <c r="AE101" i="2" s="1"/>
  <c r="BB101" i="2"/>
  <c r="AC101" i="2" s="1"/>
  <c r="BH101" i="2"/>
  <c r="AI101" i="2" s="1"/>
  <c r="BC101" i="2"/>
  <c r="AD101" i="2" s="1"/>
  <c r="BE101" i="2"/>
  <c r="AF101" i="2" s="1"/>
  <c r="Z101" i="2"/>
  <c r="BJ101" i="2"/>
  <c r="AK101" i="2" s="1"/>
  <c r="BI101" i="2"/>
  <c r="AJ101" i="2" s="1"/>
  <c r="BF101" i="2"/>
  <c r="AG101" i="2" s="1"/>
  <c r="Y101" i="2"/>
  <c r="Y75" i="2"/>
  <c r="BF97" i="2"/>
  <c r="AG97" i="2" s="1"/>
  <c r="BK97" i="2"/>
  <c r="AL97" i="2" s="1"/>
  <c r="BI113" i="2"/>
  <c r="AJ113" i="2" s="1"/>
  <c r="BK208" i="2"/>
  <c r="AL208" i="2" s="1"/>
  <c r="BH208" i="2"/>
  <c r="AI208" i="2" s="1"/>
  <c r="BA208" i="2"/>
  <c r="AB208" i="2" s="1"/>
  <c r="Y208" i="2"/>
  <c r="BF208" i="2"/>
  <c r="AG208" i="2" s="1"/>
  <c r="BH220" i="2"/>
  <c r="AI220" i="2" s="1"/>
  <c r="BJ75" i="2"/>
  <c r="AK75" i="2" s="1"/>
  <c r="BB97" i="2"/>
  <c r="AC97" i="2" s="1"/>
  <c r="Y29" i="2"/>
  <c r="BG29" i="2"/>
  <c r="AH29" i="2" s="1"/>
  <c r="BA29" i="2"/>
  <c r="AB29" i="2" s="1"/>
  <c r="BC29" i="2"/>
  <c r="AD29" i="2" s="1"/>
  <c r="BE29" i="2"/>
  <c r="AF29" i="2" s="1"/>
  <c r="BH29" i="2"/>
  <c r="AI29" i="2" s="1"/>
  <c r="Z29" i="2"/>
  <c r="BB29" i="2"/>
  <c r="AC29" i="2" s="1"/>
  <c r="AZ29" i="2"/>
  <c r="AA29" i="2" s="1"/>
  <c r="BI29" i="2"/>
  <c r="AJ29" i="2" s="1"/>
  <c r="BD29" i="2"/>
  <c r="AE29" i="2" s="1"/>
  <c r="BJ29" i="2"/>
  <c r="AK29" i="2" s="1"/>
  <c r="BF29" i="2"/>
  <c r="AG29" i="2" s="1"/>
  <c r="BK29" i="2"/>
  <c r="AL29" i="2" s="1"/>
  <c r="BB12" i="2"/>
  <c r="AC12" i="2" s="1"/>
  <c r="BG12" i="2"/>
  <c r="AH12" i="2" s="1"/>
  <c r="BD12" i="2"/>
  <c r="AE12" i="2" s="1"/>
  <c r="BE12" i="2"/>
  <c r="AF12" i="2" s="1"/>
  <c r="BE154" i="2"/>
  <c r="AF154" i="2" s="1"/>
  <c r="BF154" i="2"/>
  <c r="AG154" i="2" s="1"/>
  <c r="BD154" i="2"/>
  <c r="AE154" i="2" s="1"/>
  <c r="BD137" i="2"/>
  <c r="AE137" i="2" s="1"/>
  <c r="BG137" i="2"/>
  <c r="AH137" i="2" s="1"/>
  <c r="BK137" i="2"/>
  <c r="AL137" i="2" s="1"/>
  <c r="BE137" i="2"/>
  <c r="AF137" i="2" s="1"/>
  <c r="AZ137" i="2"/>
  <c r="AA137" i="2" s="1"/>
  <c r="BA137" i="2"/>
  <c r="AB137" i="2" s="1"/>
  <c r="BC137" i="2"/>
  <c r="AD137" i="2" s="1"/>
  <c r="Y137" i="2"/>
  <c r="BB137" i="2"/>
  <c r="AC137" i="2" s="1"/>
  <c r="BI137" i="2"/>
  <c r="AJ137" i="2" s="1"/>
  <c r="Z137" i="2"/>
  <c r="BK86" i="2"/>
  <c r="AL86" i="2" s="1"/>
  <c r="BK204" i="2"/>
  <c r="AL204" i="2" s="1"/>
  <c r="BG212" i="2"/>
  <c r="AH212" i="2" s="1"/>
  <c r="BG199" i="2"/>
  <c r="AH199" i="2" s="1"/>
  <c r="BJ199" i="2"/>
  <c r="AK199" i="2" s="1"/>
  <c r="BG52" i="2"/>
  <c r="AH52" i="2" s="1"/>
  <c r="BG13" i="2"/>
  <c r="AH13" i="2" s="1"/>
  <c r="BC212" i="2"/>
  <c r="AD212" i="2" s="1"/>
  <c r="Y86" i="2"/>
  <c r="BK35" i="2"/>
  <c r="AL35" i="2" s="1"/>
  <c r="Z212" i="2"/>
  <c r="BE83" i="2"/>
  <c r="AF83" i="2" s="1"/>
  <c r="BC78" i="2"/>
  <c r="AD78" i="2" s="1"/>
  <c r="Z78" i="2"/>
  <c r="BI78" i="2"/>
  <c r="AJ78" i="2" s="1"/>
  <c r="BG78" i="2"/>
  <c r="AH78" i="2" s="1"/>
  <c r="BF78" i="2"/>
  <c r="AG78" i="2" s="1"/>
  <c r="BJ78" i="2"/>
  <c r="AK78" i="2" s="1"/>
  <c r="BE78" i="2"/>
  <c r="AF78" i="2" s="1"/>
  <c r="AZ78" i="2"/>
  <c r="AA78" i="2" s="1"/>
  <c r="BD78" i="2"/>
  <c r="AE78" i="2" s="1"/>
  <c r="BH78" i="2"/>
  <c r="AI78" i="2" s="1"/>
  <c r="Y78" i="2"/>
  <c r="BC209" i="2"/>
  <c r="AD209" i="2" s="1"/>
  <c r="AZ86" i="2"/>
  <c r="AA86" i="2" s="1"/>
  <c r="BD86" i="2"/>
  <c r="AE86" i="2" s="1"/>
  <c r="BJ35" i="2"/>
  <c r="AK35" i="2" s="1"/>
  <c r="BE52" i="2"/>
  <c r="AF52" i="2" s="1"/>
  <c r="BB52" i="2"/>
  <c r="AC52" i="2" s="1"/>
  <c r="BA52" i="2"/>
  <c r="AB52" i="2" s="1"/>
  <c r="BK52" i="2"/>
  <c r="AL52" i="2" s="1"/>
  <c r="Z52" i="2"/>
  <c r="BD52" i="2"/>
  <c r="AE52" i="2" s="1"/>
  <c r="Z209" i="2"/>
  <c r="BE35" i="2"/>
  <c r="AF35" i="2" s="1"/>
  <c r="BI86" i="2"/>
  <c r="AJ86" i="2" s="1"/>
  <c r="Z86" i="2"/>
  <c r="BH35" i="2"/>
  <c r="AI35" i="2" s="1"/>
  <c r="BC86" i="2"/>
  <c r="AD86" i="2" s="1"/>
  <c r="BE86" i="2"/>
  <c r="AF86" i="2" s="1"/>
  <c r="BA199" i="2"/>
  <c r="AB199" i="2" s="1"/>
  <c r="BD199" i="2"/>
  <c r="AE199" i="2" s="1"/>
  <c r="BE199" i="2"/>
  <c r="AF199" i="2" s="1"/>
  <c r="BK199" i="2"/>
  <c r="AL199" i="2" s="1"/>
  <c r="Z115" i="2"/>
  <c r="Y115" i="2"/>
  <c r="BK115" i="2"/>
  <c r="AL115" i="2" s="1"/>
  <c r="BD115" i="2"/>
  <c r="AE115" i="2" s="1"/>
  <c r="BH115" i="2"/>
  <c r="AI115" i="2" s="1"/>
  <c r="BG115" i="2"/>
  <c r="AH115" i="2" s="1"/>
  <c r="BC115" i="2"/>
  <c r="AD115" i="2" s="1"/>
  <c r="BJ115" i="2"/>
  <c r="AK115" i="2" s="1"/>
  <c r="BF115" i="2"/>
  <c r="AG115" i="2" s="1"/>
  <c r="BB115" i="2"/>
  <c r="AC115" i="2" s="1"/>
  <c r="AZ115" i="2"/>
  <c r="AA115" i="2" s="1"/>
  <c r="BA115" i="2"/>
  <c r="AB115" i="2" s="1"/>
  <c r="BI115" i="2"/>
  <c r="AJ115" i="2" s="1"/>
  <c r="BE115" i="2"/>
  <c r="AF115" i="2" s="1"/>
  <c r="BB86" i="2"/>
  <c r="AC86" i="2" s="1"/>
  <c r="BF86" i="2"/>
  <c r="AG86" i="2" s="1"/>
  <c r="BG86" i="2"/>
  <c r="AH86" i="2" s="1"/>
  <c r="BE204" i="2"/>
  <c r="AF204" i="2" s="1"/>
  <c r="BJ212" i="2"/>
  <c r="AK212" i="2" s="1"/>
  <c r="BH202" i="2"/>
  <c r="AI202" i="2" s="1"/>
  <c r="AZ199" i="2"/>
  <c r="AA199" i="2" s="1"/>
  <c r="BH199" i="2"/>
  <c r="AI199" i="2" s="1"/>
  <c r="BJ12" i="2"/>
  <c r="AK12" i="2" s="1"/>
  <c r="AZ12" i="2"/>
  <c r="AA12" i="2" s="1"/>
  <c r="X10" i="2"/>
  <c r="BA10" i="2" s="1"/>
  <c r="AB10" i="2" s="1"/>
  <c r="Y209" i="2"/>
  <c r="BB113" i="2"/>
  <c r="AC113" i="2" s="1"/>
  <c r="BG113" i="2"/>
  <c r="AH113" i="2" s="1"/>
  <c r="AZ212" i="2"/>
  <c r="AA212" i="2" s="1"/>
  <c r="Y212" i="2"/>
  <c r="BJ202" i="2"/>
  <c r="AK202" i="2" s="1"/>
  <c r="BE209" i="2"/>
  <c r="AF209" i="2" s="1"/>
  <c r="AZ113" i="2"/>
  <c r="AA113" i="2" s="1"/>
  <c r="BF113" i="2"/>
  <c r="AG113" i="2" s="1"/>
  <c r="BI202" i="2"/>
  <c r="AJ202" i="2" s="1"/>
  <c r="Y202" i="2"/>
  <c r="BF202" i="2"/>
  <c r="AG202" i="2" s="1"/>
  <c r="BC72" i="2"/>
  <c r="AD72" i="2" s="1"/>
  <c r="BK72" i="2"/>
  <c r="AL72" i="2" s="1"/>
  <c r="Z72" i="2"/>
  <c r="BE72" i="2"/>
  <c r="AF72" i="2" s="1"/>
  <c r="BF72" i="2"/>
  <c r="AG72" i="2" s="1"/>
  <c r="AZ72" i="2"/>
  <c r="AA72" i="2" s="1"/>
  <c r="BJ72" i="2"/>
  <c r="AK72" i="2" s="1"/>
  <c r="BD72" i="2"/>
  <c r="AE72" i="2" s="1"/>
  <c r="BB72" i="2"/>
  <c r="AC72" i="2" s="1"/>
  <c r="BA72" i="2"/>
  <c r="AB72" i="2" s="1"/>
  <c r="BI72" i="2"/>
  <c r="AJ72" i="2" s="1"/>
  <c r="Y72" i="2"/>
  <c r="BG72" i="2"/>
  <c r="AH72" i="2" s="1"/>
  <c r="BH72" i="2"/>
  <c r="AI72" i="2" s="1"/>
  <c r="BJ13" i="2"/>
  <c r="AK13" i="2" s="1"/>
  <c r="BB220" i="2"/>
  <c r="AC220" i="2" s="1"/>
  <c r="BI12" i="2"/>
  <c r="AJ12" i="2" s="1"/>
  <c r="BF12" i="2"/>
  <c r="AG12" i="2" s="1"/>
  <c r="BH113" i="2"/>
  <c r="AI113" i="2" s="1"/>
  <c r="BE113" i="2"/>
  <c r="AF113" i="2" s="1"/>
  <c r="Y113" i="2"/>
  <c r="BD212" i="2"/>
  <c r="AE212" i="2" s="1"/>
  <c r="BD202" i="2"/>
  <c r="AE202" i="2" s="1"/>
  <c r="BK202" i="2"/>
  <c r="AL202" i="2" s="1"/>
  <c r="BG202" i="2"/>
  <c r="AH202" i="2" s="1"/>
  <c r="BH73" i="2"/>
  <c r="AI73" i="2" s="1"/>
  <c r="BF73" i="2"/>
  <c r="AG73" i="2" s="1"/>
  <c r="BE73" i="2"/>
  <c r="AF73" i="2" s="1"/>
  <c r="BJ73" i="2"/>
  <c r="AK73" i="2" s="1"/>
  <c r="Z73" i="2"/>
  <c r="BI73" i="2"/>
  <c r="AJ73" i="2" s="1"/>
  <c r="BB73" i="2"/>
  <c r="AC73" i="2" s="1"/>
  <c r="BA73" i="2"/>
  <c r="AB73" i="2" s="1"/>
  <c r="Y73" i="2"/>
  <c r="BC73" i="2"/>
  <c r="AD73" i="2" s="1"/>
  <c r="AZ73" i="2"/>
  <c r="AA73" i="2" s="1"/>
  <c r="BD73" i="2"/>
  <c r="AE73" i="2" s="1"/>
  <c r="BG73" i="2"/>
  <c r="AH73" i="2" s="1"/>
  <c r="BK73" i="2"/>
  <c r="AL73" i="2" s="1"/>
  <c r="Z220" i="2"/>
  <c r="BC220" i="2"/>
  <c r="AD220" i="2" s="1"/>
  <c r="BK220" i="2"/>
  <c r="AL220" i="2" s="1"/>
  <c r="BK12" i="2"/>
  <c r="AL12" i="2" s="1"/>
  <c r="BH12" i="2"/>
  <c r="AI12" i="2" s="1"/>
  <c r="BD209" i="2"/>
  <c r="AE209" i="2" s="1"/>
  <c r="BC113" i="2"/>
  <c r="AD113" i="2" s="1"/>
  <c r="Z113" i="2"/>
  <c r="BA212" i="2"/>
  <c r="AB212" i="2" s="1"/>
  <c r="BE147" i="2"/>
  <c r="AF147" i="2" s="1"/>
  <c r="BD147" i="2"/>
  <c r="AE147" i="2" s="1"/>
  <c r="BC147" i="2"/>
  <c r="AD147" i="2" s="1"/>
  <c r="Z147" i="2"/>
  <c r="BF147" i="2"/>
  <c r="AG147" i="2" s="1"/>
  <c r="BH147" i="2"/>
  <c r="AI147" i="2" s="1"/>
  <c r="AZ147" i="2"/>
  <c r="AA147" i="2" s="1"/>
  <c r="BA147" i="2"/>
  <c r="AB147" i="2" s="1"/>
  <c r="BB147" i="2"/>
  <c r="AC147" i="2" s="1"/>
  <c r="BK147" i="2"/>
  <c r="AL147" i="2" s="1"/>
  <c r="BI147" i="2"/>
  <c r="AJ147" i="2" s="1"/>
  <c r="BG147" i="2"/>
  <c r="AH147" i="2" s="1"/>
  <c r="BK113" i="2"/>
  <c r="AL113" i="2" s="1"/>
  <c r="Z202" i="2"/>
  <c r="BC202" i="2"/>
  <c r="AD202" i="2" s="1"/>
  <c r="BB202" i="2"/>
  <c r="AC202" i="2" s="1"/>
  <c r="BI220" i="2"/>
  <c r="AJ220" i="2" s="1"/>
  <c r="BD220" i="2"/>
  <c r="AE220" i="2" s="1"/>
  <c r="BJ220" i="2"/>
  <c r="AK220" i="2" s="1"/>
  <c r="BA12" i="2"/>
  <c r="AB12" i="2" s="1"/>
  <c r="AZ209" i="2"/>
  <c r="AA209" i="2" s="1"/>
  <c r="BA113" i="2"/>
  <c r="AB113" i="2" s="1"/>
  <c r="BK212" i="2"/>
  <c r="AL212" i="2" s="1"/>
  <c r="BE202" i="2"/>
  <c r="AF202" i="2" s="1"/>
  <c r="BE220" i="2"/>
  <c r="AF220" i="2" s="1"/>
  <c r="BG220" i="2"/>
  <c r="AH220" i="2" s="1"/>
  <c r="BJ113" i="2"/>
  <c r="AK113" i="2" s="1"/>
  <c r="AZ202" i="2"/>
  <c r="AA202" i="2" s="1"/>
  <c r="BI154" i="2"/>
  <c r="AJ154" i="2" s="1"/>
  <c r="BA204" i="2"/>
  <c r="AB204" i="2" s="1"/>
  <c r="BD35" i="2"/>
  <c r="AE35" i="2" s="1"/>
  <c r="BJ154" i="2"/>
  <c r="AK154" i="2" s="1"/>
  <c r="BH154" i="2"/>
  <c r="AI154" i="2" s="1"/>
  <c r="Z168" i="2"/>
  <c r="Y168" i="2"/>
  <c r="BB204" i="2"/>
  <c r="AC204" i="2" s="1"/>
  <c r="Y35" i="2"/>
  <c r="BA35" i="2"/>
  <c r="AB35" i="2" s="1"/>
  <c r="BF194" i="2"/>
  <c r="AG194" i="2" s="1"/>
  <c r="BB194" i="2"/>
  <c r="AC194" i="2" s="1"/>
  <c r="BC194" i="2"/>
  <c r="AD194" i="2" s="1"/>
  <c r="BI194" i="2"/>
  <c r="AJ194" i="2" s="1"/>
  <c r="AZ194" i="2"/>
  <c r="AA194" i="2" s="1"/>
  <c r="BA194" i="2"/>
  <c r="AB194" i="2" s="1"/>
  <c r="Y194" i="2"/>
  <c r="BD194" i="2"/>
  <c r="AE194" i="2" s="1"/>
  <c r="BG194" i="2"/>
  <c r="AH194" i="2" s="1"/>
  <c r="BJ194" i="2"/>
  <c r="AK194" i="2" s="1"/>
  <c r="BH194" i="2"/>
  <c r="AI194" i="2" s="1"/>
  <c r="Z194" i="2"/>
  <c r="BE194" i="2"/>
  <c r="AF194" i="2" s="1"/>
  <c r="BK194" i="2"/>
  <c r="AL194" i="2" s="1"/>
  <c r="BE189" i="2"/>
  <c r="AF189" i="2" s="1"/>
  <c r="BD189" i="2"/>
  <c r="AE189" i="2" s="1"/>
  <c r="BJ189" i="2"/>
  <c r="AK189" i="2" s="1"/>
  <c r="BB189" i="2"/>
  <c r="AC189" i="2" s="1"/>
  <c r="BK189" i="2"/>
  <c r="AL189" i="2" s="1"/>
  <c r="BB104" i="2"/>
  <c r="AC104" i="2" s="1"/>
  <c r="BI104" i="2"/>
  <c r="AJ104" i="2" s="1"/>
  <c r="BD104" i="2"/>
  <c r="AE104" i="2" s="1"/>
  <c r="BJ137" i="2"/>
  <c r="AK137" i="2" s="1"/>
  <c r="BH137" i="2"/>
  <c r="AI137" i="2" s="1"/>
  <c r="BF137" i="2"/>
  <c r="AG137" i="2" s="1"/>
  <c r="BG168" i="2"/>
  <c r="AH168" i="2" s="1"/>
  <c r="BB168" i="2"/>
  <c r="AC168" i="2" s="1"/>
  <c r="BB154" i="2"/>
  <c r="AC154" i="2" s="1"/>
  <c r="AZ154" i="2"/>
  <c r="AA154" i="2" s="1"/>
  <c r="BH168" i="2"/>
  <c r="AI168" i="2" s="1"/>
  <c r="X241" i="2"/>
  <c r="X180" i="2"/>
  <c r="Z228" i="2"/>
  <c r="BK228" i="2"/>
  <c r="AL228" i="2" s="1"/>
  <c r="BB228" i="2"/>
  <c r="AC228" i="2" s="1"/>
  <c r="BE228" i="2"/>
  <c r="AF228" i="2" s="1"/>
  <c r="BD228" i="2"/>
  <c r="AE228" i="2" s="1"/>
  <c r="BI228" i="2"/>
  <c r="AJ228" i="2" s="1"/>
  <c r="BC228" i="2"/>
  <c r="AD228" i="2" s="1"/>
  <c r="BH228" i="2"/>
  <c r="AI228" i="2" s="1"/>
  <c r="BA228" i="2"/>
  <c r="AB228" i="2" s="1"/>
  <c r="BJ228" i="2"/>
  <c r="AK228" i="2" s="1"/>
  <c r="BF228" i="2"/>
  <c r="AG228" i="2" s="1"/>
  <c r="AZ228" i="2"/>
  <c r="AA228" i="2" s="1"/>
  <c r="BG228" i="2"/>
  <c r="AH228" i="2" s="1"/>
  <c r="Y228" i="2"/>
  <c r="BG178" i="2"/>
  <c r="AH178" i="2" s="1"/>
  <c r="BD178" i="2"/>
  <c r="AE178" i="2" s="1"/>
  <c r="BA178" i="2"/>
  <c r="AB178" i="2" s="1"/>
  <c r="Y178" i="2"/>
  <c r="BB178" i="2"/>
  <c r="AC178" i="2" s="1"/>
  <c r="AZ178" i="2"/>
  <c r="AA178" i="2" s="1"/>
  <c r="BH178" i="2"/>
  <c r="AI178" i="2" s="1"/>
  <c r="BF168" i="2"/>
  <c r="AG168" i="2" s="1"/>
  <c r="BG154" i="2"/>
  <c r="AH154" i="2" s="1"/>
  <c r="Z154" i="2"/>
  <c r="BE168" i="2"/>
  <c r="AF168" i="2" s="1"/>
  <c r="BA168" i="2"/>
  <c r="AB168" i="2" s="1"/>
  <c r="BC204" i="2"/>
  <c r="AD204" i="2" s="1"/>
  <c r="BH86" i="2"/>
  <c r="AI86" i="2" s="1"/>
  <c r="BD204" i="2"/>
  <c r="AE204" i="2" s="1"/>
  <c r="BH204" i="2"/>
  <c r="AI204" i="2" s="1"/>
  <c r="BB35" i="2"/>
  <c r="AC35" i="2" s="1"/>
  <c r="BC35" i="2"/>
  <c r="AD35" i="2" s="1"/>
  <c r="BK168" i="2"/>
  <c r="AL168" i="2" s="1"/>
  <c r="AZ168" i="2"/>
  <c r="AA168" i="2" s="1"/>
  <c r="BK154" i="2"/>
  <c r="AL154" i="2" s="1"/>
  <c r="BJ168" i="2"/>
  <c r="AK168" i="2" s="1"/>
  <c r="BJ86" i="2"/>
  <c r="AK86" i="2" s="1"/>
  <c r="BG204" i="2"/>
  <c r="AH204" i="2" s="1"/>
  <c r="Y204" i="2"/>
  <c r="BI35" i="2"/>
  <c r="AJ35" i="2" s="1"/>
  <c r="BG35" i="2"/>
  <c r="AH35" i="2" s="1"/>
  <c r="BA154" i="2"/>
  <c r="AB154" i="2" s="1"/>
  <c r="Y154" i="2"/>
  <c r="Z204" i="2"/>
  <c r="BI204" i="2"/>
  <c r="AJ204" i="2" s="1"/>
  <c r="AZ35" i="2"/>
  <c r="AA35" i="2" s="1"/>
  <c r="BE141" i="2"/>
  <c r="AF141" i="2" s="1"/>
  <c r="Y141" i="2"/>
  <c r="BA141" i="2"/>
  <c r="AB141" i="2" s="1"/>
  <c r="Z141" i="2"/>
  <c r="BJ141" i="2"/>
  <c r="AK141" i="2" s="1"/>
  <c r="BB141" i="2"/>
  <c r="AC141" i="2" s="1"/>
  <c r="BF141" i="2"/>
  <c r="AG141" i="2" s="1"/>
  <c r="AZ141" i="2"/>
  <c r="AA141" i="2" s="1"/>
  <c r="BD141" i="2"/>
  <c r="AE141" i="2" s="1"/>
  <c r="BH141" i="2"/>
  <c r="AI141" i="2" s="1"/>
  <c r="BI141" i="2"/>
  <c r="AJ141" i="2" s="1"/>
  <c r="BK141" i="2"/>
  <c r="AL141" i="2" s="1"/>
  <c r="BG141" i="2"/>
  <c r="AH141" i="2" s="1"/>
  <c r="BC141" i="2"/>
  <c r="AD141" i="2" s="1"/>
  <c r="BJ209" i="2"/>
  <c r="AK209" i="2" s="1"/>
  <c r="BF209" i="2"/>
  <c r="AG209" i="2" s="1"/>
  <c r="BB209" i="2"/>
  <c r="AC209" i="2" s="1"/>
  <c r="BG209" i="2"/>
  <c r="AH209" i="2" s="1"/>
  <c r="BI209" i="2"/>
  <c r="AJ209" i="2" s="1"/>
  <c r="BK209" i="2"/>
  <c r="AL209" i="2" s="1"/>
  <c r="BA209" i="2"/>
  <c r="AB209" i="2" s="1"/>
  <c r="BC154" i="2"/>
  <c r="AD154" i="2" s="1"/>
  <c r="BI168" i="2"/>
  <c r="AJ168" i="2" s="1"/>
  <c r="X216" i="2"/>
  <c r="BK216" i="2" s="1"/>
  <c r="AL216" i="2" s="1"/>
  <c r="Z35" i="2"/>
  <c r="AZ204" i="2"/>
  <c r="AA204" i="2" s="1"/>
  <c r="Y123" i="2"/>
  <c r="BI123" i="2"/>
  <c r="AJ123" i="2" s="1"/>
  <c r="BG123" i="2"/>
  <c r="AH123" i="2" s="1"/>
  <c r="Z123" i="2"/>
  <c r="X158" i="2"/>
  <c r="Z140" i="2"/>
  <c r="Y140" i="2"/>
  <c r="AZ140" i="2"/>
  <c r="AA140" i="2" s="1"/>
  <c r="BA140" i="2"/>
  <c r="AB140" i="2" s="1"/>
  <c r="BE140" i="2"/>
  <c r="AF140" i="2" s="1"/>
  <c r="BD140" i="2"/>
  <c r="AE140" i="2" s="1"/>
  <c r="BG140" i="2"/>
  <c r="AH140" i="2" s="1"/>
  <c r="BF140" i="2"/>
  <c r="AG140" i="2" s="1"/>
  <c r="BJ140" i="2"/>
  <c r="AK140" i="2" s="1"/>
  <c r="BC140" i="2"/>
  <c r="AD140" i="2" s="1"/>
  <c r="BI140" i="2"/>
  <c r="AJ140" i="2" s="1"/>
  <c r="BH140" i="2"/>
  <c r="AI140" i="2" s="1"/>
  <c r="BB140" i="2"/>
  <c r="AC140" i="2" s="1"/>
  <c r="BK140" i="2"/>
  <c r="AL140" i="2" s="1"/>
  <c r="BB191" i="2"/>
  <c r="AC191" i="2" s="1"/>
  <c r="BD191" i="2"/>
  <c r="AE191" i="2" s="1"/>
  <c r="BA191" i="2"/>
  <c r="AB191" i="2" s="1"/>
  <c r="BG191" i="2"/>
  <c r="AH191" i="2" s="1"/>
  <c r="Z191" i="2"/>
  <c r="BI191" i="2"/>
  <c r="AJ191" i="2" s="1"/>
  <c r="Y191" i="2"/>
  <c r="AZ191" i="2"/>
  <c r="AA191" i="2" s="1"/>
  <c r="BH191" i="2"/>
  <c r="AI191" i="2" s="1"/>
  <c r="BF191" i="2"/>
  <c r="AG191" i="2" s="1"/>
  <c r="BC191" i="2"/>
  <c r="AD191" i="2" s="1"/>
  <c r="BK191" i="2"/>
  <c r="AL191" i="2" s="1"/>
  <c r="BJ191" i="2"/>
  <c r="AK191" i="2" s="1"/>
  <c r="BE191" i="2"/>
  <c r="AF191" i="2" s="1"/>
  <c r="X65" i="2"/>
  <c r="X64" i="2"/>
  <c r="BE211" i="2"/>
  <c r="AF211" i="2" s="1"/>
  <c r="AZ211" i="2"/>
  <c r="AA211" i="2" s="1"/>
  <c r="BD211" i="2"/>
  <c r="AE211" i="2" s="1"/>
  <c r="BA211" i="2"/>
  <c r="AB211" i="2" s="1"/>
  <c r="Z211" i="2"/>
  <c r="Y211" i="2"/>
  <c r="BB211" i="2"/>
  <c r="AC211" i="2" s="1"/>
  <c r="BK46" i="2"/>
  <c r="AL46" i="2" s="1"/>
  <c r="Y46" i="2"/>
  <c r="BH46" i="2"/>
  <c r="AI46" i="2" s="1"/>
  <c r="Z46" i="2"/>
  <c r="BF46" i="2"/>
  <c r="AG46" i="2" s="1"/>
  <c r="BE46" i="2"/>
  <c r="AF46" i="2" s="1"/>
  <c r="BI46" i="2"/>
  <c r="AJ46" i="2" s="1"/>
  <c r="AZ46" i="2"/>
  <c r="AA46" i="2" s="1"/>
  <c r="BG46" i="2"/>
  <c r="AH46" i="2" s="1"/>
  <c r="BA46" i="2"/>
  <c r="AB46" i="2" s="1"/>
  <c r="BC46" i="2"/>
  <c r="AD46" i="2" s="1"/>
  <c r="BJ46" i="2"/>
  <c r="AK46" i="2" s="1"/>
  <c r="BD46" i="2"/>
  <c r="AE46" i="2" s="1"/>
  <c r="BB46" i="2"/>
  <c r="AC46" i="2" s="1"/>
  <c r="Y89" i="2"/>
  <c r="AZ89" i="2"/>
  <c r="AA89" i="2" s="1"/>
  <c r="BH89" i="2"/>
  <c r="AI89" i="2" s="1"/>
  <c r="BF89" i="2"/>
  <c r="AG89" i="2" s="1"/>
  <c r="BK89" i="2"/>
  <c r="AL89" i="2" s="1"/>
  <c r="BE89" i="2"/>
  <c r="AF89" i="2" s="1"/>
  <c r="BG89" i="2"/>
  <c r="AH89" i="2" s="1"/>
  <c r="BD89" i="2"/>
  <c r="AE89" i="2" s="1"/>
  <c r="BA89" i="2"/>
  <c r="AB89" i="2" s="1"/>
  <c r="BC89" i="2"/>
  <c r="AD89" i="2" s="1"/>
  <c r="BJ89" i="2"/>
  <c r="AK89" i="2" s="1"/>
  <c r="Z89" i="2"/>
  <c r="BI89" i="2"/>
  <c r="AJ89" i="2" s="1"/>
  <c r="BB89" i="2"/>
  <c r="AC89" i="2" s="1"/>
  <c r="BJ123" i="2"/>
  <c r="AK123" i="2" s="1"/>
  <c r="BA123" i="2"/>
  <c r="AB123" i="2" s="1"/>
  <c r="Z77" i="2"/>
  <c r="BE77" i="2"/>
  <c r="AF77" i="2" s="1"/>
  <c r="BA77" i="2"/>
  <c r="AB77" i="2" s="1"/>
  <c r="Y77" i="2"/>
  <c r="BG77" i="2"/>
  <c r="AH77" i="2" s="1"/>
  <c r="BI77" i="2"/>
  <c r="AJ77" i="2" s="1"/>
  <c r="BJ77" i="2"/>
  <c r="AK77" i="2" s="1"/>
  <c r="BC77" i="2"/>
  <c r="AD77" i="2" s="1"/>
  <c r="BK77" i="2"/>
  <c r="AL77" i="2" s="1"/>
  <c r="BH77" i="2"/>
  <c r="AI77" i="2" s="1"/>
  <c r="AZ77" i="2"/>
  <c r="AA77" i="2" s="1"/>
  <c r="BF77" i="2"/>
  <c r="AG77" i="2" s="1"/>
  <c r="BB77" i="2"/>
  <c r="AC77" i="2" s="1"/>
  <c r="BD77" i="2"/>
  <c r="AE77" i="2" s="1"/>
  <c r="BH122" i="2"/>
  <c r="AI122" i="2" s="1"/>
  <c r="BA122" i="2"/>
  <c r="AB122" i="2" s="1"/>
  <c r="BG122" i="2"/>
  <c r="AH122" i="2" s="1"/>
  <c r="BI122" i="2"/>
  <c r="AJ122" i="2" s="1"/>
  <c r="BJ122" i="2"/>
  <c r="AK122" i="2" s="1"/>
  <c r="Z122" i="2"/>
  <c r="AZ122" i="2"/>
  <c r="AA122" i="2" s="1"/>
  <c r="BK122" i="2"/>
  <c r="AL122" i="2" s="1"/>
  <c r="Y122" i="2"/>
  <c r="BC122" i="2"/>
  <c r="AD122" i="2" s="1"/>
  <c r="BB122" i="2"/>
  <c r="AC122" i="2" s="1"/>
  <c r="BD122" i="2"/>
  <c r="AE122" i="2" s="1"/>
  <c r="BF122" i="2"/>
  <c r="AG122" i="2" s="1"/>
  <c r="BE122" i="2"/>
  <c r="AF122" i="2" s="1"/>
  <c r="Z118" i="2"/>
  <c r="Y118" i="2"/>
  <c r="BH118" i="2"/>
  <c r="AI118" i="2" s="1"/>
  <c r="BJ118" i="2"/>
  <c r="AK118" i="2" s="1"/>
  <c r="BF118" i="2"/>
  <c r="AG118" i="2" s="1"/>
  <c r="BG118" i="2"/>
  <c r="AH118" i="2" s="1"/>
  <c r="BK118" i="2"/>
  <c r="AL118" i="2" s="1"/>
  <c r="BC118" i="2"/>
  <c r="AD118" i="2" s="1"/>
  <c r="BI118" i="2"/>
  <c r="AJ118" i="2" s="1"/>
  <c r="BA118" i="2"/>
  <c r="AB118" i="2" s="1"/>
  <c r="BD118" i="2"/>
  <c r="AE118" i="2" s="1"/>
  <c r="BE118" i="2"/>
  <c r="AF118" i="2" s="1"/>
  <c r="BB118" i="2"/>
  <c r="AC118" i="2" s="1"/>
  <c r="AZ118" i="2"/>
  <c r="AA118" i="2" s="1"/>
  <c r="AZ106" i="2"/>
  <c r="AA106" i="2" s="1"/>
  <c r="BE106" i="2"/>
  <c r="AF106" i="2" s="1"/>
  <c r="Y106" i="2"/>
  <c r="BH106" i="2"/>
  <c r="AI106" i="2" s="1"/>
  <c r="BD106" i="2"/>
  <c r="AE106" i="2" s="1"/>
  <c r="BA106" i="2"/>
  <c r="AB106" i="2" s="1"/>
  <c r="BJ106" i="2"/>
  <c r="AK106" i="2" s="1"/>
  <c r="BF106" i="2"/>
  <c r="AG106" i="2" s="1"/>
  <c r="Z106" i="2"/>
  <c r="BB106" i="2"/>
  <c r="AC106" i="2" s="1"/>
  <c r="BI106" i="2"/>
  <c r="AJ106" i="2" s="1"/>
  <c r="BG106" i="2"/>
  <c r="AH106" i="2" s="1"/>
  <c r="BK106" i="2"/>
  <c r="AL106" i="2" s="1"/>
  <c r="BC106" i="2"/>
  <c r="AD106" i="2" s="1"/>
  <c r="BB123" i="2"/>
  <c r="AC123" i="2" s="1"/>
  <c r="BE123" i="2"/>
  <c r="AF123" i="2" s="1"/>
  <c r="Z13" i="2"/>
  <c r="BB13" i="2"/>
  <c r="AC13" i="2" s="1"/>
  <c r="BK13" i="2"/>
  <c r="AL13" i="2" s="1"/>
  <c r="AZ13" i="2"/>
  <c r="AA13" i="2" s="1"/>
  <c r="BI13" i="2"/>
  <c r="AJ13" i="2" s="1"/>
  <c r="BD13" i="2"/>
  <c r="AE13" i="2" s="1"/>
  <c r="BA13" i="2"/>
  <c r="AB13" i="2" s="1"/>
  <c r="Y13" i="2"/>
  <c r="BE13" i="2"/>
  <c r="AF13" i="2" s="1"/>
  <c r="BH13" i="2"/>
  <c r="AI13" i="2" s="1"/>
  <c r="BF13" i="2"/>
  <c r="AG13" i="2" s="1"/>
  <c r="BB108" i="2"/>
  <c r="AC108" i="2" s="1"/>
  <c r="BG108" i="2"/>
  <c r="AH108" i="2" s="1"/>
  <c r="BI108" i="2"/>
  <c r="AJ108" i="2" s="1"/>
  <c r="Y108" i="2"/>
  <c r="BC108" i="2"/>
  <c r="AD108" i="2" s="1"/>
  <c r="Z108" i="2"/>
  <c r="BJ108" i="2"/>
  <c r="AK108" i="2" s="1"/>
  <c r="AZ108" i="2"/>
  <c r="AA108" i="2" s="1"/>
  <c r="BF108" i="2"/>
  <c r="AG108" i="2" s="1"/>
  <c r="BD108" i="2"/>
  <c r="AE108" i="2" s="1"/>
  <c r="BA108" i="2"/>
  <c r="AB108" i="2" s="1"/>
  <c r="BK108" i="2"/>
  <c r="AL108" i="2" s="1"/>
  <c r="BH108" i="2"/>
  <c r="AI108" i="2" s="1"/>
  <c r="BE108" i="2"/>
  <c r="AF108" i="2" s="1"/>
  <c r="BF219" i="2"/>
  <c r="AG219" i="2" s="1"/>
  <c r="BB219" i="2"/>
  <c r="AC219" i="2" s="1"/>
  <c r="AZ219" i="2"/>
  <c r="AA219" i="2" s="1"/>
  <c r="Y219" i="2"/>
  <c r="BG219" i="2"/>
  <c r="AH219" i="2" s="1"/>
  <c r="BD219" i="2"/>
  <c r="AE219" i="2" s="1"/>
  <c r="Z219" i="2"/>
  <c r="BH219" i="2"/>
  <c r="AI219" i="2" s="1"/>
  <c r="BJ219" i="2"/>
  <c r="AK219" i="2" s="1"/>
  <c r="BA219" i="2"/>
  <c r="AB219" i="2" s="1"/>
  <c r="BI219" i="2"/>
  <c r="AJ219" i="2" s="1"/>
  <c r="BC219" i="2"/>
  <c r="AD219" i="2" s="1"/>
  <c r="BE219" i="2"/>
  <c r="AF219" i="2" s="1"/>
  <c r="BK219" i="2"/>
  <c r="AL219" i="2" s="1"/>
  <c r="BC123" i="2"/>
  <c r="AD123" i="2" s="1"/>
  <c r="BK60" i="2"/>
  <c r="AL60" i="2" s="1"/>
  <c r="BC60" i="2"/>
  <c r="AD60" i="2" s="1"/>
  <c r="BE60" i="2"/>
  <c r="AF60" i="2" s="1"/>
  <c r="BI60" i="2"/>
  <c r="AJ60" i="2" s="1"/>
  <c r="BA60" i="2"/>
  <c r="AB60" i="2" s="1"/>
  <c r="Z60" i="2"/>
  <c r="BF60" i="2"/>
  <c r="AG60" i="2" s="1"/>
  <c r="Y60" i="2"/>
  <c r="AZ60" i="2"/>
  <c r="AA60" i="2" s="1"/>
  <c r="BD60" i="2"/>
  <c r="AE60" i="2" s="1"/>
  <c r="BH60" i="2"/>
  <c r="AI60" i="2" s="1"/>
  <c r="BG60" i="2"/>
  <c r="AH60" i="2" s="1"/>
  <c r="BJ60" i="2"/>
  <c r="AK60" i="2" s="1"/>
  <c r="BB60" i="2"/>
  <c r="AC60" i="2" s="1"/>
  <c r="BC92" i="2"/>
  <c r="AD92" i="2" s="1"/>
  <c r="BK92" i="2"/>
  <c r="AL92" i="2" s="1"/>
  <c r="BH92" i="2"/>
  <c r="AI92" i="2" s="1"/>
  <c r="BF92" i="2"/>
  <c r="AG92" i="2" s="1"/>
  <c r="BD92" i="2"/>
  <c r="AE92" i="2" s="1"/>
  <c r="BG92" i="2"/>
  <c r="AH92" i="2" s="1"/>
  <c r="BI92" i="2"/>
  <c r="AJ92" i="2" s="1"/>
  <c r="BB92" i="2"/>
  <c r="AC92" i="2" s="1"/>
  <c r="BA92" i="2"/>
  <c r="AB92" i="2" s="1"/>
  <c r="BE92" i="2"/>
  <c r="AF92" i="2" s="1"/>
  <c r="AZ92" i="2"/>
  <c r="AA92" i="2" s="1"/>
  <c r="Y92" i="2"/>
  <c r="BJ92" i="2"/>
  <c r="AK92" i="2" s="1"/>
  <c r="Z92" i="2"/>
  <c r="Y220" i="2"/>
  <c r="BA220" i="2"/>
  <c r="AB220" i="2" s="1"/>
  <c r="BE213" i="2"/>
  <c r="AF213" i="2" s="1"/>
  <c r="BF213" i="2"/>
  <c r="AG213" i="2" s="1"/>
  <c r="BK213" i="2"/>
  <c r="AL213" i="2" s="1"/>
  <c r="AZ240" i="2"/>
  <c r="AA240" i="2" s="1"/>
  <c r="Y240" i="2"/>
  <c r="BE240" i="2"/>
  <c r="AF240" i="2" s="1"/>
  <c r="BB240" i="2"/>
  <c r="AC240" i="2" s="1"/>
  <c r="BD240" i="2"/>
  <c r="AE240" i="2" s="1"/>
  <c r="BJ240" i="2"/>
  <c r="AK240" i="2" s="1"/>
  <c r="BH240" i="2"/>
  <c r="AI240" i="2" s="1"/>
  <c r="BC240" i="2"/>
  <c r="AD240" i="2" s="1"/>
  <c r="Z240" i="2"/>
  <c r="BK240" i="2"/>
  <c r="AL240" i="2" s="1"/>
  <c r="BI240" i="2"/>
  <c r="AJ240" i="2" s="1"/>
  <c r="BG240" i="2"/>
  <c r="AH240" i="2" s="1"/>
  <c r="BA240" i="2"/>
  <c r="AB240" i="2" s="1"/>
  <c r="BF240" i="2"/>
  <c r="AG240" i="2" s="1"/>
  <c r="BC152" i="2"/>
  <c r="AD152" i="2" s="1"/>
  <c r="BK152" i="2"/>
  <c r="AL152" i="2" s="1"/>
  <c r="AZ152" i="2"/>
  <c r="AA152" i="2" s="1"/>
  <c r="BF152" i="2"/>
  <c r="AG152" i="2" s="1"/>
  <c r="BB152" i="2"/>
  <c r="AC152" i="2" s="1"/>
  <c r="BA152" i="2"/>
  <c r="AB152" i="2" s="1"/>
  <c r="BD152" i="2"/>
  <c r="AE152" i="2" s="1"/>
  <c r="BH152" i="2"/>
  <c r="AI152" i="2" s="1"/>
  <c r="BJ152" i="2"/>
  <c r="AK152" i="2" s="1"/>
  <c r="BG152" i="2"/>
  <c r="AH152" i="2" s="1"/>
  <c r="BE152" i="2"/>
  <c r="AF152" i="2" s="1"/>
  <c r="Z152" i="2"/>
  <c r="BI152" i="2"/>
  <c r="AJ152" i="2" s="1"/>
  <c r="Y152" i="2"/>
  <c r="X221" i="2"/>
  <c r="BG8" i="2"/>
  <c r="AH8" i="2" s="1"/>
  <c r="BC8" i="2"/>
  <c r="AD8" i="2" s="1"/>
  <c r="BK8" i="2"/>
  <c r="AL8" i="2" s="1"/>
  <c r="AZ8" i="2"/>
  <c r="AA8" i="2" s="1"/>
  <c r="Z8" i="2"/>
  <c r="BE8" i="2"/>
  <c r="AF8" i="2" s="1"/>
  <c r="BD8" i="2"/>
  <c r="AE8" i="2" s="1"/>
  <c r="BA8" i="2"/>
  <c r="AB8" i="2" s="1"/>
  <c r="BH8" i="2"/>
  <c r="AI8" i="2" s="1"/>
  <c r="BB8" i="2"/>
  <c r="AC8" i="2" s="1"/>
  <c r="Y8" i="2"/>
  <c r="BI8" i="2"/>
  <c r="AJ8" i="2" s="1"/>
  <c r="BF8" i="2"/>
  <c r="AG8" i="2" s="1"/>
  <c r="BJ8" i="2"/>
  <c r="AK8" i="2" s="1"/>
  <c r="X134" i="2"/>
  <c r="Z162" i="2"/>
  <c r="BJ162" i="2"/>
  <c r="AK162" i="2" s="1"/>
  <c r="BB162" i="2"/>
  <c r="AC162" i="2" s="1"/>
  <c r="BC162" i="2"/>
  <c r="AD162" i="2" s="1"/>
  <c r="BA162" i="2"/>
  <c r="AB162" i="2" s="1"/>
  <c r="BD162" i="2"/>
  <c r="AE162" i="2" s="1"/>
  <c r="Y162" i="2"/>
  <c r="BG162" i="2"/>
  <c r="AH162" i="2" s="1"/>
  <c r="BH162" i="2"/>
  <c r="AI162" i="2" s="1"/>
  <c r="AZ162" i="2"/>
  <c r="AA162" i="2" s="1"/>
  <c r="BF162" i="2"/>
  <c r="AG162" i="2" s="1"/>
  <c r="BE162" i="2"/>
  <c r="AF162" i="2" s="1"/>
  <c r="BI162" i="2"/>
  <c r="AJ162" i="2" s="1"/>
  <c r="BK162" i="2"/>
  <c r="AL162" i="2" s="1"/>
  <c r="BI131" i="2"/>
  <c r="AJ131" i="2" s="1"/>
  <c r="Z131" i="2"/>
  <c r="BD131" i="2"/>
  <c r="AE131" i="2" s="1"/>
  <c r="BF131" i="2"/>
  <c r="AG131" i="2" s="1"/>
  <c r="AZ131" i="2"/>
  <c r="AA131" i="2" s="1"/>
  <c r="BE131" i="2"/>
  <c r="AF131" i="2" s="1"/>
  <c r="BH131" i="2"/>
  <c r="AI131" i="2" s="1"/>
  <c r="BA131" i="2"/>
  <c r="AB131" i="2" s="1"/>
  <c r="BB131" i="2"/>
  <c r="AC131" i="2" s="1"/>
  <c r="Y131" i="2"/>
  <c r="BG131" i="2"/>
  <c r="AH131" i="2" s="1"/>
  <c r="BK131" i="2"/>
  <c r="AL131" i="2" s="1"/>
  <c r="BJ131" i="2"/>
  <c r="AK131" i="2" s="1"/>
  <c r="BC131" i="2"/>
  <c r="AD131" i="2" s="1"/>
  <c r="BB76" i="2"/>
  <c r="AC76" i="2" s="1"/>
  <c r="BH76" i="2"/>
  <c r="AI76" i="2" s="1"/>
  <c r="AZ76" i="2"/>
  <c r="AA76" i="2" s="1"/>
  <c r="BF76" i="2"/>
  <c r="AG76" i="2" s="1"/>
  <c r="Y76" i="2"/>
  <c r="Z76" i="2"/>
  <c r="BA76" i="2"/>
  <c r="AB76" i="2" s="1"/>
  <c r="BJ76" i="2"/>
  <c r="AK76" i="2" s="1"/>
  <c r="BK76" i="2"/>
  <c r="AL76" i="2" s="1"/>
  <c r="BI76" i="2"/>
  <c r="AJ76" i="2" s="1"/>
  <c r="BE76" i="2"/>
  <c r="AF76" i="2" s="1"/>
  <c r="BD76" i="2"/>
  <c r="AE76" i="2" s="1"/>
  <c r="BG76" i="2"/>
  <c r="AH76" i="2" s="1"/>
  <c r="BC76" i="2"/>
  <c r="AD76" i="2" s="1"/>
  <c r="Z10" i="2"/>
  <c r="BE10" i="2"/>
  <c r="AF10" i="2" s="1"/>
  <c r="Y132" i="2"/>
  <c r="Z132" i="2"/>
  <c r="BJ132" i="2"/>
  <c r="AK132" i="2" s="1"/>
  <c r="BK132" i="2"/>
  <c r="AL132" i="2" s="1"/>
  <c r="BD132" i="2"/>
  <c r="AE132" i="2" s="1"/>
  <c r="BI132" i="2"/>
  <c r="AJ132" i="2" s="1"/>
  <c r="AZ132" i="2"/>
  <c r="AA132" i="2" s="1"/>
  <c r="BA132" i="2"/>
  <c r="AB132" i="2" s="1"/>
  <c r="BF132" i="2"/>
  <c r="AG132" i="2" s="1"/>
  <c r="BE132" i="2"/>
  <c r="AF132" i="2" s="1"/>
  <c r="BB132" i="2"/>
  <c r="AC132" i="2" s="1"/>
  <c r="BC132" i="2"/>
  <c r="AD132" i="2" s="1"/>
  <c r="BG132" i="2"/>
  <c r="AH132" i="2" s="1"/>
  <c r="BH132" i="2"/>
  <c r="AI132" i="2" s="1"/>
  <c r="BB171" i="2"/>
  <c r="AC171" i="2" s="1"/>
  <c r="BE171" i="2"/>
  <c r="AF171" i="2" s="1"/>
  <c r="BF171" i="2"/>
  <c r="AG171" i="2" s="1"/>
  <c r="BD171" i="2"/>
  <c r="AE171" i="2" s="1"/>
  <c r="BG171" i="2"/>
  <c r="AH171" i="2" s="1"/>
  <c r="Y171" i="2"/>
  <c r="BA171" i="2"/>
  <c r="AB171" i="2" s="1"/>
  <c r="BC171" i="2"/>
  <c r="AD171" i="2" s="1"/>
  <c r="BI171" i="2"/>
  <c r="AJ171" i="2" s="1"/>
  <c r="BH171" i="2"/>
  <c r="AI171" i="2" s="1"/>
  <c r="BJ171" i="2"/>
  <c r="AK171" i="2" s="1"/>
  <c r="AZ171" i="2"/>
  <c r="AA171" i="2" s="1"/>
  <c r="BK171" i="2"/>
  <c r="AL171" i="2" s="1"/>
  <c r="Z171" i="2"/>
  <c r="BE225" i="2"/>
  <c r="AF225" i="2" s="1"/>
  <c r="BD225" i="2"/>
  <c r="AE225" i="2" s="1"/>
  <c r="BA225" i="2"/>
  <c r="AB225" i="2" s="1"/>
  <c r="BB225" i="2"/>
  <c r="AC225" i="2" s="1"/>
  <c r="Z225" i="2"/>
  <c r="BH225" i="2"/>
  <c r="AI225" i="2" s="1"/>
  <c r="BJ225" i="2"/>
  <c r="AK225" i="2" s="1"/>
  <c r="Y225" i="2"/>
  <c r="BC225" i="2"/>
  <c r="AD225" i="2" s="1"/>
  <c r="AZ225" i="2"/>
  <c r="AA225" i="2" s="1"/>
  <c r="BG225" i="2"/>
  <c r="AH225" i="2" s="1"/>
  <c r="BF225" i="2"/>
  <c r="AG225" i="2" s="1"/>
  <c r="BK225" i="2"/>
  <c r="AL225" i="2" s="1"/>
  <c r="BI225" i="2"/>
  <c r="AJ225" i="2" s="1"/>
  <c r="BD123" i="2"/>
  <c r="AE123" i="2" s="1"/>
  <c r="BF123" i="2"/>
  <c r="AG123" i="2" s="1"/>
  <c r="Z117" i="2"/>
  <c r="BA117" i="2"/>
  <c r="AB117" i="2" s="1"/>
  <c r="BK117" i="2"/>
  <c r="AL117" i="2" s="1"/>
  <c r="AZ117" i="2"/>
  <c r="AA117" i="2" s="1"/>
  <c r="BG117" i="2"/>
  <c r="AH117" i="2" s="1"/>
  <c r="BE117" i="2"/>
  <c r="AF117" i="2" s="1"/>
  <c r="BJ117" i="2"/>
  <c r="AK117" i="2" s="1"/>
  <c r="BF117" i="2"/>
  <c r="AG117" i="2" s="1"/>
  <c r="BI117" i="2"/>
  <c r="AJ117" i="2" s="1"/>
  <c r="Y117" i="2"/>
  <c r="BB117" i="2"/>
  <c r="AC117" i="2" s="1"/>
  <c r="BC117" i="2"/>
  <c r="AD117" i="2" s="1"/>
  <c r="BD117" i="2"/>
  <c r="AE117" i="2" s="1"/>
  <c r="BH117" i="2"/>
  <c r="AI117" i="2" s="1"/>
  <c r="BI181" i="2"/>
  <c r="AJ181" i="2" s="1"/>
  <c r="BG181" i="2"/>
  <c r="AH181" i="2" s="1"/>
  <c r="BD181" i="2"/>
  <c r="AE181" i="2" s="1"/>
  <c r="BB181" i="2"/>
  <c r="AC181" i="2" s="1"/>
  <c r="BE181" i="2"/>
  <c r="AF181" i="2" s="1"/>
  <c r="BK181" i="2"/>
  <c r="AL181" i="2" s="1"/>
  <c r="BJ181" i="2"/>
  <c r="AK181" i="2" s="1"/>
  <c r="AZ181" i="2"/>
  <c r="AA181" i="2" s="1"/>
  <c r="BC181" i="2"/>
  <c r="AD181" i="2" s="1"/>
  <c r="BH181" i="2"/>
  <c r="AI181" i="2" s="1"/>
  <c r="Y181" i="2"/>
  <c r="BF181" i="2"/>
  <c r="AG181" i="2" s="1"/>
  <c r="Z181" i="2"/>
  <c r="BA181" i="2"/>
  <c r="AB181" i="2" s="1"/>
  <c r="X165" i="2"/>
  <c r="X130" i="2"/>
  <c r="X126" i="2"/>
  <c r="Z146" i="2"/>
  <c r="BH146" i="2"/>
  <c r="AI146" i="2" s="1"/>
  <c r="AZ146" i="2"/>
  <c r="AA146" i="2" s="1"/>
  <c r="BB146" i="2"/>
  <c r="AC146" i="2" s="1"/>
  <c r="BF146" i="2"/>
  <c r="AG146" i="2" s="1"/>
  <c r="BE146" i="2"/>
  <c r="AF146" i="2" s="1"/>
  <c r="BG146" i="2"/>
  <c r="AH146" i="2" s="1"/>
  <c r="BI146" i="2"/>
  <c r="AJ146" i="2" s="1"/>
  <c r="BA146" i="2"/>
  <c r="AB146" i="2" s="1"/>
  <c r="BJ146" i="2"/>
  <c r="AK146" i="2" s="1"/>
  <c r="Y146" i="2"/>
  <c r="BD146" i="2"/>
  <c r="AE146" i="2" s="1"/>
  <c r="BK146" i="2"/>
  <c r="AL146" i="2" s="1"/>
  <c r="BC146" i="2"/>
  <c r="AD146" i="2" s="1"/>
  <c r="BJ14" i="2"/>
  <c r="AK14" i="2" s="1"/>
  <c r="Y14" i="2"/>
  <c r="BI14" i="2"/>
  <c r="AJ14" i="2" s="1"/>
  <c r="BK14" i="2"/>
  <c r="AL14" i="2" s="1"/>
  <c r="BF14" i="2"/>
  <c r="AG14" i="2" s="1"/>
  <c r="BC14" i="2"/>
  <c r="AD14" i="2" s="1"/>
  <c r="Z14" i="2"/>
  <c r="BA14" i="2"/>
  <c r="AB14" i="2" s="1"/>
  <c r="BH14" i="2"/>
  <c r="AI14" i="2" s="1"/>
  <c r="BE14" i="2"/>
  <c r="AF14" i="2" s="1"/>
  <c r="BD14" i="2"/>
  <c r="AE14" i="2" s="1"/>
  <c r="BB14" i="2"/>
  <c r="AC14" i="2" s="1"/>
  <c r="AZ14" i="2"/>
  <c r="AA14" i="2" s="1"/>
  <c r="BG14" i="2"/>
  <c r="AH14" i="2" s="1"/>
  <c r="BJ155" i="2"/>
  <c r="AK155" i="2" s="1"/>
  <c r="BE155" i="2"/>
  <c r="AF155" i="2" s="1"/>
  <c r="BI155" i="2"/>
  <c r="AJ155" i="2" s="1"/>
  <c r="BA155" i="2"/>
  <c r="AB155" i="2" s="1"/>
  <c r="BH155" i="2"/>
  <c r="AI155" i="2" s="1"/>
  <c r="BF155" i="2"/>
  <c r="AG155" i="2" s="1"/>
  <c r="BB155" i="2"/>
  <c r="AC155" i="2" s="1"/>
  <c r="Z155" i="2"/>
  <c r="Y155" i="2"/>
  <c r="AZ155" i="2"/>
  <c r="AA155" i="2" s="1"/>
  <c r="BD155" i="2"/>
  <c r="AE155" i="2" s="1"/>
  <c r="BG155" i="2"/>
  <c r="AH155" i="2" s="1"/>
  <c r="BC155" i="2"/>
  <c r="AD155" i="2" s="1"/>
  <c r="BK155" i="2"/>
  <c r="AL155" i="2" s="1"/>
  <c r="BD218" i="2"/>
  <c r="AE218" i="2" s="1"/>
  <c r="Z218" i="2"/>
  <c r="BC218" i="2"/>
  <c r="AD218" i="2" s="1"/>
  <c r="BK218" i="2"/>
  <c r="AL218" i="2" s="1"/>
  <c r="BE218" i="2"/>
  <c r="AF218" i="2" s="1"/>
  <c r="BH218" i="2"/>
  <c r="AI218" i="2" s="1"/>
  <c r="Y218" i="2"/>
  <c r="BG218" i="2"/>
  <c r="AH218" i="2" s="1"/>
  <c r="BJ218" i="2"/>
  <c r="AK218" i="2" s="1"/>
  <c r="AZ218" i="2"/>
  <c r="AA218" i="2" s="1"/>
  <c r="BI218" i="2"/>
  <c r="AJ218" i="2" s="1"/>
  <c r="BA218" i="2"/>
  <c r="AB218" i="2" s="1"/>
  <c r="BF218" i="2"/>
  <c r="AG218" i="2" s="1"/>
  <c r="BB218" i="2"/>
  <c r="AC218" i="2" s="1"/>
  <c r="BE263" i="2"/>
  <c r="AF263" i="2" s="1"/>
  <c r="BB263" i="2"/>
  <c r="AC263" i="2" s="1"/>
  <c r="Y263" i="2"/>
  <c r="BJ263" i="2"/>
  <c r="AK263" i="2" s="1"/>
  <c r="BK263" i="2"/>
  <c r="AL263" i="2" s="1"/>
  <c r="BA263" i="2"/>
  <c r="AB263" i="2" s="1"/>
  <c r="BC263" i="2"/>
  <c r="AD263" i="2" s="1"/>
  <c r="BH263" i="2"/>
  <c r="AI263" i="2" s="1"/>
  <c r="BI263" i="2"/>
  <c r="AJ263" i="2" s="1"/>
  <c r="BG263" i="2"/>
  <c r="AH263" i="2" s="1"/>
  <c r="Z263" i="2"/>
  <c r="AZ263" i="2"/>
  <c r="AA263" i="2" s="1"/>
  <c r="BD263" i="2"/>
  <c r="AE263" i="2" s="1"/>
  <c r="BF263" i="2"/>
  <c r="AG263" i="2" s="1"/>
  <c r="X206" i="2"/>
  <c r="Y184" i="2"/>
  <c r="BE184" i="2"/>
  <c r="AF184" i="2" s="1"/>
  <c r="BB184" i="2"/>
  <c r="AC184" i="2" s="1"/>
  <c r="Z184" i="2"/>
  <c r="BI184" i="2"/>
  <c r="AJ184" i="2" s="1"/>
  <c r="BC184" i="2"/>
  <c r="AD184" i="2" s="1"/>
  <c r="BJ184" i="2"/>
  <c r="AK184" i="2" s="1"/>
  <c r="BH184" i="2"/>
  <c r="AI184" i="2" s="1"/>
  <c r="BD184" i="2"/>
  <c r="AE184" i="2" s="1"/>
  <c r="BA184" i="2"/>
  <c r="AB184" i="2" s="1"/>
  <c r="BF184" i="2"/>
  <c r="AG184" i="2" s="1"/>
  <c r="BK184" i="2"/>
  <c r="AL184" i="2" s="1"/>
  <c r="AZ184" i="2"/>
  <c r="AA184" i="2" s="1"/>
  <c r="BG184" i="2"/>
  <c r="AH184" i="2" s="1"/>
  <c r="BJ51" i="2"/>
  <c r="AK51" i="2" s="1"/>
  <c r="Z51" i="2"/>
  <c r="BK51" i="2"/>
  <c r="AL51" i="2" s="1"/>
  <c r="Y51" i="2"/>
  <c r="BE51" i="2"/>
  <c r="AF51" i="2" s="1"/>
  <c r="AZ51" i="2"/>
  <c r="AA51" i="2" s="1"/>
  <c r="BI51" i="2"/>
  <c r="AJ51" i="2" s="1"/>
  <c r="BD51" i="2"/>
  <c r="AE51" i="2" s="1"/>
  <c r="BH51" i="2"/>
  <c r="AI51" i="2" s="1"/>
  <c r="BF51" i="2"/>
  <c r="AG51" i="2" s="1"/>
  <c r="BG51" i="2"/>
  <c r="AH51" i="2" s="1"/>
  <c r="BA51" i="2"/>
  <c r="AB51" i="2" s="1"/>
  <c r="BB51" i="2"/>
  <c r="AC51" i="2" s="1"/>
  <c r="BC51" i="2"/>
  <c r="AD51" i="2" s="1"/>
  <c r="X259" i="2"/>
  <c r="X193" i="2"/>
  <c r="BD28" i="2"/>
  <c r="AE28" i="2" s="1"/>
  <c r="BB28" i="2"/>
  <c r="AC28" i="2" s="1"/>
  <c r="Y28" i="2"/>
  <c r="BH28" i="2"/>
  <c r="AI28" i="2" s="1"/>
  <c r="BE28" i="2"/>
  <c r="AF28" i="2" s="1"/>
  <c r="BK28" i="2"/>
  <c r="AL28" i="2" s="1"/>
  <c r="Z28" i="2"/>
  <c r="BF28" i="2"/>
  <c r="AG28" i="2" s="1"/>
  <c r="BA28" i="2"/>
  <c r="AB28" i="2" s="1"/>
  <c r="AZ28" i="2"/>
  <c r="AA28" i="2" s="1"/>
  <c r="BC28" i="2"/>
  <c r="AD28" i="2" s="1"/>
  <c r="BI28" i="2"/>
  <c r="AJ28" i="2" s="1"/>
  <c r="BJ28" i="2"/>
  <c r="AK28" i="2" s="1"/>
  <c r="BG28" i="2"/>
  <c r="AH28" i="2" s="1"/>
  <c r="BC121" i="2"/>
  <c r="AD121" i="2" s="1"/>
  <c r="Z121" i="2"/>
  <c r="BA121" i="2"/>
  <c r="AB121" i="2" s="1"/>
  <c r="Y121" i="2"/>
  <c r="BB121" i="2"/>
  <c r="AC121" i="2" s="1"/>
  <c r="BH121" i="2"/>
  <c r="AI121" i="2" s="1"/>
  <c r="BK121" i="2"/>
  <c r="AL121" i="2" s="1"/>
  <c r="BF121" i="2"/>
  <c r="AG121" i="2" s="1"/>
  <c r="BE121" i="2"/>
  <c r="AF121" i="2" s="1"/>
  <c r="BI121" i="2"/>
  <c r="AJ121" i="2" s="1"/>
  <c r="BG121" i="2"/>
  <c r="AH121" i="2" s="1"/>
  <c r="BD121" i="2"/>
  <c r="AE121" i="2" s="1"/>
  <c r="BJ121" i="2"/>
  <c r="AK121" i="2" s="1"/>
  <c r="AZ121" i="2"/>
  <c r="AA121" i="2" s="1"/>
  <c r="X198" i="2"/>
  <c r="Z43" i="2"/>
  <c r="BJ43" i="2"/>
  <c r="AK43" i="2" s="1"/>
  <c r="BF43" i="2"/>
  <c r="AG43" i="2" s="1"/>
  <c r="AZ43" i="2"/>
  <c r="AA43" i="2" s="1"/>
  <c r="Y43" i="2"/>
  <c r="BD43" i="2"/>
  <c r="AE43" i="2" s="1"/>
  <c r="BC43" i="2"/>
  <c r="AD43" i="2" s="1"/>
  <c r="BI43" i="2"/>
  <c r="AJ43" i="2" s="1"/>
  <c r="BH43" i="2"/>
  <c r="AI43" i="2" s="1"/>
  <c r="BK43" i="2"/>
  <c r="AL43" i="2" s="1"/>
  <c r="BA43" i="2"/>
  <c r="AB43" i="2" s="1"/>
  <c r="BE43" i="2"/>
  <c r="AF43" i="2" s="1"/>
  <c r="BB43" i="2"/>
  <c r="AC43" i="2" s="1"/>
  <c r="BG43" i="2"/>
  <c r="AH43" i="2" s="1"/>
  <c r="Z12" i="2"/>
  <c r="Y12" i="2"/>
  <c r="BC12" i="2"/>
  <c r="AD12" i="2" s="1"/>
  <c r="AZ216" i="2" l="1"/>
  <c r="AA216" i="2" s="1"/>
  <c r="BI10" i="2"/>
  <c r="AJ10" i="2" s="1"/>
  <c r="BJ10" i="2"/>
  <c r="AK10" i="2" s="1"/>
  <c r="BF216" i="2"/>
  <c r="AG216" i="2" s="1"/>
  <c r="BG10" i="2"/>
  <c r="AH10" i="2" s="1"/>
  <c r="BK10" i="2"/>
  <c r="AL10" i="2" s="1"/>
  <c r="BI216" i="2"/>
  <c r="AJ216" i="2" s="1"/>
  <c r="BF10" i="2"/>
  <c r="AG10" i="2" s="1"/>
  <c r="Y10" i="2"/>
  <c r="BB216" i="2"/>
  <c r="AC216" i="2" s="1"/>
  <c r="BC10" i="2"/>
  <c r="AD10" i="2" s="1"/>
  <c r="BB10" i="2"/>
  <c r="AC10" i="2" s="1"/>
  <c r="BE216" i="2"/>
  <c r="AF216" i="2" s="1"/>
  <c r="BH10" i="2"/>
  <c r="AI10" i="2" s="1"/>
  <c r="AZ10" i="2"/>
  <c r="AA10" i="2" s="1"/>
  <c r="BJ216" i="2"/>
  <c r="AK216" i="2" s="1"/>
  <c r="Y216" i="2"/>
  <c r="BD10" i="2"/>
  <c r="AE10" i="2" s="1"/>
  <c r="BA216" i="2"/>
  <c r="AB216" i="2" s="1"/>
  <c r="BI211" i="2"/>
  <c r="AJ211" i="2" s="1"/>
  <c r="BF211" i="2"/>
  <c r="AG211" i="2" s="1"/>
  <c r="BG211" i="2"/>
  <c r="AH211" i="2" s="1"/>
  <c r="BK211" i="2"/>
  <c r="AL211" i="2" s="1"/>
  <c r="BC211" i="2"/>
  <c r="AD211" i="2" s="1"/>
  <c r="BJ211" i="2"/>
  <c r="AK211" i="2" s="1"/>
  <c r="BG216" i="2"/>
  <c r="AH216" i="2" s="1"/>
  <c r="BC216" i="2"/>
  <c r="AD216" i="2" s="1"/>
  <c r="BH216" i="2"/>
  <c r="AI216" i="2" s="1"/>
  <c r="Z216" i="2"/>
  <c r="BD216" i="2"/>
  <c r="AE216" i="2" s="1"/>
  <c r="BH213" i="2"/>
  <c r="AI213" i="2" s="1"/>
  <c r="BI213" i="2"/>
  <c r="AJ213" i="2" s="1"/>
  <c r="BA213" i="2"/>
  <c r="AB213" i="2" s="1"/>
  <c r="AZ213" i="2"/>
  <c r="AA213" i="2" s="1"/>
  <c r="BD213" i="2"/>
  <c r="AE213" i="2" s="1"/>
  <c r="BG213" i="2"/>
  <c r="AH213" i="2" s="1"/>
  <c r="BJ213" i="2"/>
  <c r="AK213" i="2" s="1"/>
  <c r="BB213" i="2"/>
  <c r="AC213" i="2" s="1"/>
  <c r="Z213" i="2"/>
  <c r="BC213" i="2"/>
  <c r="AD213" i="2" s="1"/>
  <c r="BC180" i="2"/>
  <c r="AD180" i="2" s="1"/>
  <c r="BF180" i="2"/>
  <c r="AG180" i="2" s="1"/>
  <c r="BJ180" i="2"/>
  <c r="AK180" i="2" s="1"/>
  <c r="AZ180" i="2"/>
  <c r="AA180" i="2" s="1"/>
  <c r="BG180" i="2"/>
  <c r="AH180" i="2" s="1"/>
  <c r="BI180" i="2"/>
  <c r="AJ180" i="2" s="1"/>
  <c r="BH180" i="2"/>
  <c r="AI180" i="2" s="1"/>
  <c r="BA180" i="2"/>
  <c r="AB180" i="2" s="1"/>
  <c r="BE180" i="2"/>
  <c r="AF180" i="2" s="1"/>
  <c r="BD180" i="2"/>
  <c r="AE180" i="2" s="1"/>
  <c r="Z180" i="2"/>
  <c r="Y180" i="2"/>
  <c r="BB180" i="2"/>
  <c r="AC180" i="2" s="1"/>
  <c r="BK180" i="2"/>
  <c r="AL180" i="2" s="1"/>
  <c r="BC241" i="2"/>
  <c r="AD241" i="2" s="1"/>
  <c r="Z241" i="2"/>
  <c r="BF241" i="2"/>
  <c r="AG241" i="2" s="1"/>
  <c r="Y241" i="2"/>
  <c r="BI241" i="2"/>
  <c r="AJ241" i="2" s="1"/>
  <c r="BJ241" i="2"/>
  <c r="AK241" i="2" s="1"/>
  <c r="BK241" i="2"/>
  <c r="AL241" i="2" s="1"/>
  <c r="AZ241" i="2"/>
  <c r="AA241" i="2" s="1"/>
  <c r="BD241" i="2"/>
  <c r="AE241" i="2" s="1"/>
  <c r="BB241" i="2"/>
  <c r="AC241" i="2" s="1"/>
  <c r="BH241" i="2"/>
  <c r="AI241" i="2" s="1"/>
  <c r="BE241" i="2"/>
  <c r="AF241" i="2" s="1"/>
  <c r="BA241" i="2"/>
  <c r="AB241" i="2" s="1"/>
  <c r="BG241" i="2"/>
  <c r="AH241" i="2" s="1"/>
  <c r="BJ193" i="2"/>
  <c r="AK193" i="2" s="1"/>
  <c r="Y193" i="2"/>
  <c r="BI193" i="2"/>
  <c r="AJ193" i="2" s="1"/>
  <c r="Z193" i="2"/>
  <c r="BH193" i="2"/>
  <c r="AI193" i="2" s="1"/>
  <c r="BB193" i="2"/>
  <c r="AC193" i="2" s="1"/>
  <c r="BC193" i="2"/>
  <c r="AD193" i="2" s="1"/>
  <c r="BD193" i="2"/>
  <c r="AE193" i="2" s="1"/>
  <c r="AZ193" i="2"/>
  <c r="AA193" i="2" s="1"/>
  <c r="BK193" i="2"/>
  <c r="AL193" i="2" s="1"/>
  <c r="BE193" i="2"/>
  <c r="AF193" i="2" s="1"/>
  <c r="BA193" i="2"/>
  <c r="AB193" i="2" s="1"/>
  <c r="BG193" i="2"/>
  <c r="AH193" i="2" s="1"/>
  <c r="BF193" i="2"/>
  <c r="AG193" i="2" s="1"/>
  <c r="BB130" i="2"/>
  <c r="AC130" i="2" s="1"/>
  <c r="BA130" i="2"/>
  <c r="AB130" i="2" s="1"/>
  <c r="Z130" i="2"/>
  <c r="BJ130" i="2"/>
  <c r="AK130" i="2" s="1"/>
  <c r="BK130" i="2"/>
  <c r="AL130" i="2" s="1"/>
  <c r="AZ130" i="2"/>
  <c r="AA130" i="2" s="1"/>
  <c r="BH130" i="2"/>
  <c r="AI130" i="2" s="1"/>
  <c r="BC130" i="2"/>
  <c r="AD130" i="2" s="1"/>
  <c r="BI130" i="2"/>
  <c r="AJ130" i="2" s="1"/>
  <c r="Y130" i="2"/>
  <c r="BG130" i="2"/>
  <c r="AH130" i="2" s="1"/>
  <c r="BF130" i="2"/>
  <c r="AG130" i="2" s="1"/>
  <c r="BD130" i="2"/>
  <c r="AE130" i="2" s="1"/>
  <c r="BE130" i="2"/>
  <c r="AF130" i="2" s="1"/>
  <c r="Z165" i="2"/>
  <c r="AZ165" i="2"/>
  <c r="AA165" i="2" s="1"/>
  <c r="BF165" i="2"/>
  <c r="AG165" i="2" s="1"/>
  <c r="BH165" i="2"/>
  <c r="AI165" i="2" s="1"/>
  <c r="BD165" i="2"/>
  <c r="AE165" i="2" s="1"/>
  <c r="BK165" i="2"/>
  <c r="AL165" i="2" s="1"/>
  <c r="BA165" i="2"/>
  <c r="AB165" i="2" s="1"/>
  <c r="BB165" i="2"/>
  <c r="AC165" i="2" s="1"/>
  <c r="BG165" i="2"/>
  <c r="AH165" i="2" s="1"/>
  <c r="BE165" i="2"/>
  <c r="AF165" i="2" s="1"/>
  <c r="Y165" i="2"/>
  <c r="BC165" i="2"/>
  <c r="AD165" i="2" s="1"/>
  <c r="BJ165" i="2"/>
  <c r="AK165" i="2" s="1"/>
  <c r="BI165" i="2"/>
  <c r="AJ165" i="2" s="1"/>
  <c r="BG134" i="2"/>
  <c r="AH134" i="2" s="1"/>
  <c r="BA134" i="2"/>
  <c r="AB134" i="2" s="1"/>
  <c r="Z134" i="2"/>
  <c r="BJ134" i="2"/>
  <c r="AK134" i="2" s="1"/>
  <c r="AZ134" i="2"/>
  <c r="AA134" i="2" s="1"/>
  <c r="BD134" i="2"/>
  <c r="AE134" i="2" s="1"/>
  <c r="Y134" i="2"/>
  <c r="BH134" i="2"/>
  <c r="AI134" i="2" s="1"/>
  <c r="BI134" i="2"/>
  <c r="AJ134" i="2" s="1"/>
  <c r="BB134" i="2"/>
  <c r="AC134" i="2" s="1"/>
  <c r="BE134" i="2"/>
  <c r="AF134" i="2" s="1"/>
  <c r="BC134" i="2"/>
  <c r="AD134" i="2" s="1"/>
  <c r="BK134" i="2"/>
  <c r="AL134" i="2" s="1"/>
  <c r="BF134" i="2"/>
  <c r="AG134" i="2" s="1"/>
  <c r="BD259" i="2"/>
  <c r="AE259" i="2" s="1"/>
  <c r="BB259" i="2"/>
  <c r="AC259" i="2" s="1"/>
  <c r="BC259" i="2"/>
  <c r="AD259" i="2" s="1"/>
  <c r="BK259" i="2"/>
  <c r="AL259" i="2" s="1"/>
  <c r="BE259" i="2"/>
  <c r="AF259" i="2" s="1"/>
  <c r="BG259" i="2"/>
  <c r="AH259" i="2" s="1"/>
  <c r="BH259" i="2"/>
  <c r="AI259" i="2" s="1"/>
  <c r="BJ259" i="2"/>
  <c r="AK259" i="2" s="1"/>
  <c r="AZ259" i="2"/>
  <c r="AA259" i="2" s="1"/>
  <c r="Z259" i="2"/>
  <c r="BI259" i="2"/>
  <c r="AJ259" i="2" s="1"/>
  <c r="Y259" i="2"/>
  <c r="BF259" i="2"/>
  <c r="AG259" i="2" s="1"/>
  <c r="BA259" i="2"/>
  <c r="AB259" i="2" s="1"/>
  <c r="BJ198" i="2"/>
  <c r="AK198" i="2" s="1"/>
  <c r="BI198" i="2"/>
  <c r="AJ198" i="2" s="1"/>
  <c r="Z198" i="2"/>
  <c r="BD198" i="2"/>
  <c r="AE198" i="2" s="1"/>
  <c r="BC198" i="2"/>
  <c r="AD198" i="2" s="1"/>
  <c r="BH198" i="2"/>
  <c r="AI198" i="2" s="1"/>
  <c r="Y198" i="2"/>
  <c r="BB198" i="2"/>
  <c r="AC198" i="2" s="1"/>
  <c r="BA198" i="2"/>
  <c r="AB198" i="2" s="1"/>
  <c r="BK198" i="2"/>
  <c r="AL198" i="2" s="1"/>
  <c r="BE198" i="2"/>
  <c r="AF198" i="2" s="1"/>
  <c r="BF198" i="2"/>
  <c r="AG198" i="2" s="1"/>
  <c r="BG198" i="2"/>
  <c r="AH198" i="2" s="1"/>
  <c r="AZ198" i="2"/>
  <c r="AA198" i="2" s="1"/>
  <c r="Y158" i="2"/>
  <c r="BF158" i="2"/>
  <c r="AG158" i="2" s="1"/>
  <c r="Z158" i="2"/>
  <c r="BK158" i="2"/>
  <c r="AL158" i="2" s="1"/>
  <c r="BJ158" i="2"/>
  <c r="AK158" i="2" s="1"/>
  <c r="BG158" i="2"/>
  <c r="AH158" i="2" s="1"/>
  <c r="AZ158" i="2"/>
  <c r="AA158" i="2" s="1"/>
  <c r="BH158" i="2"/>
  <c r="AI158" i="2" s="1"/>
  <c r="BA158" i="2"/>
  <c r="AB158" i="2" s="1"/>
  <c r="BB158" i="2"/>
  <c r="AC158" i="2" s="1"/>
  <c r="BC158" i="2"/>
  <c r="AD158" i="2" s="1"/>
  <c r="BD158" i="2"/>
  <c r="AE158" i="2" s="1"/>
  <c r="BI158" i="2"/>
  <c r="AJ158" i="2" s="1"/>
  <c r="BE158" i="2"/>
  <c r="AF158" i="2" s="1"/>
  <c r="Z126" i="2"/>
  <c r="BI126" i="2"/>
  <c r="AJ126" i="2" s="1"/>
  <c r="BG126" i="2"/>
  <c r="AH126" i="2" s="1"/>
  <c r="BE126" i="2"/>
  <c r="AF126" i="2" s="1"/>
  <c r="BA126" i="2"/>
  <c r="AB126" i="2" s="1"/>
  <c r="BD126" i="2"/>
  <c r="AE126" i="2" s="1"/>
  <c r="BK126" i="2"/>
  <c r="AL126" i="2" s="1"/>
  <c r="BC126" i="2"/>
  <c r="AD126" i="2" s="1"/>
  <c r="BJ126" i="2"/>
  <c r="AK126" i="2" s="1"/>
  <c r="BH126" i="2"/>
  <c r="AI126" i="2" s="1"/>
  <c r="Y126" i="2"/>
  <c r="BF126" i="2"/>
  <c r="AG126" i="2" s="1"/>
  <c r="AZ126" i="2"/>
  <c r="AA126" i="2" s="1"/>
  <c r="BB126" i="2"/>
  <c r="AC126" i="2" s="1"/>
  <c r="Z64" i="2"/>
  <c r="AZ64" i="2"/>
  <c r="AA64" i="2" s="1"/>
  <c r="BF64" i="2"/>
  <c r="AG64" i="2" s="1"/>
  <c r="BA64" i="2"/>
  <c r="AB64" i="2" s="1"/>
  <c r="Y64" i="2"/>
  <c r="BD64" i="2"/>
  <c r="AE64" i="2" s="1"/>
  <c r="BH64" i="2"/>
  <c r="AI64" i="2" s="1"/>
  <c r="BE64" i="2"/>
  <c r="AF64" i="2" s="1"/>
  <c r="BI64" i="2"/>
  <c r="AJ64" i="2" s="1"/>
  <c r="BJ64" i="2"/>
  <c r="AK64" i="2" s="1"/>
  <c r="BB64" i="2"/>
  <c r="AC64" i="2" s="1"/>
  <c r="BC64" i="2"/>
  <c r="AD64" i="2" s="1"/>
  <c r="BG64" i="2"/>
  <c r="AH64" i="2" s="1"/>
  <c r="BK64" i="2"/>
  <c r="AL64" i="2" s="1"/>
  <c r="BH65" i="2"/>
  <c r="AI65" i="2" s="1"/>
  <c r="BG65" i="2"/>
  <c r="AH65" i="2" s="1"/>
  <c r="Z65" i="2"/>
  <c r="AZ65" i="2"/>
  <c r="AA65" i="2" s="1"/>
  <c r="Y65" i="2"/>
  <c r="BF65" i="2"/>
  <c r="AG65" i="2" s="1"/>
  <c r="BE65" i="2"/>
  <c r="AF65" i="2" s="1"/>
  <c r="BD65" i="2"/>
  <c r="AE65" i="2" s="1"/>
  <c r="BI65" i="2"/>
  <c r="AJ65" i="2" s="1"/>
  <c r="BJ65" i="2"/>
  <c r="AK65" i="2" s="1"/>
  <c r="BK65" i="2"/>
  <c r="AL65" i="2" s="1"/>
  <c r="BC65" i="2"/>
  <c r="AD65" i="2" s="1"/>
  <c r="BB65" i="2"/>
  <c r="AC65" i="2" s="1"/>
  <c r="BA65" i="2"/>
  <c r="AB65" i="2" s="1"/>
  <c r="Z206" i="2"/>
  <c r="AZ206" i="2"/>
  <c r="AA206" i="2" s="1"/>
  <c r="BG206" i="2"/>
  <c r="AH206" i="2" s="1"/>
  <c r="BJ206" i="2"/>
  <c r="AK206" i="2" s="1"/>
  <c r="BA206" i="2"/>
  <c r="AB206" i="2" s="1"/>
  <c r="BH206" i="2"/>
  <c r="AI206" i="2" s="1"/>
  <c r="BC206" i="2"/>
  <c r="AD206" i="2" s="1"/>
  <c r="BB206" i="2"/>
  <c r="AC206" i="2" s="1"/>
  <c r="Y206" i="2"/>
  <c r="BF206" i="2"/>
  <c r="AG206" i="2" s="1"/>
  <c r="BI206" i="2"/>
  <c r="AJ206" i="2" s="1"/>
  <c r="BD206" i="2"/>
  <c r="AE206" i="2" s="1"/>
  <c r="BE206" i="2"/>
  <c r="AF206" i="2" s="1"/>
  <c r="BK206" i="2"/>
  <c r="AL206" i="2" s="1"/>
  <c r="Z221" i="2"/>
  <c r="Y221" i="2"/>
  <c r="AZ221" i="2"/>
  <c r="AA221" i="2" s="1"/>
  <c r="BI221" i="2"/>
  <c r="AJ221" i="2" s="1"/>
  <c r="BG221" i="2"/>
  <c r="AH221" i="2" s="1"/>
  <c r="BB221" i="2"/>
  <c r="AC221" i="2" s="1"/>
  <c r="BA221" i="2"/>
  <c r="AB221" i="2" s="1"/>
  <c r="BD221" i="2"/>
  <c r="AE221" i="2" s="1"/>
  <c r="BH221" i="2"/>
  <c r="AI221" i="2" s="1"/>
  <c r="BE221" i="2"/>
  <c r="AF221" i="2" s="1"/>
  <c r="BC221" i="2"/>
  <c r="AD221" i="2" s="1"/>
  <c r="BJ221" i="2"/>
  <c r="AK221" i="2" s="1"/>
  <c r="BF221" i="2"/>
  <c r="AG221" i="2" s="1"/>
  <c r="BK221" i="2"/>
  <c r="AL22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<sst xmlns="http://schemas.openxmlformats.org/spreadsheetml/2006/main" count="4261" uniqueCount="688">
  <si>
    <t>File Name</t>
  </si>
  <si>
    <t>Location</t>
  </si>
  <si>
    <t>Description</t>
  </si>
  <si>
    <t>Source Files</t>
  </si>
  <si>
    <t>Table Structure</t>
  </si>
  <si>
    <t>Action</t>
  </si>
  <si>
    <t>Spreadsheet file name</t>
  </si>
  <si>
    <t xml:space="preserve">Final location </t>
  </si>
  <si>
    <t>Briefly describe the intent of the process / flag.</t>
  </si>
  <si>
    <t>Which flat files was the data derived from?</t>
  </si>
  <si>
    <t>How are the records organized? (by Application, by Report, by month, etc)</t>
  </si>
  <si>
    <t>What action items result from this process / flag?</t>
  </si>
  <si>
    <t>Beneficial_Use</t>
  </si>
  <si>
    <t>Sharepoint</t>
  </si>
  <si>
    <t>Assigns a primary beneficial use for each water right and calculates standardized percentage of return flow for water rights. This may be applied by either calculating the percent of use and adding that back into the WAA as a supply flow time series (for water rights whose cumulative total diversion to use ratio approaches 1), or it can be directly reduced from the demand (the most common solution). Useful for non-consumptive primary beneficial uses where use occurs near the same time as diversion (i.e. run of the river power). Click the hyperlink for additional details.</t>
  </si>
  <si>
    <t xml:space="preserve">ewrims_flat_file_use_season.csv </t>
  </si>
  <si>
    <t>Application Number and Use Code</t>
  </si>
  <si>
    <t>LEGEND of COLOR CODING</t>
  </si>
  <si>
    <t>Color</t>
  </si>
  <si>
    <t>Meaning</t>
  </si>
  <si>
    <t>Paste new data here</t>
  </si>
  <si>
    <t>Manually Entered Values</t>
  </si>
  <si>
    <t>Formulas - DO NOT MODIFY</t>
  </si>
  <si>
    <t>Results of calcualtions</t>
  </si>
  <si>
    <t>INFO:</t>
  </si>
  <si>
    <t>INPUT DATA FOR SPREADSHEET - FROM FLAT FILES</t>
  </si>
  <si>
    <t>FORMULA - INTERMEDIATE CALCULATION</t>
  </si>
  <si>
    <t>MULTIPLE RECORD PER WR</t>
  </si>
  <si>
    <t>1 RECORD PER WR</t>
  </si>
  <si>
    <t>FINAL RESULTS - PRIMARY BENEFICIAL USE</t>
  </si>
  <si>
    <t>FINAL RESULTS - RETURN FLOW PERCENT</t>
  </si>
  <si>
    <t>MONTHLY MANUAL OVERRIDE FOR NON-STANDARD RETRUN FLOWS</t>
  </si>
  <si>
    <t>ACTION:</t>
  </si>
  <si>
    <t>PASTE NEW INPUT DATA FROM [NAME OF SCRIPT] SCRIPT HERE - DELETE SAMPLE DATA BELOW</t>
  </si>
  <si>
    <t>FILL DOWN FORMULA - DO NOT MODIFY FORMULA</t>
  </si>
  <si>
    <r>
      <t xml:space="preserve">DO </t>
    </r>
    <r>
      <rPr>
        <b/>
        <sz val="11"/>
        <color theme="1"/>
        <rFont val="Calibri"/>
        <family val="2"/>
        <scheme val="minor"/>
      </rPr>
      <t>NOT</t>
    </r>
    <r>
      <rPr>
        <sz val="11"/>
        <color theme="1"/>
        <rFont val="Calibri"/>
        <family val="2"/>
        <scheme val="minor"/>
      </rPr>
      <t xml:space="preserve"> FILL DOWN</t>
    </r>
  </si>
  <si>
    <t>FILL DOWN FORMULA - DO NOT MODIFY FORMULA - USE THESE RESULTS FOR QAQC - REFER TO DESCRIPTION</t>
  </si>
  <si>
    <t>FOR WATER RIGHTS WHOSE RETURN FLOW PERCENTAGES DIFFER FROM THE STANDARD, TYPE IN "MANUAL" AND UPDATE THE MONTHLY RETURN FLOW PERCENTAGES FOR ALL 12 MONTHS</t>
  </si>
  <si>
    <t>APPLICATION_NUMBER</t>
  </si>
  <si>
    <t>USE_CODE</t>
  </si>
  <si>
    <t>WATER_RIGHT_TYPE</t>
  </si>
  <si>
    <t>FACE_VALUE_AMOUNT</t>
  </si>
  <si>
    <t>INI_REPORTED_DIV_AMOUNT</t>
  </si>
  <si>
    <t>INI_REPORTED_DIV_UNIT</t>
  </si>
  <si>
    <t>APPLICATION_PRIMARY_OWNER</t>
  </si>
  <si>
    <t>PRIMARY_OWNER_ENTITY_TYPE</t>
  </si>
  <si>
    <t>USE_CODE_RANK</t>
  </si>
  <si>
    <t>HIGHEST_RANK</t>
  </si>
  <si>
    <t>IRRIGATION</t>
  </si>
  <si>
    <t>MUNICIPAL</t>
  </si>
  <si>
    <t>DOMESTIC</t>
  </si>
  <si>
    <t>IRRIGATION_AND_MUNICIPAL</t>
  </si>
  <si>
    <t>IRRIGATION_AND_DOMESTIC</t>
  </si>
  <si>
    <t>STOCKWATERING</t>
  </si>
  <si>
    <t>REGISTRATION_IRRIGATION</t>
  </si>
  <si>
    <t>REGISTRATION_CANNABIS</t>
  </si>
  <si>
    <t>MANUAL_OVERRIDE_BU</t>
  </si>
  <si>
    <t>ASSIGNED_BENEFICIAL_USE_BY_WR</t>
  </si>
  <si>
    <t>UNIQUE_APPLICATION_ID</t>
  </si>
  <si>
    <t>ASSIGNED_BENEFICIAL_USE</t>
  </si>
  <si>
    <t>JAN_PERCENT_RETURN_FLOW</t>
  </si>
  <si>
    <t>FEB_PERCENT_RETURN_FLOW</t>
  </si>
  <si>
    <t>MAR_PERCENT_RETURN_FLOW</t>
  </si>
  <si>
    <t>APR_PERCENT_RETURN_FLOW</t>
  </si>
  <si>
    <t>MAY_PERCENT_RETURN_FLOW</t>
  </si>
  <si>
    <t>JUN_PERCENT_RETURN_FLOW</t>
  </si>
  <si>
    <t>JUL_PERCENT_RETURN_FLOW</t>
  </si>
  <si>
    <t>AUG_PERCENT_RETURN_FLOW</t>
  </si>
  <si>
    <t>SEP_PERCENT_RETURN_FLOW</t>
  </si>
  <si>
    <t>OCT_PERCENT_RETURN_FLOW</t>
  </si>
  <si>
    <t>NOV_PERCENT_RETURN_FLOW</t>
  </si>
  <si>
    <t>DEC_PERCENT_RETURN_FLOW</t>
  </si>
  <si>
    <t>STD_OR_MANUAL_RETURN_FLOW</t>
  </si>
  <si>
    <t>JAN_MANUAL_OVERRIDE_RETURN</t>
  </si>
  <si>
    <t>FEB_MANUAL_OVERRIDE_RETURN</t>
  </si>
  <si>
    <t>MAR_MANUAL_OVERRIDE_RETURN</t>
  </si>
  <si>
    <t>APR_MANUAL_OVERRIDE_RETURN</t>
  </si>
  <si>
    <t>MAY_MANUAL_OVERRIDE_RETURN</t>
  </si>
  <si>
    <t>JUN_MANUAL_OVERRIDE_RETURN</t>
  </si>
  <si>
    <t>JUL_MANUAL_OVERRIDE_RETURN</t>
  </si>
  <si>
    <t>AUG_MANUAL_OVERRIDE_RETURN</t>
  </si>
  <si>
    <t>SEP_MANUAL_OVERRIDE_RETURN</t>
  </si>
  <si>
    <t>OCT_MANUAL_OVERRIDE_RETURN</t>
  </si>
  <si>
    <t>NOV_MANUAL_OVERRIDE_RETURN</t>
  </si>
  <si>
    <t>DEC_MANUAL_OVERRIDE_RETURN</t>
  </si>
  <si>
    <t>JAN_STD_PERCENT_USE_RETURN</t>
  </si>
  <si>
    <t>FEB_STD_PERCENT_USE_RETURN</t>
  </si>
  <si>
    <t>MAR_STD_PERCENT_USE_RETURN</t>
  </si>
  <si>
    <t>APR_STD_PERCENT_USE_RETURN</t>
  </si>
  <si>
    <t>MAY_STD_PERCENT_USE_RETURN</t>
  </si>
  <si>
    <t>JUN_STD_PERCENT_USE_RETURN</t>
  </si>
  <si>
    <t>JUL_STD_PERCENT_USE_RETURN</t>
  </si>
  <si>
    <t>AUG_STD_PERCENT_USE_RETURN</t>
  </si>
  <si>
    <t>SEP_STD_PERCENT_USE_RETURN</t>
  </si>
  <si>
    <t>OCT_STD_PERCENT_USE_RETURN</t>
  </si>
  <si>
    <t>NOV_STD_PERCENT_USE_RETURN</t>
  </si>
  <si>
    <t>DEC_STD_PERCENT_USE_RETURN</t>
  </si>
  <si>
    <t>A001029</t>
  </si>
  <si>
    <t>Irrigation</t>
  </si>
  <si>
    <t>Appropriative</t>
  </si>
  <si>
    <t>NA</t>
  </si>
  <si>
    <t>JOSEPH  IMWALLE</t>
  </si>
  <si>
    <t>Individual</t>
  </si>
  <si>
    <t>STANDARD</t>
  </si>
  <si>
    <t>Corporation</t>
  </si>
  <si>
    <t>MANUAL</t>
  </si>
  <si>
    <t>Domestic</t>
  </si>
  <si>
    <t>Industrial</t>
  </si>
  <si>
    <t>Trust</t>
  </si>
  <si>
    <t>MILLVIEW COUNTY WATER DISTRICT</t>
  </si>
  <si>
    <t>Municipal</t>
  </si>
  <si>
    <t>Limited Liability Company</t>
  </si>
  <si>
    <t>A004307</t>
  </si>
  <si>
    <t>WILLIAM T JOHNSON</t>
  </si>
  <si>
    <t>MORENO &amp; COMPANY</t>
  </si>
  <si>
    <t>A006805A</t>
  </si>
  <si>
    <t>LAURA  GERARD-SLOTTE</t>
  </si>
  <si>
    <t>A006855</t>
  </si>
  <si>
    <t>JAMES D MILOVINA</t>
  </si>
  <si>
    <t>A006926</t>
  </si>
  <si>
    <t>WHOLE TIME RANCH LP</t>
  </si>
  <si>
    <t>Limited Partner</t>
  </si>
  <si>
    <t>A008974</t>
  </si>
  <si>
    <t>VICTOR S TRIONE</t>
  </si>
  <si>
    <t>A009746</t>
  </si>
  <si>
    <t>JOSHUA  DAVIS</t>
  </si>
  <si>
    <t>Stockwatering</t>
  </si>
  <si>
    <t>Heat Control</t>
  </si>
  <si>
    <t>A009992</t>
  </si>
  <si>
    <t>BRADLEY  HAHN</t>
  </si>
  <si>
    <t>Frost Protection</t>
  </si>
  <si>
    <t>Fish and Wildlife Preservation and Enhancement</t>
  </si>
  <si>
    <t>A010976</t>
  </si>
  <si>
    <t>BEAR AND TIGER PARTNERS LLC</t>
  </si>
  <si>
    <t>A011859</t>
  </si>
  <si>
    <t>MERNER LUMBER COMPANY</t>
  </si>
  <si>
    <t>Government (State/Municipal)</t>
  </si>
  <si>
    <t>A012100</t>
  </si>
  <si>
    <t>ROBERT  YAHNG</t>
  </si>
  <si>
    <t>Recreational</t>
  </si>
  <si>
    <t>A012232</t>
  </si>
  <si>
    <t>Fetzer Vineyards - Bonterra Ranch</t>
  </si>
  <si>
    <t>Dutton Ranch Family Limited Partnership</t>
  </si>
  <si>
    <t>Fire Protection</t>
  </si>
  <si>
    <t>GALLO VINEYARDS INC</t>
  </si>
  <si>
    <t>A012483</t>
  </si>
  <si>
    <t>CITY OF SANTA ROSA</t>
  </si>
  <si>
    <t>ED  KOZEL</t>
  </si>
  <si>
    <t>Organization/Association</t>
  </si>
  <si>
    <t>A012850</t>
  </si>
  <si>
    <t>JAMES  NUNEMACHER</t>
  </si>
  <si>
    <t>IRON HORSE RANCH</t>
  </si>
  <si>
    <t>A012919A</t>
  </si>
  <si>
    <t>SONOMA COUNTY WATER AGENCY</t>
  </si>
  <si>
    <t>A013076</t>
  </si>
  <si>
    <t>BUENA TIERRA VINEYARD LTD</t>
  </si>
  <si>
    <t>ROBERT E &amp; TONI T HOPKINS TRUST</t>
  </si>
  <si>
    <t>A013105</t>
  </si>
  <si>
    <t>LAZY W. RANCH, A PARTNERSHIP</t>
  </si>
  <si>
    <t>A013182A01</t>
  </si>
  <si>
    <t>JEFFERY S HOROWITZ</t>
  </si>
  <si>
    <t>CITY OF HEALDSBURG</t>
  </si>
  <si>
    <t>A013221</t>
  </si>
  <si>
    <t>K AND J BADGLEY REVOCABLE TRUST</t>
  </si>
  <si>
    <t>A013256</t>
  </si>
  <si>
    <t>JACK  DEI JR</t>
  </si>
  <si>
    <t>LEDBETTER FARMS INC</t>
  </si>
  <si>
    <t>A013281B</t>
  </si>
  <si>
    <t>Partnership or Co-owners</t>
  </si>
  <si>
    <t>VIMARK INC</t>
  </si>
  <si>
    <t>RUSSELL H GREEN JR</t>
  </si>
  <si>
    <t>JOHN HANCOCK LIFE INSURANCE COMPANY USA</t>
  </si>
  <si>
    <t>A013453</t>
  </si>
  <si>
    <t>JACKSON FAMILY INVESTMENTS III, LLC</t>
  </si>
  <si>
    <t>RIVERWINE LLC</t>
  </si>
  <si>
    <t>EUGENE J M MCFADDEN</t>
  </si>
  <si>
    <t>A013539</t>
  </si>
  <si>
    <t>STASHAK TENANT IN COMMON</t>
  </si>
  <si>
    <t>Aquaculture</t>
  </si>
  <si>
    <t>A013578</t>
  </si>
  <si>
    <t>ROBERT M SMITH</t>
  </si>
  <si>
    <t>A013633</t>
  </si>
  <si>
    <t>FELIZ CREEK VINEYARDS LLC</t>
  </si>
  <si>
    <t>JPMB PROPERTIES LP</t>
  </si>
  <si>
    <t>A013863</t>
  </si>
  <si>
    <t>Amonos, LLC</t>
  </si>
  <si>
    <t>A013864</t>
  </si>
  <si>
    <t>ALL-COAST FOREST PRODUCTS, INC</t>
  </si>
  <si>
    <t>WARNECKE RANCH &amp; VINEYARD, LIMITED PARTNERSHIP</t>
  </si>
  <si>
    <t>FRANK M WOODS</t>
  </si>
  <si>
    <t>KLEIN FOODS, INC</t>
  </si>
  <si>
    <t>Jonathan R. Wright</t>
  </si>
  <si>
    <t>A014043</t>
  </si>
  <si>
    <t>LOUIS D PRESTON</t>
  </si>
  <si>
    <t>A014045</t>
  </si>
  <si>
    <t>SOUTH CLOVERDALE WATER COMPANY</t>
  </si>
  <si>
    <t>A014054</t>
  </si>
  <si>
    <t>JANET  LIDOW</t>
  </si>
  <si>
    <t>Syar Industries Inc.</t>
  </si>
  <si>
    <t>A014064</t>
  </si>
  <si>
    <t>THOMAS MAURITSON VINEYARDS</t>
  </si>
  <si>
    <t>A014065</t>
  </si>
  <si>
    <t>LYTTON RANCHERIA OF CALIFORNIA</t>
  </si>
  <si>
    <t>A014066</t>
  </si>
  <si>
    <t>BRIAN L SCHMIDT</t>
  </si>
  <si>
    <t>COUNTY OF SONOMA</t>
  </si>
  <si>
    <t>A014215</t>
  </si>
  <si>
    <t>JOHN N DAYTON</t>
  </si>
  <si>
    <t>A014379</t>
  </si>
  <si>
    <t>RICHARD  RUNDEL</t>
  </si>
  <si>
    <t>A014467</t>
  </si>
  <si>
    <t>Thomas W Johnson</t>
  </si>
  <si>
    <t>A014856</t>
  </si>
  <si>
    <t>John   Frei</t>
  </si>
  <si>
    <t>A014904</t>
  </si>
  <si>
    <t>JOHN HALL THOMAS</t>
  </si>
  <si>
    <t>A015075</t>
  </si>
  <si>
    <t>A015158A</t>
  </si>
  <si>
    <t>A015168</t>
  </si>
  <si>
    <t>FIORE  TALARICO</t>
  </si>
  <si>
    <t>CHALK HILL WINERY</t>
  </si>
  <si>
    <t>Federal Government</t>
  </si>
  <si>
    <t>JEROLD J PRUETT</t>
  </si>
  <si>
    <t>A015399</t>
  </si>
  <si>
    <t>HILDRETH FARMS INCORPORATED</t>
  </si>
  <si>
    <t>HERITAGE VINEYARD COMPANY</t>
  </si>
  <si>
    <t>A015728A</t>
  </si>
  <si>
    <t>JACKSON FAMILY INVESTMENTS III</t>
  </si>
  <si>
    <t>A015743</t>
  </si>
  <si>
    <t>ROSATI FAMILY TRUST</t>
  </si>
  <si>
    <t>JAMES F MCCUTCHAN JR</t>
  </si>
  <si>
    <t>A015984</t>
  </si>
  <si>
    <t>GORDON D GOLLAN</t>
  </si>
  <si>
    <t>A016106</t>
  </si>
  <si>
    <t>ARATA ASSOCIATES LTD</t>
  </si>
  <si>
    <t>FOUNTAIN RANCH LLC</t>
  </si>
  <si>
    <t>A016440</t>
  </si>
  <si>
    <t>BERNARD A ORSI</t>
  </si>
  <si>
    <t>A016443</t>
  </si>
  <si>
    <t>EDWARD  MAZZOLENI</t>
  </si>
  <si>
    <t>A016457</t>
  </si>
  <si>
    <t>A016472</t>
  </si>
  <si>
    <t>POTTER VALLEY COMMUNITY PARKS AND RECREATION</t>
  </si>
  <si>
    <t>A016545</t>
  </si>
  <si>
    <t>WARREN T LAZAROW AND BARBARA M LAZAROW FAMILY TRUST</t>
  </si>
  <si>
    <t>MCDOWELL VALLEY FARMING LLC</t>
  </si>
  <si>
    <t>A016973</t>
  </si>
  <si>
    <t>LOCAVORE LLC</t>
  </si>
  <si>
    <t>A017081</t>
  </si>
  <si>
    <t>CHARLES L BARRA AND MARTHA E BARRA LIVING TRUST</t>
  </si>
  <si>
    <t>A017091C</t>
  </si>
  <si>
    <t>LAW OFFICE OF THOMAS F JOHNSON</t>
  </si>
  <si>
    <t>A017100</t>
  </si>
  <si>
    <t>ALAN JOSEPH FOPPIANO TRUST AND DIANA LYNN FOPPIANO TRUST ET AL</t>
  </si>
  <si>
    <t>A017237</t>
  </si>
  <si>
    <t>RIDGE VINEYARDS, INC</t>
  </si>
  <si>
    <t>A017263</t>
  </si>
  <si>
    <t>MRT LSR LLC</t>
  </si>
  <si>
    <t>A017477</t>
  </si>
  <si>
    <t>RICHARD  TOYFOYA</t>
  </si>
  <si>
    <t>A017551</t>
  </si>
  <si>
    <t>DAVID  STARE</t>
  </si>
  <si>
    <t>A017587</t>
  </si>
  <si>
    <t>A017868</t>
  </si>
  <si>
    <t>FRED  WEIBEL</t>
  </si>
  <si>
    <t>A017885</t>
  </si>
  <si>
    <t>KRIS  RORABAUGH</t>
  </si>
  <si>
    <t>A017978</t>
  </si>
  <si>
    <t>STEPHEN  HAWKES</t>
  </si>
  <si>
    <t>Richard  La Malfa</t>
  </si>
  <si>
    <t>A018274A</t>
  </si>
  <si>
    <t>LEWIS A MARKSON</t>
  </si>
  <si>
    <t>FREY VINEYARDS, LTD</t>
  </si>
  <si>
    <t>A018948</t>
  </si>
  <si>
    <t>JAKE  ZALEWSKI</t>
  </si>
  <si>
    <t>A019089</t>
  </si>
  <si>
    <t>SONOMA LAND TRUST</t>
  </si>
  <si>
    <t>A019241</t>
  </si>
  <si>
    <t>NADINE  ANDERSON</t>
  </si>
  <si>
    <t>A019427</t>
  </si>
  <si>
    <t>ROBERT YOUNG FAMILY LIMITED PARTNERSHIP</t>
  </si>
  <si>
    <t>A019554</t>
  </si>
  <si>
    <t>A019806</t>
  </si>
  <si>
    <t>A020071</t>
  </si>
  <si>
    <t>CHARLES  TESCONI</t>
  </si>
  <si>
    <t>A020134</t>
  </si>
  <si>
    <t>ALLIANCE REDWOODS CONFERENCE GROUNDS</t>
  </si>
  <si>
    <t>Dust Control</t>
  </si>
  <si>
    <t>A020493</t>
  </si>
  <si>
    <t>KEVIN J. KINSELLA</t>
  </si>
  <si>
    <t>A020584</t>
  </si>
  <si>
    <t>CATHERINE M HEATER</t>
  </si>
  <si>
    <t>A020662</t>
  </si>
  <si>
    <t>JOHN   BACIGALUPI</t>
  </si>
  <si>
    <t>A020788</t>
  </si>
  <si>
    <t>DONNA  STOCKTON</t>
  </si>
  <si>
    <t>A020953</t>
  </si>
  <si>
    <t>A020979</t>
  </si>
  <si>
    <t>A021015</t>
  </si>
  <si>
    <t>IN THE POCKET STUDIO LLC</t>
  </si>
  <si>
    <t>A021121</t>
  </si>
  <si>
    <t>COYOTE VALLEY TRIBAL COUNCIL</t>
  </si>
  <si>
    <t>A021187</t>
  </si>
  <si>
    <t>LYDIA R KOHLER</t>
  </si>
  <si>
    <t>Deridere Aper Vinea, L.P.</t>
  </si>
  <si>
    <t>A021271</t>
  </si>
  <si>
    <t>John R Toki</t>
  </si>
  <si>
    <t>A021345</t>
  </si>
  <si>
    <t>US BUREAU OF LAND MANAGEMENT</t>
  </si>
  <si>
    <t>A021355</t>
  </si>
  <si>
    <t>A021360</t>
  </si>
  <si>
    <t>JOHN  E CUNEO</t>
  </si>
  <si>
    <t>CHARLES  VAU</t>
  </si>
  <si>
    <t>A021429B</t>
  </si>
  <si>
    <t>RONALD W MCGEHEE</t>
  </si>
  <si>
    <t>A021466</t>
  </si>
  <si>
    <t>MONTMORENCY CRUSHING &amp; FERMENATION COMPANY</t>
  </si>
  <si>
    <t>A021674</t>
  </si>
  <si>
    <t>SIMI WINERY INC</t>
  </si>
  <si>
    <t>ELLIS J ALDEN</t>
  </si>
  <si>
    <t>A021711</t>
  </si>
  <si>
    <t>BARBARA R BANKE</t>
  </si>
  <si>
    <t>A022090</t>
  </si>
  <si>
    <t>Douglas A. Rafanelli Trust</t>
  </si>
  <si>
    <t>A022145</t>
  </si>
  <si>
    <t>FIORE  MARCHESCHI</t>
  </si>
  <si>
    <t>A022208</t>
  </si>
  <si>
    <t>MARY A GOLDEN TRUSTEE</t>
  </si>
  <si>
    <t>A022348</t>
  </si>
  <si>
    <t>NORTHWOOD RECREATION INC</t>
  </si>
  <si>
    <t>A022359</t>
  </si>
  <si>
    <t>A022426</t>
  </si>
  <si>
    <t>A022431</t>
  </si>
  <si>
    <t>LYNETTE  ROSE</t>
  </si>
  <si>
    <t>A022496</t>
  </si>
  <si>
    <t>OWEN  FREDERICKS</t>
  </si>
  <si>
    <t>HUMMINGBIRD WEST</t>
  </si>
  <si>
    <t>A022745</t>
  </si>
  <si>
    <t>JOSEPH  TITONE</t>
  </si>
  <si>
    <t>A023035</t>
  </si>
  <si>
    <t>A023040</t>
  </si>
  <si>
    <t>A023067</t>
  </si>
  <si>
    <t>A023077</t>
  </si>
  <si>
    <t>C H CASPERSEN</t>
  </si>
  <si>
    <t>A023086</t>
  </si>
  <si>
    <t>THE LAWTON AND ANNEKE SHURTLEFF MARITAL TRUST</t>
  </si>
  <si>
    <t>A023098</t>
  </si>
  <si>
    <t>A023144</t>
  </si>
  <si>
    <t>GEARY F REA</t>
  </si>
  <si>
    <t>A023163</t>
  </si>
  <si>
    <t>BECKSTOFFER VINEYARDS XV</t>
  </si>
  <si>
    <t>A023250</t>
  </si>
  <si>
    <t>BECKSTOFFER VINEYARDS</t>
  </si>
  <si>
    <t>A023399</t>
  </si>
  <si>
    <t>FRANK  RICETTI JR</t>
  </si>
  <si>
    <t>A023539</t>
  </si>
  <si>
    <t>SAINI DRY CREEK PROPERTIES LLC</t>
  </si>
  <si>
    <t>A023540</t>
  </si>
  <si>
    <t>KURT  ASHURST</t>
  </si>
  <si>
    <t>A023654B</t>
  </si>
  <si>
    <t>A023664</t>
  </si>
  <si>
    <t>RIVER ESTATES MUTUAL WATER CORP</t>
  </si>
  <si>
    <t>A023792</t>
  </si>
  <si>
    <t>A023793</t>
  </si>
  <si>
    <t>A023794</t>
  </si>
  <si>
    <t>LOUIS D TINSLEY</t>
  </si>
  <si>
    <t>A023868</t>
  </si>
  <si>
    <t>LARRY R VENTURI</t>
  </si>
  <si>
    <t>A023869</t>
  </si>
  <si>
    <t>MARK R FETZER</t>
  </si>
  <si>
    <t>JUDY  DUTRA</t>
  </si>
  <si>
    <t>A024017</t>
  </si>
  <si>
    <t>BELLISIMO A FAMILY VINEYARD LLC</t>
  </si>
  <si>
    <t>A024044</t>
  </si>
  <si>
    <t>LOLONIS FAMILY VINEYARDS AND WINERY, INC.</t>
  </si>
  <si>
    <t>A024051</t>
  </si>
  <si>
    <t>A024130</t>
  </si>
  <si>
    <t>A024163</t>
  </si>
  <si>
    <t>KURT D KIECKHEFER</t>
  </si>
  <si>
    <t>A024205</t>
  </si>
  <si>
    <t>DUTCHER CREEK LLC</t>
  </si>
  <si>
    <t>A024270B</t>
  </si>
  <si>
    <t>GRASS VALLEY WATER COMPANY</t>
  </si>
  <si>
    <t>A024310A</t>
  </si>
  <si>
    <t>A024310B</t>
  </si>
  <si>
    <t>A024318</t>
  </si>
  <si>
    <t>A024378</t>
  </si>
  <si>
    <t>HEMAR COMPANY</t>
  </si>
  <si>
    <t>A024391</t>
  </si>
  <si>
    <t>LANCASTER ESTATE VINEYARD AND WINERY LLC</t>
  </si>
  <si>
    <t>A024488</t>
  </si>
  <si>
    <t>A024522B</t>
  </si>
  <si>
    <t>A024569</t>
  </si>
  <si>
    <t>A024571B</t>
  </si>
  <si>
    <t>A024706</t>
  </si>
  <si>
    <t>A024761</t>
  </si>
  <si>
    <t>A024762A</t>
  </si>
  <si>
    <t>KOPF VINEYARDS LLC</t>
  </si>
  <si>
    <t>JASON  ZUMALT</t>
  </si>
  <si>
    <t>A024780</t>
  </si>
  <si>
    <t>A024865A02</t>
  </si>
  <si>
    <t>MOSHIN VINEYARDS, INC</t>
  </si>
  <si>
    <t>A024891</t>
  </si>
  <si>
    <t>HANSON AGGREGATES MID-PACIFIC, INC.</t>
  </si>
  <si>
    <t>A024892A</t>
  </si>
  <si>
    <t>A024893A</t>
  </si>
  <si>
    <t>A024893B</t>
  </si>
  <si>
    <t>A024929</t>
  </si>
  <si>
    <t>SWEETWATER SPRINGS WATER DISTRICT</t>
  </si>
  <si>
    <t>A024935</t>
  </si>
  <si>
    <t>DENNIS E HARRIS</t>
  </si>
  <si>
    <t>GEORGE L HELMHOLZ</t>
  </si>
  <si>
    <t>A024958B</t>
  </si>
  <si>
    <t>A024962</t>
  </si>
  <si>
    <t>RIENS SANDY BEACH, LLC</t>
  </si>
  <si>
    <t>A024963</t>
  </si>
  <si>
    <t>ISSAC LLC</t>
  </si>
  <si>
    <t>LOUIS J FOPPIANO RANCHES INC</t>
  </si>
  <si>
    <t>A024968A</t>
  </si>
  <si>
    <t>A024995</t>
  </si>
  <si>
    <t>BRUCE  MACLENNAN</t>
  </si>
  <si>
    <t>A025032</t>
  </si>
  <si>
    <t>SAMUEL A VENA</t>
  </si>
  <si>
    <t>A025052</t>
  </si>
  <si>
    <t>ELIZABETH A STARNES</t>
  </si>
  <si>
    <t>KIMMEL &amp; SONS</t>
  </si>
  <si>
    <t>BETTY A FOSTER</t>
  </si>
  <si>
    <t>A025367</t>
  </si>
  <si>
    <t>EPISCOPAL BISHOP OF CALIFORNIA</t>
  </si>
  <si>
    <t>A025394</t>
  </si>
  <si>
    <t>Power</t>
  </si>
  <si>
    <t>A025749A</t>
  </si>
  <si>
    <t>FELIZ CREEK VINEYARDS LLC C/O WENDY FETZER</t>
  </si>
  <si>
    <t>A025749B</t>
  </si>
  <si>
    <t>QUASAR HOLDING LLC</t>
  </si>
  <si>
    <t>A025830</t>
  </si>
  <si>
    <t>SONOMA COUNTY MUTUAL WATER COMPANY</t>
  </si>
  <si>
    <t>BRIAN R WHITE</t>
  </si>
  <si>
    <t>A025887A</t>
  </si>
  <si>
    <t>Middleridge Vineyards</t>
  </si>
  <si>
    <t>A025888A</t>
  </si>
  <si>
    <t>A026022A</t>
  </si>
  <si>
    <t>REDWOOD VALLEY GRAPE RANCH, LLC</t>
  </si>
  <si>
    <t>CHRIS  B LAUKENMANN</t>
  </si>
  <si>
    <t>A026055B</t>
  </si>
  <si>
    <t>A026143</t>
  </si>
  <si>
    <t>JOSEPH J BENEDETTI</t>
  </si>
  <si>
    <t>A026182</t>
  </si>
  <si>
    <t>GEYSERS POWER COMPANY LLC</t>
  </si>
  <si>
    <t>SOWING CIRCLE LLC</t>
  </si>
  <si>
    <t>Other</t>
  </si>
  <si>
    <t>A026503</t>
  </si>
  <si>
    <t>A026624</t>
  </si>
  <si>
    <t>A026938</t>
  </si>
  <si>
    <t>Dr. Benjamin  Meyer</t>
  </si>
  <si>
    <t>A027075</t>
  </si>
  <si>
    <t>Husch Vineyards, Inc.</t>
  </si>
  <si>
    <t>A027249</t>
  </si>
  <si>
    <t>CALIFORNIA WATER SERVICE COMPANY</t>
  </si>
  <si>
    <t>ROCHIOLI VINEYARD &amp; WINERY LLC</t>
  </si>
  <si>
    <t>A027479</t>
  </si>
  <si>
    <t>A027541</t>
  </si>
  <si>
    <t>ALLIED DEVELOPMENT INC</t>
  </si>
  <si>
    <t>A027583</t>
  </si>
  <si>
    <t>A028116</t>
  </si>
  <si>
    <t>MICHAEL W RIDDELL</t>
  </si>
  <si>
    <t>A028633</t>
  </si>
  <si>
    <t>A028648</t>
  </si>
  <si>
    <t>CHRISTOPHER M GULLEDGE</t>
  </si>
  <si>
    <t>A028828</t>
  </si>
  <si>
    <t>A028925</t>
  </si>
  <si>
    <t>A028926</t>
  </si>
  <si>
    <t>JAMES  TONG</t>
  </si>
  <si>
    <t>A029122</t>
  </si>
  <si>
    <t>A029277</t>
  </si>
  <si>
    <t>ALLAN   HENDERSON</t>
  </si>
  <si>
    <t>A029401</t>
  </si>
  <si>
    <t>DIANE K RUCKER</t>
  </si>
  <si>
    <t>A029480</t>
  </si>
  <si>
    <t>A029502</t>
  </si>
  <si>
    <t>John J Kilcullen</t>
  </si>
  <si>
    <t>A029562</t>
  </si>
  <si>
    <t>A029628</t>
  </si>
  <si>
    <t>A029632</t>
  </si>
  <si>
    <t>BRUTOCAO VINEYARDS</t>
  </si>
  <si>
    <t>A029995</t>
  </si>
  <si>
    <t>BRUCE  STRICKLER</t>
  </si>
  <si>
    <t>A030132</t>
  </si>
  <si>
    <t>A030349</t>
  </si>
  <si>
    <t>A030412</t>
  </si>
  <si>
    <t>A030560</t>
  </si>
  <si>
    <t>A031050</t>
  </si>
  <si>
    <t>A031171</t>
  </si>
  <si>
    <t>TRI MARGUERITE VINEYARDS</t>
  </si>
  <si>
    <t>A031259</t>
  </si>
  <si>
    <t>TOMKI RANCH, LLC</t>
  </si>
  <si>
    <t>A031304</t>
  </si>
  <si>
    <t>A031362</t>
  </si>
  <si>
    <t>A031567</t>
  </si>
  <si>
    <t>AUSTIN CREEK MUTUAL WATER COMPANY</t>
  </si>
  <si>
    <t>Aesthetic</t>
  </si>
  <si>
    <t>Stockpond</t>
  </si>
  <si>
    <t>ELIZABETH  BLANCHARD HANLEIN</t>
  </si>
  <si>
    <t>C000512</t>
  </si>
  <si>
    <t>C002935</t>
  </si>
  <si>
    <t>REDWOOD MOUNTAIN RANCH</t>
  </si>
  <si>
    <t>C005161</t>
  </si>
  <si>
    <t>MIDDLERIDGE VINEYARDS</t>
  </si>
  <si>
    <t>C005165</t>
  </si>
  <si>
    <t>C006052</t>
  </si>
  <si>
    <t>Registration Domestic</t>
  </si>
  <si>
    <t>D032058</t>
  </si>
  <si>
    <t>Theodore M. Neal</t>
  </si>
  <si>
    <t>D032062</t>
  </si>
  <si>
    <t>LAWRENCE  BERNHEIM</t>
  </si>
  <si>
    <t>D032141</t>
  </si>
  <si>
    <t>DAVID  DRYSDALE</t>
  </si>
  <si>
    <t>D032187</t>
  </si>
  <si>
    <t>ERNEST  F KNELL</t>
  </si>
  <si>
    <t>D032249</t>
  </si>
  <si>
    <t>ARVIN  BABU</t>
  </si>
  <si>
    <t>D032275</t>
  </si>
  <si>
    <t>DAVID WILLIAM SCHWARZENBERG</t>
  </si>
  <si>
    <t>D032320</t>
  </si>
  <si>
    <t>Dennis  O'Leary</t>
  </si>
  <si>
    <t>D032708</t>
  </si>
  <si>
    <t>MARY  ROSE</t>
  </si>
  <si>
    <t>Registration Irrigation</t>
  </si>
  <si>
    <t>H032009</t>
  </si>
  <si>
    <t>H032331</t>
  </si>
  <si>
    <t>H033072</t>
  </si>
  <si>
    <t>Registration Cannabis</t>
  </si>
  <si>
    <t>H501328</t>
  </si>
  <si>
    <t>NAICHE  ESTERBERKICH</t>
  </si>
  <si>
    <t>H501475</t>
  </si>
  <si>
    <t>SHAUN   MORDECAI</t>
  </si>
  <si>
    <t>H501586</t>
  </si>
  <si>
    <t>STEVIE  RUGGLES</t>
  </si>
  <si>
    <t>H504162</t>
  </si>
  <si>
    <t>MICHAEL  HEDGES-ZAMAGNI</t>
  </si>
  <si>
    <t>H505809</t>
  </si>
  <si>
    <t>ALEXANDER  PEARSON</t>
  </si>
  <si>
    <t>H505997</t>
  </si>
  <si>
    <t>MAJOR FARMS</t>
  </si>
  <si>
    <t>H506517</t>
  </si>
  <si>
    <t>CARL  SEIMERING</t>
  </si>
  <si>
    <t>H509523</t>
  </si>
  <si>
    <t>STEPHEN  DIGNAN</t>
  </si>
  <si>
    <t>Registration Livestock</t>
  </si>
  <si>
    <t>L031378</t>
  </si>
  <si>
    <t>BELVA A FRISCHE</t>
  </si>
  <si>
    <t>L031420</t>
  </si>
  <si>
    <t>L031422</t>
  </si>
  <si>
    <t>JEAN  THOMAS</t>
  </si>
  <si>
    <t>L031573</t>
  </si>
  <si>
    <t>L031669</t>
  </si>
  <si>
    <t>JESSICA  FRACCHIA</t>
  </si>
  <si>
    <t>L031764</t>
  </si>
  <si>
    <t>L032735</t>
  </si>
  <si>
    <t>INFO</t>
  </si>
  <si>
    <t>REFERENCE TABLE - Beneficial Use Ranking</t>
  </si>
  <si>
    <t>ACTION</t>
  </si>
  <si>
    <t>DO NOT MODIFY THIS TABLE</t>
  </si>
  <si>
    <t>USE_RANKING</t>
  </si>
  <si>
    <t>Mining</t>
  </si>
  <si>
    <t>Incidental Power</t>
  </si>
  <si>
    <t>Milling</t>
  </si>
  <si>
    <t>Snow Making</t>
  </si>
  <si>
    <t>Water Quality</t>
  </si>
  <si>
    <t>REFERENCE TABLE - STD % Return Flow by Month</t>
  </si>
  <si>
    <t>DO NOT MODIFY THIS TABLE - ONLY MODIFY IF YOU WISH TO ADJUST THE STANDARD RETURN FLOW PERCENTAGES</t>
  </si>
  <si>
    <t>Jan</t>
  </si>
  <si>
    <t>Feb</t>
  </si>
  <si>
    <t>Mar</t>
  </si>
  <si>
    <t>Apr</t>
  </si>
  <si>
    <t>May</t>
  </si>
  <si>
    <t>Jun</t>
  </si>
  <si>
    <t>Jul</t>
  </si>
  <si>
    <t>Aug</t>
  </si>
  <si>
    <t>Sep</t>
  </si>
  <si>
    <t>Oct</t>
  </si>
  <si>
    <t>Nov</t>
  </si>
  <si>
    <t>Dec</t>
  </si>
  <si>
    <t>Irrigation and Domestic Municipality</t>
  </si>
  <si>
    <t>Irrigation and Municipal</t>
  </si>
  <si>
    <t>Field Name</t>
  </si>
  <si>
    <t>Example Data</t>
  </si>
  <si>
    <t>Definition</t>
  </si>
  <si>
    <t xml:space="preserve">From ewrims_flat_file_use_season.csv </t>
  </si>
  <si>
    <t>Assigned number value of USE_CODE ranking from "Use_Code_Ranking" sheet</t>
  </si>
  <si>
    <t>Assigned primary beneficial use based on the priority ranking system in 'Use_Code_Ranking' sheet</t>
  </si>
  <si>
    <t>Assigned primary beneficial use based on the priority ranking system in 'Use_Code_Ranking' sheet (exceptions apply)</t>
  </si>
  <si>
    <t>Calculates an estimate of the percentage of return flow for the month of January</t>
  </si>
  <si>
    <t>Calculates an estimate of the percentage of return flow for the month of February</t>
  </si>
  <si>
    <t>Calculates an estimate of the percentage of return flow for the month of March</t>
  </si>
  <si>
    <t>Calculates an estimate of the percentage of return flow for the month of April</t>
  </si>
  <si>
    <t>Calculates an estimate of the percentage of return flow for the month of May</t>
  </si>
  <si>
    <t>Calculates an estimate of the percentage of return flow for the month of June</t>
  </si>
  <si>
    <t>Calculates an estimate of the percentage of return flow for the month of July</t>
  </si>
  <si>
    <t>Calculates an estimate of the percentage of return flow for the month of August</t>
  </si>
  <si>
    <t>Calculates an estimate of the percentage of return flow for the month of September</t>
  </si>
  <si>
    <t>Calculates an estimate of the percentage of return flow for the month of October</t>
  </si>
  <si>
    <t>Calculates an estimate of the percentage of return flow for the month of November</t>
  </si>
  <si>
    <t>Calculates an estimate of the percentage of return flow for the month of December</t>
  </si>
  <si>
    <t>Estimated percentage of return flow using a manually input rate</t>
  </si>
  <si>
    <t xml:space="preserve">Estimated percentage of return flow using a manually input rate </t>
  </si>
  <si>
    <t>Estimated percentage of return flow using the standard rate from table in "Return_flow_table" sheet</t>
  </si>
  <si>
    <t>FULLY NON-CONSUMPTIVE</t>
  </si>
  <si>
    <t>POWER_DEMAND_ZEROED</t>
  </si>
  <si>
    <t>Confirm that the assigned primary beneficial uses are appropriate. Ensure that the "standard" return flow is applicable to all water rights in the area of interest. If not, either modify the standard % return flow, or update the manual over-write column, by month, for each individual water right</t>
  </si>
  <si>
    <t/>
  </si>
  <si>
    <t>N</t>
  </si>
  <si>
    <t>STANDARD/MANUAL</t>
  </si>
  <si>
    <t>Application Number</t>
  </si>
  <si>
    <t>If multiple USE_CODE ranks, determines the minimum value (i.e. highest rank)</t>
  </si>
  <si>
    <t>Assigns value of 1 if IRRIGATION is one of the Beneficial Uses</t>
  </si>
  <si>
    <t>Assigns value of IRRIGATION_AND_MUNICIPAL if both IRRIGATION and MUNICIPAL are listed as Beneficial Uses</t>
  </si>
  <si>
    <t>Assigns value of IRRIGATION_AND_DOMESTIC if both IRRIGATION and DOMESTIC are listed as Beneficial Uses</t>
  </si>
  <si>
    <t>Determines whether STOCKWATERING is listed as a beneficial use</t>
  </si>
  <si>
    <t>Tells the calculator which percent return flow to use (standard vs manually input)</t>
  </si>
  <si>
    <t>If the percent return flow based on USE is not used, the demand itself can be zero'd out to represent non-consumptive use</t>
  </si>
  <si>
    <t>A subset of non-consumptive use that is based on the Primary Beneficial use being Power. Demand is set to 0 assuming run of river or similar</t>
  </si>
  <si>
    <t>MANUALLY ENTER BU IF OTHER</t>
  </si>
  <si>
    <t>If the Primary Beneficial Use is determined to be something other the default value, manually enter it in here.</t>
  </si>
  <si>
    <t>z</t>
  </si>
  <si>
    <t>A009774</t>
  </si>
  <si>
    <t>A012509</t>
  </si>
  <si>
    <t>Joseph Phelps Vineyards LLC</t>
  </si>
  <si>
    <t>US VITICULTURE FARMLAND LLC</t>
  </si>
  <si>
    <t>A013716</t>
  </si>
  <si>
    <t>A013755</t>
  </si>
  <si>
    <t>ROBERT  ROSETTI</t>
  </si>
  <si>
    <t>A014160</t>
  </si>
  <si>
    <t>Russian River Flood Control &amp; Water Conservation District</t>
  </si>
  <si>
    <t>A015120</t>
  </si>
  <si>
    <t>DALIN CALISTOGA REALTY, LLC</t>
  </si>
  <si>
    <t>A015664C</t>
  </si>
  <si>
    <t>CROSSROADS WINERY LP</t>
  </si>
  <si>
    <t>A015760</t>
  </si>
  <si>
    <t>A016308</t>
  </si>
  <si>
    <t>A016416</t>
  </si>
  <si>
    <t>CONRAD WOOD PRESERVING CO</t>
  </si>
  <si>
    <t>A018277</t>
  </si>
  <si>
    <t>YORK CREEK VINEYARDS</t>
  </si>
  <si>
    <t>A019200</t>
  </si>
  <si>
    <t>JENNIFER HAAS REVOCABLE TRUST</t>
  </si>
  <si>
    <t>A019652</t>
  </si>
  <si>
    <t>JOSEPH &amp; KATHLEEN  TRESCH</t>
  </si>
  <si>
    <t>A019921</t>
  </si>
  <si>
    <t>FOURKAS FAMILY TRUST</t>
  </si>
  <si>
    <t>A020720</t>
  </si>
  <si>
    <t>POCKET RANCH LLC</t>
  </si>
  <si>
    <t>A020901</t>
  </si>
  <si>
    <t>RICHARD C VANDLEN</t>
  </si>
  <si>
    <t>A021540</t>
  </si>
  <si>
    <t>A022615</t>
  </si>
  <si>
    <t>A022732</t>
  </si>
  <si>
    <t>MOHRHARDT ATTILIO SMITH TRUST AGREEMENT DATED MAY 15 2015</t>
  </si>
  <si>
    <t>A022824</t>
  </si>
  <si>
    <t>GUALALA RANCH ASSOCIATION</t>
  </si>
  <si>
    <t>A023545</t>
  </si>
  <si>
    <t>KAREN RENEE BISHOP</t>
  </si>
  <si>
    <t>A023660</t>
  </si>
  <si>
    <t>CHARLES M BURKNER</t>
  </si>
  <si>
    <t>TPWC INC</t>
  </si>
  <si>
    <t>A024874</t>
  </si>
  <si>
    <t>Realty Income Properties 2, LLC</t>
  </si>
  <si>
    <t>A025222</t>
  </si>
  <si>
    <t>Robert L Fink</t>
  </si>
  <si>
    <t>A026184</t>
  </si>
  <si>
    <t>A026808</t>
  </si>
  <si>
    <t>CAIN VINEYARD INC</t>
  </si>
  <si>
    <t>A026993</t>
  </si>
  <si>
    <t>LONE OAKS ESTATES</t>
  </si>
  <si>
    <t>A027523</t>
  </si>
  <si>
    <t>James F Gray</t>
  </si>
  <si>
    <t>A027841</t>
  </si>
  <si>
    <t>A028738</t>
  </si>
  <si>
    <t>RONALD L VANSCOYK</t>
  </si>
  <si>
    <t>A031501</t>
  </si>
  <si>
    <t>COUNTY LINE VINEYARD, LLC</t>
  </si>
  <si>
    <t>C001180</t>
  </si>
  <si>
    <t>C003979</t>
  </si>
  <si>
    <t>JAMES  R KRECK</t>
  </si>
  <si>
    <t>H505968</t>
  </si>
  <si>
    <t>TADD  SCHADECK</t>
  </si>
  <si>
    <t>L032288</t>
  </si>
  <si>
    <t>ROBERT W MCASEY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</si>
</sst>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theme="1"/>
      <name val="Calibri"/>
      <family val="2"/>
    </font>
  </fonts>
  <fills count="7">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lightUp">
        <bgColor theme="2"/>
      </patternFill>
    </fill>
  </fills>
  <borders count="12">
    <border>
      <left/>
      <right/>
      <top/>
      <bottom/>
      <diagonal/>
    </border>
    <border>
      <left/>
      <right style="double">
        <color auto="1"/>
      </right>
      <top/>
      <bottom/>
      <diagonal/>
    </border>
    <border>
      <left style="double">
        <color auto="1"/>
      </left>
      <right/>
      <top/>
      <bottom/>
      <diagonal/>
    </border>
    <border>
      <left style="thin">
        <color auto="1"/>
      </left>
      <right style="thin">
        <color auto="1"/>
      </right>
      <top style="medium">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auto="1"/>
      </left>
      <right style="double">
        <color auto="1"/>
      </right>
      <top/>
      <bottom/>
      <diagonal/>
    </border>
    <border>
      <left/>
      <right/>
      <top style="medium">
        <color auto="1"/>
      </top>
      <bottom/>
      <diagonal/>
    </border>
    <border>
      <left/>
      <right/>
      <top/>
      <bottom style="medium">
        <color auto="1"/>
      </bottom>
      <diagonal/>
    </border>
    <border>
      <left/>
      <right/>
      <top style="thin">
        <color theme="1"/>
      </top>
      <bottom/>
      <diagonal/>
    </border>
    <border>
      <left/>
      <right style="double">
        <color theme="1"/>
      </right>
      <top style="thin">
        <color theme="1"/>
      </top>
      <bottom style="thin">
        <color theme="1"/>
      </bottom>
      <diagonal/>
    </border>
    <border>
      <left/>
      <right style="double">
        <color theme="1"/>
      </right>
      <top/>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4" borderId="0" xfId="0" applyFill="1"/>
    <xf numFmtId="0" fontId="0" fillId="0" borderId="2" xfId="0" applyBorder="1"/>
    <xf numFmtId="0" fontId="0" fillId="0" borderId="0" xfId="0" applyAlignment="1">
      <alignment vertical="top"/>
    </xf>
    <xf numFmtId="0" fontId="1" fillId="0" borderId="3" xfId="0" applyFont="1" applyBorder="1"/>
    <xf numFmtId="0" fontId="1" fillId="0" borderId="4" xfId="0" applyFont="1" applyBorder="1"/>
    <xf numFmtId="0" fontId="0" fillId="2" borderId="4" xfId="0" applyFill="1" applyBorder="1"/>
    <xf numFmtId="0" fontId="0" fillId="0" borderId="4" xfId="0" applyBorder="1"/>
    <xf numFmtId="0" fontId="0" fillId="3" borderId="4" xfId="0" applyFill="1" applyBorder="1"/>
    <xf numFmtId="0" fontId="0" fillId="4" borderId="4" xfId="0" applyFill="1" applyBorder="1"/>
    <xf numFmtId="0" fontId="2" fillId="0" borderId="5" xfId="0" applyFont="1" applyBorder="1" applyAlignment="1">
      <alignment vertical="top"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xf>
    <xf numFmtId="0" fontId="4" fillId="3" borderId="0" xfId="0" applyFont="1" applyFill="1"/>
    <xf numFmtId="0" fontId="0" fillId="4" borderId="1" xfId="0" applyFill="1" applyBorder="1"/>
    <xf numFmtId="0" fontId="4" fillId="5" borderId="2" xfId="0" applyFont="1" applyFill="1" applyBorder="1"/>
    <xf numFmtId="0" fontId="0" fillId="5" borderId="0" xfId="0" applyFill="1"/>
    <xf numFmtId="0" fontId="0" fillId="5" borderId="4" xfId="0" applyFill="1" applyBorder="1"/>
    <xf numFmtId="0" fontId="0" fillId="5" borderId="1" xfId="0" applyFill="1" applyBorder="1"/>
    <xf numFmtId="0" fontId="0" fillId="6" borderId="6" xfId="0" applyFill="1" applyBorder="1"/>
    <xf numFmtId="0" fontId="0" fillId="0" borderId="6" xfId="0" applyBorder="1"/>
    <xf numFmtId="0" fontId="0" fillId="4" borderId="6" xfId="0" applyFill="1" applyBorder="1"/>
    <xf numFmtId="0" fontId="1" fillId="0" borderId="8" xfId="0" applyFont="1" applyBorder="1"/>
    <xf numFmtId="0" fontId="0" fillId="4" borderId="7" xfId="0" applyFill="1" applyBorder="1"/>
    <xf numFmtId="0" fontId="4" fillId="3" borderId="4" xfId="0" applyFont="1" applyFill="1" applyBorder="1"/>
    <xf numFmtId="0" fontId="4" fillId="5" borderId="4" xfId="0" applyFont="1" applyFill="1" applyBorder="1"/>
    <xf numFmtId="0" fontId="0" fillId="0" borderId="0" xfId="0" applyAlignment="1">
      <alignment wrapText="1"/>
    </xf>
    <xf numFmtId="0" fontId="0" fillId="3" borderId="0" xfId="0" applyFill="1"/>
    <xf numFmtId="0" fontId="0" fillId="0" borderId="2" xfId="0" applyBorder="1" applyAlignment="1">
      <alignment wrapText="1"/>
    </xf>
    <xf numFmtId="0" fontId="0" fillId="3" borderId="2" xfId="0" applyFill="1" applyBorder="1"/>
    <xf numFmtId="0" fontId="0" fillId="0" borderId="1" xfId="0" applyBorder="1" applyAlignment="1">
      <alignment wrapText="1"/>
    </xf>
    <xf numFmtId="0" fontId="0" fillId="3" borderId="1" xfId="0" applyFill="1" applyBorder="1"/>
    <xf numFmtId="0" fontId="0" fillId="0" borderId="4" xfId="0" applyBorder="1" applyAlignment="1">
      <alignment horizontal="left"/>
    </xf>
    <xf numFmtId="0" fontId="0" fillId="0" borderId="4" xfId="0" applyBorder="1" applyAlignment="1">
      <alignment horizontal="left" wrapText="1"/>
    </xf>
    <xf numFmtId="0" fontId="1" fillId="0" borderId="4" xfId="0" applyFont="1" applyBorder="1" applyAlignment="1">
      <alignment horizontal="center"/>
    </xf>
    <xf numFmtId="0" fontId="0" fillId="0" borderId="0" xfId="0" applyAlignment="1">
      <alignment horizontal="center"/>
    </xf>
    <xf numFmtId="0" fontId="0" fillId="2" borderId="9" xfId="0" applyFill="1" applyBorder="1"/>
    <xf numFmtId="0" fontId="0" fillId="2" borderId="10" xfId="0" applyFill="1" applyBorder="1"/>
    <xf numFmtId="0" fontId="0" fillId="0" borderId="11" xfId="0" applyBorder="1"/>
  </cellXfs>
  <cellStyles count="1">
    <cellStyle name="Normal" xfId="0" builtinId="0"/>
  </cellStyles>
  <dxfs count="0"/>
  <tableStyles count="0" defaultTableStyle="TableStyleMedium2" defaultPivotStyle="PivotStyleMedium9"/>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552A-3C13-469F-AAFD-88DCA8283DD2}">
  <dimension ref="A1:F11"/>
  <sheetViews>
    <sheetView topLeftCell="B1" zoomScaleNormal="100" workbookViewId="0">
      <selection activeCell="C13" sqref="C13"/>
    </sheetView>
  </sheetViews>
  <sheetFormatPr defaultRowHeight="15" x14ac:dyDescent="0.25"/>
  <cols>
    <col min="1" max="1" width="24.7109375" customWidth="1"/>
    <col min="2" max="2" width="25.42578125" customWidth="1"/>
    <col min="3" max="3" width="48" customWidth="1"/>
    <col min="4" max="4" width="30" customWidth="1"/>
    <col min="5" max="5" width="32.5703125" customWidth="1"/>
    <col min="6" max="6" width="25.7109375" customWidth="1"/>
  </cols>
  <sheetData>
    <row r="1" spans="1:6" x14ac:dyDescent="0.25">
      <c r="A1" s="6" t="s">
        <v>0</v>
      </c>
      <c r="B1" s="6" t="s">
        <v>1</v>
      </c>
      <c r="C1" s="6" t="s">
        <v>2</v>
      </c>
      <c r="D1" s="6" t="s">
        <v>3</v>
      </c>
      <c r="E1" s="6" t="s">
        <v>4</v>
      </c>
      <c r="F1" s="6" t="s">
        <v>5</v>
      </c>
    </row>
    <row r="2" spans="1:6" s="5" customFormat="1" ht="45" x14ac:dyDescent="0.25">
      <c r="A2" s="12" t="s">
        <v>6</v>
      </c>
      <c r="B2" s="12" t="s">
        <v>7</v>
      </c>
      <c r="C2" s="12" t="s">
        <v>8</v>
      </c>
      <c r="D2" s="12" t="s">
        <v>9</v>
      </c>
      <c r="E2" s="12" t="s">
        <v>10</v>
      </c>
      <c r="F2" s="12" t="s">
        <v>11</v>
      </c>
    </row>
    <row r="3" spans="1:6" ht="180" x14ac:dyDescent="0.25">
      <c r="A3" s="13" t="s">
        <v>12</v>
      </c>
      <c r="B3" s="13" t="s">
        <v>13</v>
      </c>
      <c r="C3" s="14" t="s">
        <v>14</v>
      </c>
      <c r="D3" s="14" t="s">
        <v>15</v>
      </c>
      <c r="E3" s="13" t="s">
        <v>16</v>
      </c>
      <c r="F3" s="14" t="s">
        <v>609</v>
      </c>
    </row>
    <row r="6" spans="1:6" x14ac:dyDescent="0.25">
      <c r="A6" s="1" t="s">
        <v>17</v>
      </c>
      <c r="B6" s="1"/>
    </row>
    <row r="7" spans="1:6" x14ac:dyDescent="0.25">
      <c r="A7" s="7" t="s">
        <v>18</v>
      </c>
      <c r="B7" s="7" t="s">
        <v>19</v>
      </c>
    </row>
    <row r="8" spans="1:6" x14ac:dyDescent="0.25">
      <c r="A8" s="8"/>
      <c r="B8" s="9" t="s">
        <v>20</v>
      </c>
    </row>
    <row r="9" spans="1:6" x14ac:dyDescent="0.25">
      <c r="A9" s="20"/>
      <c r="B9" s="9" t="s">
        <v>21</v>
      </c>
    </row>
    <row r="10" spans="1:6" x14ac:dyDescent="0.25">
      <c r="A10" s="11"/>
      <c r="B10" s="9" t="s">
        <v>22</v>
      </c>
    </row>
    <row r="11" spans="1:6" x14ac:dyDescent="0.25">
      <c r="A11" s="10"/>
      <c r="B11" s="9" t="s">
        <v>23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957C6-EA3A-4C27-86A0-D9F2EEB11C7A}">
  <dimension ref="A1:BK2510"/>
  <sheetViews>
    <sheetView tabSelected="1" zoomScaleNormal="100" workbookViewId="0">
      <pane ySplit="3" topLeftCell="A4" activePane="bottomLeft" state="frozen"/>
      <selection activeCell="C1" sqref="C1"/>
      <selection pane="bottomLeft" activeCell="A3" sqref="A3"/>
    </sheetView>
  </sheetViews>
  <sheetFormatPr defaultRowHeight="15" x14ac:dyDescent="0.25"/>
  <cols>
    <col min="1" max="1" width="22.85546875" customWidth="1"/>
    <col min="2" max="2" width="16.28515625" customWidth="1"/>
    <col min="3" max="3" width="25.5703125" customWidth="1"/>
    <col min="4" max="4" width="21.7109375" customWidth="1"/>
    <col min="5" max="5" width="27.5703125" customWidth="1"/>
    <col min="6" max="6" width="23.5703125" customWidth="1"/>
    <col min="7" max="7" width="55.5703125" customWidth="1"/>
    <col min="8" max="8" width="30.140625" customWidth="1"/>
    <col min="9" max="9" width="17.7109375" customWidth="1"/>
    <col min="10" max="14" width="18.42578125" customWidth="1"/>
    <col min="15" max="15" width="27.28515625" bestFit="1" customWidth="1"/>
    <col min="16" max="16" width="16.42578125" bestFit="1" customWidth="1"/>
    <col min="17" max="17" width="10.28515625" bestFit="1" customWidth="1"/>
    <col min="18" max="18" width="25.7109375" bestFit="1" customWidth="1"/>
    <col min="19" max="19" width="24.5703125" bestFit="1" customWidth="1"/>
    <col min="20" max="20" width="24.5703125" customWidth="1"/>
    <col min="21" max="21" width="33" style="2" bestFit="1" customWidth="1"/>
    <col min="22" max="22" width="10.5703125" style="22" customWidth="1"/>
    <col min="23" max="23" width="24.28515625" style="23" bestFit="1" customWidth="1"/>
    <col min="24" max="24" width="25.7109375" style="4" bestFit="1" customWidth="1"/>
    <col min="25" max="25" width="25.7109375" customWidth="1"/>
    <col min="26" max="26" width="25.7109375" style="2" customWidth="1"/>
    <col min="27" max="27" width="28" bestFit="1" customWidth="1"/>
    <col min="28" max="28" width="27.7109375" bestFit="1" customWidth="1"/>
    <col min="29" max="29" width="28.7109375" bestFit="1" customWidth="1"/>
    <col min="30" max="30" width="28.28515625" bestFit="1" customWidth="1"/>
    <col min="31" max="31" width="28.5703125" bestFit="1" customWidth="1"/>
    <col min="32" max="32" width="28" bestFit="1" customWidth="1"/>
    <col min="33" max="33" width="27.42578125" bestFit="1" customWidth="1"/>
    <col min="34" max="34" width="28.42578125" bestFit="1" customWidth="1"/>
    <col min="35" max="35" width="27.7109375" bestFit="1" customWidth="1"/>
    <col min="36" max="36" width="28.28515625" bestFit="1" customWidth="1"/>
    <col min="37" max="37" width="28.7109375" bestFit="1" customWidth="1"/>
    <col min="38" max="38" width="28" bestFit="1" customWidth="1"/>
    <col min="39" max="39" width="31.5703125" style="4" bestFit="1" customWidth="1"/>
    <col min="40" max="40" width="31.7109375" bestFit="1" customWidth="1"/>
    <col min="41" max="41" width="31.5703125" bestFit="1" customWidth="1"/>
    <col min="42" max="42" width="32.5703125" bestFit="1" customWidth="1"/>
    <col min="43" max="43" width="32" bestFit="1" customWidth="1"/>
    <col min="44" max="44" width="32.42578125" bestFit="1" customWidth="1"/>
    <col min="45" max="45" width="31.7109375" bestFit="1" customWidth="1"/>
    <col min="46" max="46" width="31.28515625" bestFit="1" customWidth="1"/>
    <col min="47" max="47" width="32.28515625" bestFit="1" customWidth="1"/>
    <col min="48" max="48" width="31.5703125" bestFit="1" customWidth="1"/>
    <col min="49" max="50" width="25.7109375" customWidth="1"/>
    <col min="51" max="51" width="25.7109375" style="2" customWidth="1"/>
    <col min="52" max="52" width="30.5703125" bestFit="1" customWidth="1"/>
    <col min="53" max="53" width="30.28515625" bestFit="1" customWidth="1"/>
    <col min="54" max="54" width="31.28515625" bestFit="1" customWidth="1"/>
    <col min="55" max="55" width="30.7109375" bestFit="1" customWidth="1"/>
    <col min="56" max="56" width="31.28515625" bestFit="1" customWidth="1"/>
    <col min="57" max="57" width="30.5703125" bestFit="1" customWidth="1"/>
    <col min="58" max="58" width="30" bestFit="1" customWidth="1"/>
    <col min="59" max="59" width="31" bestFit="1" customWidth="1"/>
    <col min="60" max="60" width="30.28515625" bestFit="1" customWidth="1"/>
    <col min="61" max="61" width="30.7109375" bestFit="1" customWidth="1"/>
    <col min="62" max="62" width="31.28515625" bestFit="1" customWidth="1"/>
    <col min="63" max="63" width="30.5703125" style="2" bestFit="1" customWidth="1"/>
  </cols>
  <sheetData>
    <row r="1" spans="1:63" ht="30" x14ac:dyDescent="0.25">
      <c r="A1" s="1" t="s">
        <v>24</v>
      </c>
      <c r="B1" t="s">
        <v>25</v>
      </c>
      <c r="I1" s="4" t="s">
        <v>26</v>
      </c>
      <c r="U1" s="2" t="s">
        <v>27</v>
      </c>
      <c r="W1" s="23" t="s">
        <v>28</v>
      </c>
      <c r="X1" s="31" t="s">
        <v>29</v>
      </c>
      <c r="Y1" s="29"/>
      <c r="Z1" s="33"/>
      <c r="AA1" t="s">
        <v>30</v>
      </c>
      <c r="AM1" s="4" t="s">
        <v>31</v>
      </c>
      <c r="AZ1" t="s">
        <v>26</v>
      </c>
    </row>
    <row r="2" spans="1:63" ht="30" x14ac:dyDescent="0.25">
      <c r="A2" s="1" t="s">
        <v>32</v>
      </c>
      <c r="B2" t="s">
        <v>33</v>
      </c>
      <c r="I2" s="4" t="s">
        <v>34</v>
      </c>
      <c r="T2" t="s">
        <v>622</v>
      </c>
      <c r="W2" s="23" t="s">
        <v>35</v>
      </c>
      <c r="X2" s="31" t="s">
        <v>34</v>
      </c>
      <c r="Y2" s="29"/>
      <c r="Z2" s="33"/>
      <c r="AA2" t="s">
        <v>36</v>
      </c>
      <c r="AM2" s="4" t="s">
        <v>37</v>
      </c>
      <c r="AZ2" t="s">
        <v>34</v>
      </c>
    </row>
    <row r="3" spans="1:63" x14ac:dyDescent="0.25">
      <c r="A3" s="39" t="s">
        <v>38</v>
      </c>
      <c r="B3" s="39" t="s">
        <v>39</v>
      </c>
      <c r="C3" s="39" t="s">
        <v>40</v>
      </c>
      <c r="D3" s="39" t="s">
        <v>41</v>
      </c>
      <c r="E3" s="39" t="s">
        <v>42</v>
      </c>
      <c r="F3" s="39" t="s">
        <v>43</v>
      </c>
      <c r="G3" s="39" t="s">
        <v>44</v>
      </c>
      <c r="H3" s="40" t="s">
        <v>45</v>
      </c>
      <c r="I3" s="3" t="s">
        <v>46</v>
      </c>
      <c r="J3" s="3" t="s">
        <v>47</v>
      </c>
      <c r="K3" s="3" t="s">
        <v>48</v>
      </c>
      <c r="L3" s="3" t="s">
        <v>49</v>
      </c>
      <c r="M3" s="3" t="s">
        <v>50</v>
      </c>
      <c r="N3" s="3" t="s">
        <v>51</v>
      </c>
      <c r="O3" s="3" t="s">
        <v>52</v>
      </c>
      <c r="P3" s="3" t="s">
        <v>53</v>
      </c>
      <c r="Q3" s="3" t="s">
        <v>50</v>
      </c>
      <c r="R3" s="3" t="s">
        <v>54</v>
      </c>
      <c r="S3" s="3" t="s">
        <v>55</v>
      </c>
      <c r="T3" s="19" t="s">
        <v>56</v>
      </c>
      <c r="U3" s="17" t="s">
        <v>57</v>
      </c>
      <c r="W3" s="24" t="s">
        <v>58</v>
      </c>
      <c r="X3" s="32" t="s">
        <v>59</v>
      </c>
      <c r="Y3" s="30" t="s">
        <v>607</v>
      </c>
      <c r="Z3" s="34" t="s">
        <v>608</v>
      </c>
      <c r="AA3" s="16" t="s">
        <v>60</v>
      </c>
      <c r="AB3" s="16" t="s">
        <v>61</v>
      </c>
      <c r="AC3" s="16" t="s">
        <v>62</v>
      </c>
      <c r="AD3" s="16" t="s">
        <v>63</v>
      </c>
      <c r="AE3" s="16" t="s">
        <v>64</v>
      </c>
      <c r="AF3" s="16" t="s">
        <v>65</v>
      </c>
      <c r="AG3" s="16" t="s">
        <v>66</v>
      </c>
      <c r="AH3" s="16" t="s">
        <v>67</v>
      </c>
      <c r="AI3" s="16" t="s">
        <v>68</v>
      </c>
      <c r="AJ3" s="16" t="s">
        <v>69</v>
      </c>
      <c r="AK3" s="16" t="s">
        <v>70</v>
      </c>
      <c r="AL3" s="16" t="s">
        <v>71</v>
      </c>
      <c r="AM3" s="18" t="s">
        <v>72</v>
      </c>
      <c r="AN3" s="19" t="s">
        <v>73</v>
      </c>
      <c r="AO3" s="19" t="s">
        <v>74</v>
      </c>
      <c r="AP3" s="19" t="s">
        <v>75</v>
      </c>
      <c r="AQ3" s="19" t="s">
        <v>76</v>
      </c>
      <c r="AR3" s="19" t="s">
        <v>77</v>
      </c>
      <c r="AS3" s="19" t="s">
        <v>78</v>
      </c>
      <c r="AT3" s="19" t="s">
        <v>79</v>
      </c>
      <c r="AU3" s="19" t="s">
        <v>80</v>
      </c>
      <c r="AV3" s="19" t="s">
        <v>81</v>
      </c>
      <c r="AW3" s="19" t="s">
        <v>82</v>
      </c>
      <c r="AX3" s="19" t="s">
        <v>83</v>
      </c>
      <c r="AY3" s="21" t="s">
        <v>84</v>
      </c>
      <c r="AZ3" s="3" t="s">
        <v>85</v>
      </c>
      <c r="BA3" s="3" t="s">
        <v>86</v>
      </c>
      <c r="BB3" s="3" t="s">
        <v>87</v>
      </c>
      <c r="BC3" s="3" t="s">
        <v>88</v>
      </c>
      <c r="BD3" s="3" t="s">
        <v>89</v>
      </c>
      <c r="BE3" s="3" t="s">
        <v>90</v>
      </c>
      <c r="BF3" s="3" t="s">
        <v>91</v>
      </c>
      <c r="BG3" s="3" t="s">
        <v>92</v>
      </c>
      <c r="BH3" s="3" t="s">
        <v>93</v>
      </c>
      <c r="BI3" s="3" t="s">
        <v>94</v>
      </c>
      <c r="BJ3" s="3" t="s">
        <v>95</v>
      </c>
      <c r="BK3" s="17" t="s">
        <v>96</v>
      </c>
    </row>
    <row r="4" spans="1:63" x14ac:dyDescent="0.25">
      <c r="A4" t="s">
        <v>112</v>
      </c>
      <c r="B4" t="s">
        <v>98</v>
      </c>
      <c r="C4" t="s">
        <v>99</v>
      </c>
      <c r="D4">
        <v>67.8</v>
      </c>
      <c r="E4" t="s">
        <v>100</v>
      </c>
      <c r="F4" t="s">
        <v>100</v>
      </c>
      <c r="G4" t="s">
        <v>113</v>
      </c>
      <c r="H4" s="41" t="s">
        <v>102</v>
      </c>
      <c r="I4">
        <f>_xlfn.XLOOKUP(B4,Use_Code_Ranking!$A$4:$A$23,Use_Code_Ranking!$B$4:$B$23,9999)</f>
        <v>1</v>
      </c>
      <c r="J4">
        <f t="shared" ref="J4:J67" ca="1" si="0">_xlfn.MINIFS(USE_CODE_RANK,APPLICATION_NUMBER,A4)</f>
        <v>1</v>
      </c>
      <c r="K4">
        <f t="shared" ref="K4:K67" ca="1" si="1">COUNTIFS(USE_CODE_RANK,1,APPLICATION_NUMBER,A4)</f>
        <v>1</v>
      </c>
      <c r="L4">
        <f t="shared" ref="L4:L67" ca="1" si="2">COUNTIFS(USE_CODE_RANK,2,APPLICATION_NUMBER,A4)</f>
        <v>0</v>
      </c>
      <c r="M4">
        <f t="shared" ref="M4:M67" ca="1" si="3">COUNTIFS(USE_CODE_RANK,3,APPLICATION_NUMBER,A4,PRIMARY_OWNER_ENTITY_TYPE,"Government (State/Municipal)")</f>
        <v>0</v>
      </c>
      <c r="N4" t="str">
        <f ca="1">IF(AND(K4&gt;0,L4&gt;0),"IRRIGATION_AND_MUNICIPAL","")</f>
        <v/>
      </c>
      <c r="O4" t="str">
        <f ca="1">IF(AND(K4&gt;0,M4&gt;0),"IRRIGATION_AND_DOMESTIC","")</f>
        <v/>
      </c>
      <c r="P4" t="str">
        <f t="shared" ref="P4:P67" si="4">IF(ISNUMBER(SEARCH("Stock",C4)),"Stockwatering","")</f>
        <v/>
      </c>
      <c r="Q4" t="str">
        <f t="shared" ref="Q4:Q67" si="5">IF(ISNUMBER(SEARCH("Registration Domestic",C4)),"Domestic","")</f>
        <v/>
      </c>
      <c r="R4" t="str">
        <f t="shared" ref="R4:R67" si="6">IF(ISNUMBER(SEARCH("Registration Irrigation",C4)),"Irrigation","")</f>
        <v/>
      </c>
      <c r="S4" t="str">
        <f t="shared" ref="S4:S67" si="7">IF(ISNUMBER(SEARCH("Registration Cannabis",C4)),"Irrigation","")</f>
        <v/>
      </c>
      <c r="U4" s="2" t="str">
        <f ca="1">IF(ISBLANK($T4),IF(S4="Irrigation","Irrigation",IF(R4="Irrigation","Irrigation",IF(Q4="Domestic","Domestic",IF(P4="Stockwatering","Stockwatering",IF(N4="IRRIGATION_AND_MUNICIPAL","Irrigation and Municipal",IF(O4="IRRIGATION_AND_DOMESTIC","Irrigation and Domestic Municipality",_xlfn.XLOOKUP(J4,Use_Code_Ranking!$B$4:$B$23,Use_Code_Ranking!$A$4:$A$23))))))),$T4)</f>
        <v>Irrigation</v>
      </c>
      <c r="W4" s="23" t="str" cm="1">
        <f t="array" aca="1" ref="W4:W263" ca="1">_xlfn.UNIQUE(APPLICATION_NUMBER)</f>
        <v>A004307</v>
      </c>
      <c r="X4" s="4" t="str">
        <f ca="1">_xlfn.XLOOKUP(W4,A:A,U:U)</f>
        <v>Irrigation</v>
      </c>
      <c r="Y4" t="str">
        <f t="shared" ref="Y4:Y67" ca="1" si="8">IF(OR(X4="Power", X4="Recreational", X4="Aquaculture",X4="Fish and Wildlife Preservation and Enhancement"),"Y","N")</f>
        <v>N</v>
      </c>
      <c r="Z4" s="2" t="str">
        <f t="shared" ref="Z4:Z67" ca="1" si="9">IF(X4="Power","Y","N")</f>
        <v>N</v>
      </c>
      <c r="AA4">
        <f ca="1">IF($AM4="STANDARD",AZ4,AN4)</f>
        <v>0</v>
      </c>
      <c r="AB4">
        <f t="shared" ref="AB4:AL19" ca="1" si="10">IF($AM4="STANDARD",BA4,AO4)</f>
        <v>0</v>
      </c>
      <c r="AC4">
        <f t="shared" ca="1" si="10"/>
        <v>20</v>
      </c>
      <c r="AD4">
        <f t="shared" ca="1" si="10"/>
        <v>20</v>
      </c>
      <c r="AE4">
        <f t="shared" ca="1" si="10"/>
        <v>10</v>
      </c>
      <c r="AF4">
        <f t="shared" ca="1" si="10"/>
        <v>10</v>
      </c>
      <c r="AG4">
        <f ca="1">IF($AM4="STANDARD",BF4,AT4)</f>
        <v>0</v>
      </c>
      <c r="AH4">
        <f t="shared" ca="1" si="10"/>
        <v>0</v>
      </c>
      <c r="AI4">
        <f t="shared" ca="1" si="10"/>
        <v>0</v>
      </c>
      <c r="AJ4">
        <f t="shared" ca="1" si="10"/>
        <v>20</v>
      </c>
      <c r="AK4">
        <f ca="1">IF($AM4="STANDARD",BJ4,AX4)</f>
        <v>20</v>
      </c>
      <c r="AL4">
        <f ca="1">IF($AM4="STANDARD",BK4,AY4)</f>
        <v>0</v>
      </c>
      <c r="AM4" s="4" t="s">
        <v>103</v>
      </c>
      <c r="AZ4">
        <f ca="1">_xlfn.XLOOKUP($X4,Return_flow_table!$A$4:$A$25,Return_flow_table!B$4:B$25)</f>
        <v>0</v>
      </c>
      <c r="BA4">
        <f ca="1">_xlfn.XLOOKUP($X4,Return_flow_table!$A$4:$A$25,Return_flow_table!C$4:C$25)</f>
        <v>0</v>
      </c>
      <c r="BB4">
        <f ca="1">_xlfn.XLOOKUP($X4,Return_flow_table!$A$4:$A$25,Return_flow_table!D$4:D$25)</f>
        <v>20</v>
      </c>
      <c r="BC4">
        <f ca="1">_xlfn.XLOOKUP($X4,Return_flow_table!$A$4:$A$25,Return_flow_table!E$4:E$25)</f>
        <v>20</v>
      </c>
      <c r="BD4">
        <f ca="1">_xlfn.XLOOKUP($X4,Return_flow_table!$A$4:$A$25,Return_flow_table!F$4:F$25)</f>
        <v>10</v>
      </c>
      <c r="BE4">
        <f ca="1">_xlfn.XLOOKUP($X4,Return_flow_table!$A$4:$A$25,Return_flow_table!G$4:G$25)</f>
        <v>10</v>
      </c>
      <c r="BF4">
        <f ca="1">_xlfn.XLOOKUP($X4,Return_flow_table!$A$4:$A$25,Return_flow_table!H$4:H$25)</f>
        <v>0</v>
      </c>
      <c r="BG4">
        <f ca="1">_xlfn.XLOOKUP($X4,Return_flow_table!$A$4:$A$25,Return_flow_table!I$4:I$25)</f>
        <v>0</v>
      </c>
      <c r="BH4">
        <f ca="1">_xlfn.XLOOKUP($X4,Return_flow_table!$A$4:$A$25,Return_flow_table!J$4:J$25)</f>
        <v>0</v>
      </c>
      <c r="BI4">
        <f ca="1">_xlfn.XLOOKUP($X4,Return_flow_table!$A$4:$A$25,Return_flow_table!K$4:K$25)</f>
        <v>20</v>
      </c>
      <c r="BJ4">
        <f ca="1">_xlfn.XLOOKUP($X4,Return_flow_table!$A$4:$A$25,Return_flow_table!L$4:L$25)</f>
        <v>20</v>
      </c>
      <c r="BK4" s="2">
        <f ca="1">_xlfn.XLOOKUP($X4,Return_flow_table!$A$4:$A$25,Return_flow_table!M$4:M$25)</f>
        <v>0</v>
      </c>
    </row>
    <row r="5" spans="1:63" x14ac:dyDescent="0.25">
      <c r="A5" t="s">
        <v>115</v>
      </c>
      <c r="B5" t="s">
        <v>98</v>
      </c>
      <c r="C5" t="s">
        <v>99</v>
      </c>
      <c r="D5">
        <v>15.2</v>
      </c>
      <c r="E5" t="s">
        <v>100</v>
      </c>
      <c r="F5" t="s">
        <v>100</v>
      </c>
      <c r="G5" t="s">
        <v>116</v>
      </c>
      <c r="H5" s="41" t="s">
        <v>102</v>
      </c>
      <c r="I5">
        <f>_xlfn.XLOOKUP(B5,Use_Code_Ranking!$A$4:$A$23,Use_Code_Ranking!$B$4:$B$23,9999)</f>
        <v>1</v>
      </c>
      <c r="J5">
        <f t="shared" ca="1" si="0"/>
        <v>1</v>
      </c>
      <c r="K5">
        <f t="shared" ca="1" si="1"/>
        <v>1</v>
      </c>
      <c r="L5">
        <f t="shared" ca="1" si="2"/>
        <v>0</v>
      </c>
      <c r="M5">
        <f t="shared" ca="1" si="3"/>
        <v>0</v>
      </c>
      <c r="N5" t="str">
        <f t="shared" ref="N5:N68" ca="1" si="11">IF(AND(K5&gt;0,L5&gt;0),"IRRIGATION_AND_MUNICIPAL","")</f>
        <v/>
      </c>
      <c r="O5" t="str">
        <f t="shared" ref="O5:O68" ca="1" si="12">IF(AND(K5&gt;0,M5&gt;0),"IRRIGATION_AND_DOMESTIC","")</f>
        <v/>
      </c>
      <c r="P5" t="str">
        <f t="shared" si="4"/>
        <v/>
      </c>
      <c r="Q5" t="str">
        <f t="shared" si="5"/>
        <v/>
      </c>
      <c r="R5" t="str">
        <f t="shared" si="6"/>
        <v/>
      </c>
      <c r="S5" t="str">
        <f t="shared" si="7"/>
        <v/>
      </c>
      <c r="U5" s="2" t="str">
        <f ca="1">IF(ISBLANK($T5),IF(S5="Irrigation","Irrigation",IF(R5="Irrigation","Irrigation",IF(Q5="Domestic","Domestic",IF(P5="Stockwatering","Stockwatering",IF(N5="IRRIGATION_AND_MUNICIPAL","Irrigation and Municipal",IF(O5="IRRIGATION_AND_DOMESTIC","Irrigation and Domestic Municipality",_xlfn.XLOOKUP(J5,Use_Code_Ranking!$B$4:$B$23,Use_Code_Ranking!$A$4:$A$23))))))),$T5)</f>
        <v>Irrigation</v>
      </c>
      <c r="W5" s="23" t="str">
        <f ca="1"/>
        <v>A006805A</v>
      </c>
      <c r="X5" s="4" t="str">
        <f t="shared" ref="X5:X68" ca="1" si="13">_xlfn.XLOOKUP(W5,A:A,U:U)</f>
        <v>Irrigation</v>
      </c>
      <c r="Y5" t="str">
        <f t="shared" ca="1" si="8"/>
        <v>N</v>
      </c>
      <c r="Z5" s="2" t="str">
        <f t="shared" ca="1" si="9"/>
        <v>N</v>
      </c>
      <c r="AA5">
        <f t="shared" ref="AA5:AE68" ca="1" si="14">IF($AM5="STANDARD",AZ5,AN5)</f>
        <v>0</v>
      </c>
      <c r="AB5">
        <f t="shared" ca="1" si="10"/>
        <v>0</v>
      </c>
      <c r="AC5">
        <f t="shared" ca="1" si="10"/>
        <v>20</v>
      </c>
      <c r="AD5">
        <f t="shared" ca="1" si="10"/>
        <v>20</v>
      </c>
      <c r="AE5">
        <f t="shared" ca="1" si="10"/>
        <v>10</v>
      </c>
      <c r="AF5">
        <f t="shared" ca="1" si="10"/>
        <v>10</v>
      </c>
      <c r="AG5">
        <f t="shared" ca="1" si="10"/>
        <v>0</v>
      </c>
      <c r="AH5">
        <f t="shared" ca="1" si="10"/>
        <v>0</v>
      </c>
      <c r="AI5">
        <f t="shared" ca="1" si="10"/>
        <v>0</v>
      </c>
      <c r="AJ5">
        <f t="shared" ca="1" si="10"/>
        <v>20</v>
      </c>
      <c r="AK5">
        <f t="shared" ca="1" si="10"/>
        <v>20</v>
      </c>
      <c r="AL5">
        <f t="shared" ca="1" si="10"/>
        <v>0</v>
      </c>
      <c r="AM5" s="4" t="s">
        <v>103</v>
      </c>
      <c r="AZ5">
        <f ca="1">_xlfn.XLOOKUP($X5,Return_flow_table!$A$4:$A$25,Return_flow_table!B$4:B$25)</f>
        <v>0</v>
      </c>
      <c r="BA5">
        <f ca="1">_xlfn.XLOOKUP($X5,Return_flow_table!$A$4:$A$25,Return_flow_table!C$4:C$25)</f>
        <v>0</v>
      </c>
      <c r="BB5">
        <f ca="1">_xlfn.XLOOKUP($X5,Return_flow_table!$A$4:$A$25,Return_flow_table!D$4:D$25)</f>
        <v>20</v>
      </c>
      <c r="BC5">
        <f ca="1">_xlfn.XLOOKUP($X5,Return_flow_table!$A$4:$A$25,Return_flow_table!E$4:E$25)</f>
        <v>20</v>
      </c>
      <c r="BD5">
        <f ca="1">_xlfn.XLOOKUP($X5,Return_flow_table!$A$4:$A$25,Return_flow_table!F$4:F$25)</f>
        <v>10</v>
      </c>
      <c r="BE5">
        <f ca="1">_xlfn.XLOOKUP($X5,Return_flow_table!$A$4:$A$25,Return_flow_table!G$4:G$25)</f>
        <v>10</v>
      </c>
      <c r="BF5">
        <f ca="1">_xlfn.XLOOKUP($X5,Return_flow_table!$A$4:$A$25,Return_flow_table!H$4:H$25)</f>
        <v>0</v>
      </c>
      <c r="BG5">
        <f ca="1">_xlfn.XLOOKUP($X5,Return_flow_table!$A$4:$A$25,Return_flow_table!I$4:I$25)</f>
        <v>0</v>
      </c>
      <c r="BH5">
        <f ca="1">_xlfn.XLOOKUP($X5,Return_flow_table!$A$4:$A$25,Return_flow_table!J$4:J$25)</f>
        <v>0</v>
      </c>
      <c r="BI5">
        <f ca="1">_xlfn.XLOOKUP($X5,Return_flow_table!$A$4:$A$25,Return_flow_table!K$4:K$25)</f>
        <v>20</v>
      </c>
      <c r="BJ5">
        <f ca="1">_xlfn.XLOOKUP($X5,Return_flow_table!$A$4:$A$25,Return_flow_table!L$4:L$25)</f>
        <v>20</v>
      </c>
      <c r="BK5" s="2">
        <f ca="1">_xlfn.XLOOKUP($X5,Return_flow_table!$A$4:$A$25,Return_flow_table!M$4:M$25)</f>
        <v>0</v>
      </c>
    </row>
    <row r="6" spans="1:63" x14ac:dyDescent="0.25">
      <c r="A6" t="s">
        <v>117</v>
      </c>
      <c r="B6" t="s">
        <v>98</v>
      </c>
      <c r="C6" t="s">
        <v>99</v>
      </c>
      <c r="D6">
        <v>110.7</v>
      </c>
      <c r="E6" t="s">
        <v>100</v>
      </c>
      <c r="F6" t="s">
        <v>100</v>
      </c>
      <c r="G6" t="s">
        <v>118</v>
      </c>
      <c r="H6" s="41" t="s">
        <v>102</v>
      </c>
      <c r="I6">
        <f>_xlfn.XLOOKUP(B6,Use_Code_Ranking!$A$4:$A$23,Use_Code_Ranking!$B$4:$B$23,9999)</f>
        <v>1</v>
      </c>
      <c r="J6">
        <f t="shared" ca="1" si="0"/>
        <v>1</v>
      </c>
      <c r="K6">
        <f t="shared" ca="1" si="1"/>
        <v>1</v>
      </c>
      <c r="L6">
        <f t="shared" ca="1" si="2"/>
        <v>0</v>
      </c>
      <c r="M6">
        <f t="shared" ca="1" si="3"/>
        <v>0</v>
      </c>
      <c r="N6" t="str">
        <f t="shared" ca="1" si="11"/>
        <v/>
      </c>
      <c r="O6" t="str">
        <f t="shared" ca="1" si="12"/>
        <v/>
      </c>
      <c r="P6" t="str">
        <f t="shared" si="4"/>
        <v/>
      </c>
      <c r="Q6" t="str">
        <f t="shared" si="5"/>
        <v/>
      </c>
      <c r="R6" t="str">
        <f t="shared" si="6"/>
        <v/>
      </c>
      <c r="S6" t="str">
        <f t="shared" si="7"/>
        <v/>
      </c>
      <c r="U6" s="2" t="str">
        <f ca="1">IF(ISBLANK($T6),IF(S6="Irrigation","Irrigation",IF(R6="Irrigation","Irrigation",IF(Q6="Domestic","Domestic",IF(P6="Stockwatering","Stockwatering",IF(N6="IRRIGATION_AND_MUNICIPAL","Irrigation and Municipal",IF(O6="IRRIGATION_AND_DOMESTIC","Irrigation and Domestic Municipality",_xlfn.XLOOKUP(J6,Use_Code_Ranking!$B$4:$B$23,Use_Code_Ranking!$A$4:$A$23))))))),$T6)</f>
        <v>Irrigation</v>
      </c>
      <c r="W6" s="23" t="str">
        <f ca="1"/>
        <v>A006855</v>
      </c>
      <c r="X6" s="4" t="str">
        <f t="shared" ca="1" si="13"/>
        <v>Irrigation</v>
      </c>
      <c r="Y6" t="str">
        <f t="shared" ca="1" si="8"/>
        <v>N</v>
      </c>
      <c r="Z6" s="2" t="str">
        <f t="shared" ca="1" si="9"/>
        <v>N</v>
      </c>
      <c r="AA6">
        <f t="shared" si="14"/>
        <v>99</v>
      </c>
      <c r="AB6">
        <f t="shared" si="10"/>
        <v>99</v>
      </c>
      <c r="AC6" t="str">
        <f t="shared" si="10"/>
        <v>z</v>
      </c>
      <c r="AD6">
        <f t="shared" si="10"/>
        <v>99</v>
      </c>
      <c r="AE6">
        <f t="shared" si="10"/>
        <v>99</v>
      </c>
      <c r="AF6">
        <f t="shared" si="10"/>
        <v>9</v>
      </c>
      <c r="AG6">
        <f t="shared" si="10"/>
        <v>99</v>
      </c>
      <c r="AH6">
        <f t="shared" si="10"/>
        <v>99</v>
      </c>
      <c r="AI6">
        <f t="shared" si="10"/>
        <v>0</v>
      </c>
      <c r="AJ6">
        <f t="shared" si="10"/>
        <v>0</v>
      </c>
      <c r="AK6">
        <f t="shared" si="10"/>
        <v>0</v>
      </c>
      <c r="AL6">
        <f t="shared" si="10"/>
        <v>0</v>
      </c>
      <c r="AM6" s="4" t="s">
        <v>105</v>
      </c>
      <c r="AN6">
        <v>99</v>
      </c>
      <c r="AO6">
        <v>99</v>
      </c>
      <c r="AP6" t="s">
        <v>624</v>
      </c>
      <c r="AQ6">
        <v>99</v>
      </c>
      <c r="AR6">
        <v>99</v>
      </c>
      <c r="AS6">
        <v>9</v>
      </c>
      <c r="AT6">
        <v>99</v>
      </c>
      <c r="AU6">
        <v>99</v>
      </c>
      <c r="AV6">
        <v>0</v>
      </c>
      <c r="AW6">
        <v>0</v>
      </c>
      <c r="AX6">
        <v>0</v>
      </c>
      <c r="AY6" s="2">
        <v>0</v>
      </c>
      <c r="AZ6">
        <f ca="1">_xlfn.XLOOKUP($X6,Return_flow_table!$A$4:$A$25,Return_flow_table!B$4:B$25)</f>
        <v>0</v>
      </c>
      <c r="BA6">
        <f ca="1">_xlfn.XLOOKUP($X6,Return_flow_table!$A$4:$A$25,Return_flow_table!C$4:C$25)</f>
        <v>0</v>
      </c>
      <c r="BB6">
        <f ca="1">_xlfn.XLOOKUP($X6,Return_flow_table!$A$4:$A$25,Return_flow_table!D$4:D$25)</f>
        <v>20</v>
      </c>
      <c r="BC6">
        <f ca="1">_xlfn.XLOOKUP($X6,Return_flow_table!$A$4:$A$25,Return_flow_table!E$4:E$25)</f>
        <v>20</v>
      </c>
      <c r="BD6">
        <f ca="1">_xlfn.XLOOKUP($X6,Return_flow_table!$A$4:$A$25,Return_flow_table!F$4:F$25)</f>
        <v>10</v>
      </c>
      <c r="BE6">
        <f ca="1">_xlfn.XLOOKUP($X6,Return_flow_table!$A$4:$A$25,Return_flow_table!G$4:G$25)</f>
        <v>10</v>
      </c>
      <c r="BF6">
        <f ca="1">_xlfn.XLOOKUP($X6,Return_flow_table!$A$4:$A$25,Return_flow_table!H$4:H$25)</f>
        <v>0</v>
      </c>
      <c r="BG6">
        <f ca="1">_xlfn.XLOOKUP($X6,Return_flow_table!$A$4:$A$25,Return_flow_table!I$4:I$25)</f>
        <v>0</v>
      </c>
      <c r="BH6">
        <f ca="1">_xlfn.XLOOKUP($X6,Return_flow_table!$A$4:$A$25,Return_flow_table!J$4:J$25)</f>
        <v>0</v>
      </c>
      <c r="BI6">
        <f ca="1">_xlfn.XLOOKUP($X6,Return_flow_table!$A$4:$A$25,Return_flow_table!K$4:K$25)</f>
        <v>20</v>
      </c>
      <c r="BJ6">
        <f ca="1">_xlfn.XLOOKUP($X6,Return_flow_table!$A$4:$A$25,Return_flow_table!L$4:L$25)</f>
        <v>20</v>
      </c>
      <c r="BK6" s="2">
        <f ca="1">_xlfn.XLOOKUP($X6,Return_flow_table!$A$4:$A$25,Return_flow_table!M$4:M$25)</f>
        <v>0</v>
      </c>
    </row>
    <row r="7" spans="1:63" x14ac:dyDescent="0.25">
      <c r="A7" t="s">
        <v>119</v>
      </c>
      <c r="B7" t="s">
        <v>106</v>
      </c>
      <c r="C7" t="s">
        <v>99</v>
      </c>
      <c r="D7">
        <v>2.6</v>
      </c>
      <c r="E7" t="s">
        <v>100</v>
      </c>
      <c r="F7" t="s">
        <v>100</v>
      </c>
      <c r="G7" t="s">
        <v>120</v>
      </c>
      <c r="H7" s="41" t="s">
        <v>121</v>
      </c>
      <c r="I7">
        <f>_xlfn.XLOOKUP(B7,Use_Code_Ranking!$A$4:$A$23,Use_Code_Ranking!$B$4:$B$23,9999)</f>
        <v>3</v>
      </c>
      <c r="J7">
        <f t="shared" ca="1" si="0"/>
        <v>3</v>
      </c>
      <c r="K7">
        <f t="shared" ca="1" si="1"/>
        <v>0</v>
      </c>
      <c r="L7">
        <f t="shared" ca="1" si="2"/>
        <v>0</v>
      </c>
      <c r="M7">
        <f t="shared" ca="1" si="3"/>
        <v>0</v>
      </c>
      <c r="N7" t="str">
        <f t="shared" ca="1" si="11"/>
        <v/>
      </c>
      <c r="O7" t="str">
        <f t="shared" ca="1" si="12"/>
        <v/>
      </c>
      <c r="P7" t="str">
        <f t="shared" si="4"/>
        <v/>
      </c>
      <c r="Q7" t="str">
        <f t="shared" si="5"/>
        <v/>
      </c>
      <c r="R7" t="str">
        <f t="shared" si="6"/>
        <v/>
      </c>
      <c r="S7" t="str">
        <f t="shared" si="7"/>
        <v/>
      </c>
      <c r="U7" s="2" t="str">
        <f ca="1">IF(ISBLANK($T7),IF(S7="Irrigation","Irrigation",IF(R7="Irrigation","Irrigation",IF(Q7="Domestic","Domestic",IF(P7="Stockwatering","Stockwatering",IF(N7="IRRIGATION_AND_MUNICIPAL","Irrigation and Municipal",IF(O7="IRRIGATION_AND_DOMESTIC","Irrigation and Domestic Municipality",_xlfn.XLOOKUP(J7,Use_Code_Ranking!$B$4:$B$23,Use_Code_Ranking!$A$4:$A$23))))))),$T7)</f>
        <v>Domestic</v>
      </c>
      <c r="W7" s="23" t="str">
        <f ca="1"/>
        <v>A006926</v>
      </c>
      <c r="X7" s="4" t="str">
        <f t="shared" ca="1" si="13"/>
        <v>Domestic</v>
      </c>
      <c r="Y7" t="str">
        <f t="shared" ca="1" si="8"/>
        <v>N</v>
      </c>
      <c r="Z7" s="2" t="str">
        <f t="shared" ca="1" si="9"/>
        <v>N</v>
      </c>
      <c r="AA7">
        <f t="shared" ca="1" si="14"/>
        <v>0</v>
      </c>
      <c r="AB7">
        <f t="shared" ca="1" si="10"/>
        <v>0</v>
      </c>
      <c r="AC7">
        <f t="shared" ca="1" si="10"/>
        <v>0</v>
      </c>
      <c r="AD7">
        <f t="shared" ca="1" si="10"/>
        <v>0</v>
      </c>
      <c r="AE7">
        <f t="shared" ca="1" si="10"/>
        <v>0</v>
      </c>
      <c r="AF7">
        <f t="shared" ca="1" si="10"/>
        <v>0</v>
      </c>
      <c r="AG7">
        <f t="shared" ca="1" si="10"/>
        <v>0</v>
      </c>
      <c r="AH7">
        <f t="shared" ca="1" si="10"/>
        <v>0</v>
      </c>
      <c r="AI7">
        <f t="shared" ca="1" si="10"/>
        <v>0</v>
      </c>
      <c r="AJ7">
        <f t="shared" ca="1" si="10"/>
        <v>0</v>
      </c>
      <c r="AK7">
        <f t="shared" ca="1" si="10"/>
        <v>0</v>
      </c>
      <c r="AL7">
        <f t="shared" ca="1" si="10"/>
        <v>0</v>
      </c>
      <c r="AM7" s="4" t="s">
        <v>103</v>
      </c>
      <c r="AZ7">
        <f ca="1">_xlfn.XLOOKUP($X7,Return_flow_table!$A$4:$A$25,Return_flow_table!B$4:B$25)</f>
        <v>0</v>
      </c>
      <c r="BA7">
        <f ca="1">_xlfn.XLOOKUP($X7,Return_flow_table!$A$4:$A$25,Return_flow_table!C$4:C$25)</f>
        <v>0</v>
      </c>
      <c r="BB7">
        <f ca="1">_xlfn.XLOOKUP($X7,Return_flow_table!$A$4:$A$25,Return_flow_table!D$4:D$25)</f>
        <v>0</v>
      </c>
      <c r="BC7">
        <f ca="1">_xlfn.XLOOKUP($X7,Return_flow_table!$A$4:$A$25,Return_flow_table!E$4:E$25)</f>
        <v>0</v>
      </c>
      <c r="BD7">
        <f ca="1">_xlfn.XLOOKUP($X7,Return_flow_table!$A$4:$A$25,Return_flow_table!F$4:F$25)</f>
        <v>0</v>
      </c>
      <c r="BE7">
        <f ca="1">_xlfn.XLOOKUP($X7,Return_flow_table!$A$4:$A$25,Return_flow_table!G$4:G$25)</f>
        <v>0</v>
      </c>
      <c r="BF7">
        <f ca="1">_xlfn.XLOOKUP($X7,Return_flow_table!$A$4:$A$25,Return_flow_table!H$4:H$25)</f>
        <v>0</v>
      </c>
      <c r="BG7">
        <f ca="1">_xlfn.XLOOKUP($X7,Return_flow_table!$A$4:$A$25,Return_flow_table!I$4:I$25)</f>
        <v>0</v>
      </c>
      <c r="BH7">
        <f ca="1">_xlfn.XLOOKUP($X7,Return_flow_table!$A$4:$A$25,Return_flow_table!J$4:J$25)</f>
        <v>0</v>
      </c>
      <c r="BI7">
        <f ca="1">_xlfn.XLOOKUP($X7,Return_flow_table!$A$4:$A$25,Return_flow_table!K$4:K$25)</f>
        <v>0</v>
      </c>
      <c r="BJ7">
        <f ca="1">_xlfn.XLOOKUP($X7,Return_flow_table!$A$4:$A$25,Return_flow_table!L$4:L$25)</f>
        <v>0</v>
      </c>
      <c r="BK7" s="2">
        <f ca="1">_xlfn.XLOOKUP($X7,Return_flow_table!$A$4:$A$25,Return_flow_table!M$4:M$25)</f>
        <v>0</v>
      </c>
    </row>
    <row r="8" spans="1:63" x14ac:dyDescent="0.25">
      <c r="A8" t="s">
        <v>122</v>
      </c>
      <c r="B8" t="s">
        <v>98</v>
      </c>
      <c r="C8" t="s">
        <v>99</v>
      </c>
      <c r="D8">
        <v>183.5</v>
      </c>
      <c r="E8" t="s">
        <v>100</v>
      </c>
      <c r="F8" t="s">
        <v>100</v>
      </c>
      <c r="G8" t="s">
        <v>123</v>
      </c>
      <c r="H8" s="41" t="s">
        <v>102</v>
      </c>
      <c r="I8">
        <f>_xlfn.XLOOKUP(B8,Use_Code_Ranking!$A$4:$A$23,Use_Code_Ranking!$B$4:$B$23,9999)</f>
        <v>1</v>
      </c>
      <c r="J8">
        <f t="shared" ca="1" si="0"/>
        <v>1</v>
      </c>
      <c r="K8">
        <f t="shared" ca="1" si="1"/>
        <v>1</v>
      </c>
      <c r="L8">
        <f t="shared" ca="1" si="2"/>
        <v>0</v>
      </c>
      <c r="M8">
        <f t="shared" ca="1" si="3"/>
        <v>0</v>
      </c>
      <c r="N8" t="str">
        <f t="shared" ca="1" si="11"/>
        <v/>
      </c>
      <c r="O8" t="str">
        <f t="shared" ca="1" si="12"/>
        <v/>
      </c>
      <c r="P8" t="str">
        <f t="shared" si="4"/>
        <v/>
      </c>
      <c r="Q8" t="str">
        <f t="shared" si="5"/>
        <v/>
      </c>
      <c r="R8" t="str">
        <f t="shared" si="6"/>
        <v/>
      </c>
      <c r="S8" t="str">
        <f t="shared" si="7"/>
        <v/>
      </c>
      <c r="U8" s="2" t="str">
        <f ca="1">IF(ISBLANK($T8),IF(S8="Irrigation","Irrigation",IF(R8="Irrigation","Irrigation",IF(Q8="Domestic","Domestic",IF(P8="Stockwatering","Stockwatering",IF(N8="IRRIGATION_AND_MUNICIPAL","Irrigation and Municipal",IF(O8="IRRIGATION_AND_DOMESTIC","Irrigation and Domestic Municipality",_xlfn.XLOOKUP(J8,Use_Code_Ranking!$B$4:$B$23,Use_Code_Ranking!$A$4:$A$23))))))),$T8)</f>
        <v>Irrigation</v>
      </c>
      <c r="W8" s="23" t="str">
        <f ca="1"/>
        <v>A008974</v>
      </c>
      <c r="X8" s="4" t="str">
        <f t="shared" ca="1" si="13"/>
        <v>Irrigation</v>
      </c>
      <c r="Y8" t="str">
        <f t="shared" ca="1" si="8"/>
        <v>N</v>
      </c>
      <c r="Z8" s="2" t="str">
        <f t="shared" ca="1" si="9"/>
        <v>N</v>
      </c>
      <c r="AA8">
        <f t="shared" ca="1" si="14"/>
        <v>0</v>
      </c>
      <c r="AB8">
        <f t="shared" ca="1" si="10"/>
        <v>0</v>
      </c>
      <c r="AC8">
        <f t="shared" ca="1" si="10"/>
        <v>20</v>
      </c>
      <c r="AD8">
        <f t="shared" ca="1" si="10"/>
        <v>20</v>
      </c>
      <c r="AE8">
        <f t="shared" ca="1" si="10"/>
        <v>10</v>
      </c>
      <c r="AF8">
        <f t="shared" ca="1" si="10"/>
        <v>10</v>
      </c>
      <c r="AG8">
        <f t="shared" ca="1" si="10"/>
        <v>0</v>
      </c>
      <c r="AH8">
        <f t="shared" ca="1" si="10"/>
        <v>0</v>
      </c>
      <c r="AI8">
        <f t="shared" ca="1" si="10"/>
        <v>0</v>
      </c>
      <c r="AJ8">
        <f t="shared" ca="1" si="10"/>
        <v>20</v>
      </c>
      <c r="AK8">
        <f t="shared" ca="1" si="10"/>
        <v>20</v>
      </c>
      <c r="AL8">
        <f t="shared" ca="1" si="10"/>
        <v>0</v>
      </c>
      <c r="AM8" s="4" t="s">
        <v>103</v>
      </c>
      <c r="AZ8">
        <f ca="1">_xlfn.XLOOKUP($X8,Return_flow_table!$A$4:$A$25,Return_flow_table!B$4:B$25)</f>
        <v>0</v>
      </c>
      <c r="BA8">
        <f ca="1">_xlfn.XLOOKUP($X8,Return_flow_table!$A$4:$A$25,Return_flow_table!C$4:C$25)</f>
        <v>0</v>
      </c>
      <c r="BB8">
        <f ca="1">_xlfn.XLOOKUP($X8,Return_flow_table!$A$4:$A$25,Return_flow_table!D$4:D$25)</f>
        <v>20</v>
      </c>
      <c r="BC8">
        <f ca="1">_xlfn.XLOOKUP($X8,Return_flow_table!$A$4:$A$25,Return_flow_table!E$4:E$25)</f>
        <v>20</v>
      </c>
      <c r="BD8">
        <f ca="1">_xlfn.XLOOKUP($X8,Return_flow_table!$A$4:$A$25,Return_flow_table!F$4:F$25)</f>
        <v>10</v>
      </c>
      <c r="BE8">
        <f ca="1">_xlfn.XLOOKUP($X8,Return_flow_table!$A$4:$A$25,Return_flow_table!G$4:G$25)</f>
        <v>10</v>
      </c>
      <c r="BF8">
        <f ca="1">_xlfn.XLOOKUP($X8,Return_flow_table!$A$4:$A$25,Return_flow_table!H$4:H$25)</f>
        <v>0</v>
      </c>
      <c r="BG8">
        <f ca="1">_xlfn.XLOOKUP($X8,Return_flow_table!$A$4:$A$25,Return_flow_table!I$4:I$25)</f>
        <v>0</v>
      </c>
      <c r="BH8">
        <f ca="1">_xlfn.XLOOKUP($X8,Return_flow_table!$A$4:$A$25,Return_flow_table!J$4:J$25)</f>
        <v>0</v>
      </c>
      <c r="BI8">
        <f ca="1">_xlfn.XLOOKUP($X8,Return_flow_table!$A$4:$A$25,Return_flow_table!K$4:K$25)</f>
        <v>20</v>
      </c>
      <c r="BJ8">
        <f ca="1">_xlfn.XLOOKUP($X8,Return_flow_table!$A$4:$A$25,Return_flow_table!L$4:L$25)</f>
        <v>20</v>
      </c>
      <c r="BK8" s="2">
        <f ca="1">_xlfn.XLOOKUP($X8,Return_flow_table!$A$4:$A$25,Return_flow_table!M$4:M$25)</f>
        <v>0</v>
      </c>
    </row>
    <row r="9" spans="1:63" x14ac:dyDescent="0.25">
      <c r="A9" t="s">
        <v>124</v>
      </c>
      <c r="B9" t="s">
        <v>106</v>
      </c>
      <c r="C9" t="s">
        <v>99</v>
      </c>
      <c r="D9">
        <v>0.3</v>
      </c>
      <c r="E9" t="s">
        <v>100</v>
      </c>
      <c r="F9" t="s">
        <v>100</v>
      </c>
      <c r="G9" t="s">
        <v>125</v>
      </c>
      <c r="H9" s="41" t="s">
        <v>102</v>
      </c>
      <c r="I9">
        <f>_xlfn.XLOOKUP(B9,Use_Code_Ranking!$A$4:$A$23,Use_Code_Ranking!$B$4:$B$23,9999)</f>
        <v>3</v>
      </c>
      <c r="J9">
        <f t="shared" ca="1" si="0"/>
        <v>3</v>
      </c>
      <c r="K9">
        <f t="shared" ca="1" si="1"/>
        <v>0</v>
      </c>
      <c r="L9">
        <f t="shared" ca="1" si="2"/>
        <v>0</v>
      </c>
      <c r="M9">
        <f t="shared" ca="1" si="3"/>
        <v>0</v>
      </c>
      <c r="N9" t="str">
        <f t="shared" ca="1" si="11"/>
        <v/>
      </c>
      <c r="O9" t="str">
        <f t="shared" ca="1" si="12"/>
        <v/>
      </c>
      <c r="P9" t="str">
        <f t="shared" si="4"/>
        <v/>
      </c>
      <c r="Q9" t="str">
        <f t="shared" si="5"/>
        <v/>
      </c>
      <c r="R9" t="str">
        <f t="shared" si="6"/>
        <v/>
      </c>
      <c r="S9" t="str">
        <f t="shared" si="7"/>
        <v/>
      </c>
      <c r="U9" s="2" t="str">
        <f ca="1">IF(ISBLANK($T9),IF(S9="Irrigation","Irrigation",IF(R9="Irrigation","Irrigation",IF(Q9="Domestic","Domestic",IF(P9="Stockwatering","Stockwatering",IF(N9="IRRIGATION_AND_MUNICIPAL","Irrigation and Municipal",IF(O9="IRRIGATION_AND_DOMESTIC","Irrigation and Domestic Municipality",_xlfn.XLOOKUP(J9,Use_Code_Ranking!$B$4:$B$23,Use_Code_Ranking!$A$4:$A$23))))))),$T9)</f>
        <v>Domestic</v>
      </c>
      <c r="W9" s="23" t="str">
        <f ca="1"/>
        <v>A009746</v>
      </c>
      <c r="X9" s="4" t="str">
        <f t="shared" ca="1" si="13"/>
        <v>Domestic</v>
      </c>
      <c r="Y9" t="str">
        <f t="shared" ca="1" si="8"/>
        <v>N</v>
      </c>
      <c r="Z9" s="2" t="str">
        <f t="shared" ca="1" si="9"/>
        <v>N</v>
      </c>
      <c r="AA9">
        <f t="shared" ca="1" si="14"/>
        <v>0</v>
      </c>
      <c r="AB9">
        <f t="shared" ca="1" si="10"/>
        <v>0</v>
      </c>
      <c r="AC9">
        <f t="shared" ca="1" si="10"/>
        <v>0</v>
      </c>
      <c r="AD9">
        <f t="shared" ca="1" si="10"/>
        <v>0</v>
      </c>
      <c r="AE9">
        <f t="shared" ca="1" si="10"/>
        <v>0</v>
      </c>
      <c r="AF9">
        <f t="shared" ca="1" si="10"/>
        <v>0</v>
      </c>
      <c r="AG9">
        <f t="shared" ca="1" si="10"/>
        <v>0</v>
      </c>
      <c r="AH9">
        <f t="shared" ca="1" si="10"/>
        <v>0</v>
      </c>
      <c r="AI9">
        <f t="shared" ca="1" si="10"/>
        <v>0</v>
      </c>
      <c r="AJ9">
        <f t="shared" ca="1" si="10"/>
        <v>0</v>
      </c>
      <c r="AK9">
        <f t="shared" ca="1" si="10"/>
        <v>0</v>
      </c>
      <c r="AL9">
        <f t="shared" ca="1" si="10"/>
        <v>0</v>
      </c>
      <c r="AM9" s="4" t="s">
        <v>103</v>
      </c>
      <c r="AZ9">
        <f ca="1">_xlfn.XLOOKUP($X9,Return_flow_table!$A$4:$A$25,Return_flow_table!B$4:B$25)</f>
        <v>0</v>
      </c>
      <c r="BA9">
        <f ca="1">_xlfn.XLOOKUP($X9,Return_flow_table!$A$4:$A$25,Return_flow_table!C$4:C$25)</f>
        <v>0</v>
      </c>
      <c r="BB9">
        <f ca="1">_xlfn.XLOOKUP($X9,Return_flow_table!$A$4:$A$25,Return_flow_table!D$4:D$25)</f>
        <v>0</v>
      </c>
      <c r="BC9">
        <f ca="1">_xlfn.XLOOKUP($X9,Return_flow_table!$A$4:$A$25,Return_flow_table!E$4:E$25)</f>
        <v>0</v>
      </c>
      <c r="BD9">
        <f ca="1">_xlfn.XLOOKUP($X9,Return_flow_table!$A$4:$A$25,Return_flow_table!F$4:F$25)</f>
        <v>0</v>
      </c>
      <c r="BE9">
        <f ca="1">_xlfn.XLOOKUP($X9,Return_flow_table!$A$4:$A$25,Return_flow_table!G$4:G$25)</f>
        <v>0</v>
      </c>
      <c r="BF9">
        <f ca="1">_xlfn.XLOOKUP($X9,Return_flow_table!$A$4:$A$25,Return_flow_table!H$4:H$25)</f>
        <v>0</v>
      </c>
      <c r="BG9">
        <f ca="1">_xlfn.XLOOKUP($X9,Return_flow_table!$A$4:$A$25,Return_flow_table!I$4:I$25)</f>
        <v>0</v>
      </c>
      <c r="BH9">
        <f ca="1">_xlfn.XLOOKUP($X9,Return_flow_table!$A$4:$A$25,Return_flow_table!J$4:J$25)</f>
        <v>0</v>
      </c>
      <c r="BI9">
        <f ca="1">_xlfn.XLOOKUP($X9,Return_flow_table!$A$4:$A$25,Return_flow_table!K$4:K$25)</f>
        <v>0</v>
      </c>
      <c r="BJ9">
        <f ca="1">_xlfn.XLOOKUP($X9,Return_flow_table!$A$4:$A$25,Return_flow_table!L$4:L$25)</f>
        <v>0</v>
      </c>
      <c r="BK9" s="2">
        <f ca="1">_xlfn.XLOOKUP($X9,Return_flow_table!$A$4:$A$25,Return_flow_table!M$4:M$25)</f>
        <v>0</v>
      </c>
    </row>
    <row r="10" spans="1:63" x14ac:dyDescent="0.25">
      <c r="A10" t="s">
        <v>625</v>
      </c>
      <c r="B10" t="s">
        <v>106</v>
      </c>
      <c r="C10" t="s">
        <v>99</v>
      </c>
      <c r="D10">
        <v>0.1</v>
      </c>
      <c r="E10" t="s">
        <v>100</v>
      </c>
      <c r="F10" t="s">
        <v>100</v>
      </c>
      <c r="G10" t="s">
        <v>276</v>
      </c>
      <c r="H10" s="41" t="s">
        <v>108</v>
      </c>
      <c r="I10">
        <f>_xlfn.XLOOKUP(B10,Use_Code_Ranking!$A$4:$A$23,Use_Code_Ranking!$B$4:$B$23,9999)</f>
        <v>3</v>
      </c>
      <c r="J10">
        <f t="shared" ca="1" si="0"/>
        <v>3</v>
      </c>
      <c r="K10">
        <f t="shared" ca="1" si="1"/>
        <v>0</v>
      </c>
      <c r="L10">
        <f t="shared" ca="1" si="2"/>
        <v>0</v>
      </c>
      <c r="M10">
        <f t="shared" ca="1" si="3"/>
        <v>0</v>
      </c>
      <c r="N10" t="str">
        <f t="shared" ca="1" si="11"/>
        <v/>
      </c>
      <c r="O10" t="str">
        <f t="shared" ca="1" si="12"/>
        <v/>
      </c>
      <c r="P10" t="str">
        <f t="shared" si="4"/>
        <v/>
      </c>
      <c r="Q10" t="str">
        <f t="shared" si="5"/>
        <v/>
      </c>
      <c r="R10" t="str">
        <f t="shared" si="6"/>
        <v/>
      </c>
      <c r="S10" t="str">
        <f t="shared" si="7"/>
        <v/>
      </c>
      <c r="U10" s="2" t="str">
        <f ca="1">IF(ISBLANK($T10),IF(S10="Irrigation","Irrigation",IF(R10="Irrigation","Irrigation",IF(Q10="Domestic","Domestic",IF(P10="Stockwatering","Stockwatering",IF(N10="IRRIGATION_AND_MUNICIPAL","Irrigation and Municipal",IF(O10="IRRIGATION_AND_DOMESTIC","Irrigation and Domestic Municipality",_xlfn.XLOOKUP(J10,Use_Code_Ranking!$B$4:$B$23,Use_Code_Ranking!$A$4:$A$23))))))),$T10)</f>
        <v>Domestic</v>
      </c>
      <c r="W10" s="23" t="str">
        <f ca="1"/>
        <v>A009774</v>
      </c>
      <c r="X10" s="4" t="str">
        <f t="shared" ca="1" si="13"/>
        <v>Domestic</v>
      </c>
      <c r="Y10" t="str">
        <f t="shared" ca="1" si="8"/>
        <v>N</v>
      </c>
      <c r="Z10" s="2" t="str">
        <f t="shared" ca="1" si="9"/>
        <v>N</v>
      </c>
      <c r="AA10">
        <f t="shared" ca="1" si="14"/>
        <v>0</v>
      </c>
      <c r="AB10">
        <f t="shared" ca="1" si="10"/>
        <v>0</v>
      </c>
      <c r="AC10">
        <f t="shared" ca="1" si="10"/>
        <v>0</v>
      </c>
      <c r="AD10">
        <f t="shared" ca="1" si="10"/>
        <v>0</v>
      </c>
      <c r="AE10">
        <f t="shared" ca="1" si="10"/>
        <v>0</v>
      </c>
      <c r="AF10">
        <f t="shared" ca="1" si="10"/>
        <v>0</v>
      </c>
      <c r="AG10">
        <f t="shared" ca="1" si="10"/>
        <v>0</v>
      </c>
      <c r="AH10">
        <f t="shared" ca="1" si="10"/>
        <v>0</v>
      </c>
      <c r="AI10">
        <f t="shared" ca="1" si="10"/>
        <v>0</v>
      </c>
      <c r="AJ10">
        <f t="shared" ca="1" si="10"/>
        <v>0</v>
      </c>
      <c r="AK10">
        <f t="shared" ca="1" si="10"/>
        <v>0</v>
      </c>
      <c r="AL10">
        <f t="shared" ca="1" si="10"/>
        <v>0</v>
      </c>
      <c r="AM10" s="4" t="s">
        <v>103</v>
      </c>
      <c r="AZ10">
        <f ca="1">_xlfn.XLOOKUP($X10,Return_flow_table!$A$4:$A$25,Return_flow_table!B$4:B$25)</f>
        <v>0</v>
      </c>
      <c r="BA10">
        <f ca="1">_xlfn.XLOOKUP($X10,Return_flow_table!$A$4:$A$25,Return_flow_table!C$4:C$25)</f>
        <v>0</v>
      </c>
      <c r="BB10">
        <f ca="1">_xlfn.XLOOKUP($X10,Return_flow_table!$A$4:$A$25,Return_flow_table!D$4:D$25)</f>
        <v>0</v>
      </c>
      <c r="BC10">
        <f ca="1">_xlfn.XLOOKUP($X10,Return_flow_table!$A$4:$A$25,Return_flow_table!E$4:E$25)</f>
        <v>0</v>
      </c>
      <c r="BD10">
        <f ca="1">_xlfn.XLOOKUP($X10,Return_flow_table!$A$4:$A$25,Return_flow_table!F$4:F$25)</f>
        <v>0</v>
      </c>
      <c r="BE10">
        <f ca="1">_xlfn.XLOOKUP($X10,Return_flow_table!$A$4:$A$25,Return_flow_table!G$4:G$25)</f>
        <v>0</v>
      </c>
      <c r="BF10">
        <f ca="1">_xlfn.XLOOKUP($X10,Return_flow_table!$A$4:$A$25,Return_flow_table!H$4:H$25)</f>
        <v>0</v>
      </c>
      <c r="BG10">
        <f ca="1">_xlfn.XLOOKUP($X10,Return_flow_table!$A$4:$A$25,Return_flow_table!I$4:I$25)</f>
        <v>0</v>
      </c>
      <c r="BH10">
        <f ca="1">_xlfn.XLOOKUP($X10,Return_flow_table!$A$4:$A$25,Return_flow_table!J$4:J$25)</f>
        <v>0</v>
      </c>
      <c r="BI10">
        <f ca="1">_xlfn.XLOOKUP($X10,Return_flow_table!$A$4:$A$25,Return_flow_table!K$4:K$25)</f>
        <v>0</v>
      </c>
      <c r="BJ10">
        <f ca="1">_xlfn.XLOOKUP($X10,Return_flow_table!$A$4:$A$25,Return_flow_table!L$4:L$25)</f>
        <v>0</v>
      </c>
      <c r="BK10" s="2">
        <f ca="1">_xlfn.XLOOKUP($X10,Return_flow_table!$A$4:$A$25,Return_flow_table!M$4:M$25)</f>
        <v>0</v>
      </c>
    </row>
    <row r="11" spans="1:63" x14ac:dyDescent="0.25">
      <c r="A11" t="s">
        <v>128</v>
      </c>
      <c r="B11" t="s">
        <v>106</v>
      </c>
      <c r="C11" t="s">
        <v>99</v>
      </c>
      <c r="D11">
        <v>0.3</v>
      </c>
      <c r="E11" t="s">
        <v>100</v>
      </c>
      <c r="F11" t="s">
        <v>100</v>
      </c>
      <c r="G11" t="s">
        <v>129</v>
      </c>
      <c r="H11" s="41" t="s">
        <v>102</v>
      </c>
      <c r="I11">
        <f>_xlfn.XLOOKUP(B11,Use_Code_Ranking!$A$4:$A$23,Use_Code_Ranking!$B$4:$B$23,9999)</f>
        <v>3</v>
      </c>
      <c r="J11">
        <f t="shared" ca="1" si="0"/>
        <v>3</v>
      </c>
      <c r="K11">
        <f t="shared" ca="1" si="1"/>
        <v>0</v>
      </c>
      <c r="L11">
        <f t="shared" ca="1" si="2"/>
        <v>0</v>
      </c>
      <c r="M11">
        <f t="shared" ca="1" si="3"/>
        <v>0</v>
      </c>
      <c r="N11" t="str">
        <f t="shared" ca="1" si="11"/>
        <v/>
      </c>
      <c r="O11" t="str">
        <f t="shared" ca="1" si="12"/>
        <v/>
      </c>
      <c r="P11" t="str">
        <f t="shared" si="4"/>
        <v/>
      </c>
      <c r="Q11" t="str">
        <f t="shared" si="5"/>
        <v/>
      </c>
      <c r="R11" t="str">
        <f t="shared" si="6"/>
        <v/>
      </c>
      <c r="S11" t="str">
        <f t="shared" si="7"/>
        <v/>
      </c>
      <c r="U11" s="2" t="str">
        <f ca="1">IF(ISBLANK($T11),IF(S11="Irrigation","Irrigation",IF(R11="Irrigation","Irrigation",IF(Q11="Domestic","Domestic",IF(P11="Stockwatering","Stockwatering",IF(N11="IRRIGATION_AND_MUNICIPAL","Irrigation and Municipal",IF(O11="IRRIGATION_AND_DOMESTIC","Irrigation and Domestic Municipality",_xlfn.XLOOKUP(J11,Use_Code_Ranking!$B$4:$B$23,Use_Code_Ranking!$A$4:$A$23))))))),$T11)</f>
        <v>Domestic</v>
      </c>
      <c r="W11" s="23" t="str">
        <f ca="1"/>
        <v>A009992</v>
      </c>
      <c r="X11" s="4" t="str">
        <f t="shared" ca="1" si="13"/>
        <v>Domestic</v>
      </c>
      <c r="Y11" t="str">
        <f t="shared" ca="1" si="8"/>
        <v>N</v>
      </c>
      <c r="Z11" s="2" t="str">
        <f t="shared" ca="1" si="9"/>
        <v>N</v>
      </c>
      <c r="AA11">
        <f t="shared" ca="1" si="14"/>
        <v>0</v>
      </c>
      <c r="AB11">
        <f t="shared" ca="1" si="10"/>
        <v>0</v>
      </c>
      <c r="AC11">
        <f t="shared" ca="1" si="10"/>
        <v>0</v>
      </c>
      <c r="AD11">
        <f t="shared" ca="1" si="10"/>
        <v>0</v>
      </c>
      <c r="AE11">
        <f t="shared" ca="1" si="10"/>
        <v>0</v>
      </c>
      <c r="AF11">
        <f t="shared" ca="1" si="10"/>
        <v>0</v>
      </c>
      <c r="AG11">
        <f t="shared" ca="1" si="10"/>
        <v>0</v>
      </c>
      <c r="AH11">
        <f t="shared" ca="1" si="10"/>
        <v>0</v>
      </c>
      <c r="AI11">
        <f t="shared" ca="1" si="10"/>
        <v>0</v>
      </c>
      <c r="AJ11">
        <f t="shared" ca="1" si="10"/>
        <v>0</v>
      </c>
      <c r="AK11">
        <f t="shared" ca="1" si="10"/>
        <v>0</v>
      </c>
      <c r="AL11">
        <f t="shared" ca="1" si="10"/>
        <v>0</v>
      </c>
      <c r="AM11" s="4" t="s">
        <v>103</v>
      </c>
      <c r="AZ11">
        <f ca="1">_xlfn.XLOOKUP($X11,Return_flow_table!$A$4:$A$25,Return_flow_table!B$4:B$25)</f>
        <v>0</v>
      </c>
      <c r="BA11">
        <f ca="1">_xlfn.XLOOKUP($X11,Return_flow_table!$A$4:$A$25,Return_flow_table!C$4:C$25)</f>
        <v>0</v>
      </c>
      <c r="BB11">
        <f ca="1">_xlfn.XLOOKUP($X11,Return_flow_table!$A$4:$A$25,Return_flow_table!D$4:D$25)</f>
        <v>0</v>
      </c>
      <c r="BC11">
        <f ca="1">_xlfn.XLOOKUP($X11,Return_flow_table!$A$4:$A$25,Return_flow_table!E$4:E$25)</f>
        <v>0</v>
      </c>
      <c r="BD11">
        <f ca="1">_xlfn.XLOOKUP($X11,Return_flow_table!$A$4:$A$25,Return_flow_table!F$4:F$25)</f>
        <v>0</v>
      </c>
      <c r="BE11">
        <f ca="1">_xlfn.XLOOKUP($X11,Return_flow_table!$A$4:$A$25,Return_flow_table!G$4:G$25)</f>
        <v>0</v>
      </c>
      <c r="BF11">
        <f ca="1">_xlfn.XLOOKUP($X11,Return_flow_table!$A$4:$A$25,Return_flow_table!H$4:H$25)</f>
        <v>0</v>
      </c>
      <c r="BG11">
        <f ca="1">_xlfn.XLOOKUP($X11,Return_flow_table!$A$4:$A$25,Return_flow_table!I$4:I$25)</f>
        <v>0</v>
      </c>
      <c r="BH11">
        <f ca="1">_xlfn.XLOOKUP($X11,Return_flow_table!$A$4:$A$25,Return_flow_table!J$4:J$25)</f>
        <v>0</v>
      </c>
      <c r="BI11">
        <f ca="1">_xlfn.XLOOKUP($X11,Return_flow_table!$A$4:$A$25,Return_flow_table!K$4:K$25)</f>
        <v>0</v>
      </c>
      <c r="BJ11">
        <f ca="1">_xlfn.XLOOKUP($X11,Return_flow_table!$A$4:$A$25,Return_flow_table!L$4:L$25)</f>
        <v>0</v>
      </c>
      <c r="BK11" s="2">
        <f ca="1">_xlfn.XLOOKUP($X11,Return_flow_table!$A$4:$A$25,Return_flow_table!M$4:M$25)</f>
        <v>0</v>
      </c>
    </row>
    <row r="12" spans="1:63" x14ac:dyDescent="0.25">
      <c r="A12" t="s">
        <v>132</v>
      </c>
      <c r="B12" t="s">
        <v>98</v>
      </c>
      <c r="C12" t="s">
        <v>99</v>
      </c>
      <c r="D12">
        <v>18.2</v>
      </c>
      <c r="E12" t="s">
        <v>100</v>
      </c>
      <c r="F12" t="s">
        <v>100</v>
      </c>
      <c r="G12" t="s">
        <v>133</v>
      </c>
      <c r="H12" s="41" t="s">
        <v>111</v>
      </c>
      <c r="I12">
        <f>_xlfn.XLOOKUP(B12,Use_Code_Ranking!$A$4:$A$23,Use_Code_Ranking!$B$4:$B$23,9999)</f>
        <v>1</v>
      </c>
      <c r="J12">
        <f t="shared" ca="1" si="0"/>
        <v>1</v>
      </c>
      <c r="K12">
        <f t="shared" ca="1" si="1"/>
        <v>1</v>
      </c>
      <c r="L12">
        <f t="shared" ca="1" si="2"/>
        <v>0</v>
      </c>
      <c r="M12">
        <f t="shared" ca="1" si="3"/>
        <v>0</v>
      </c>
      <c r="N12" t="str">
        <f t="shared" ca="1" si="11"/>
        <v/>
      </c>
      <c r="O12" t="str">
        <f t="shared" ca="1" si="12"/>
        <v/>
      </c>
      <c r="P12" t="str">
        <f t="shared" si="4"/>
        <v/>
      </c>
      <c r="Q12" t="str">
        <f t="shared" si="5"/>
        <v/>
      </c>
      <c r="R12" t="str">
        <f t="shared" si="6"/>
        <v/>
      </c>
      <c r="S12" t="str">
        <f t="shared" si="7"/>
        <v/>
      </c>
      <c r="U12" s="2" t="str">
        <f ca="1">IF(ISBLANK($T12),IF(S12="Irrigation","Irrigation",IF(R12="Irrigation","Irrigation",IF(Q12="Domestic","Domestic",IF(P12="Stockwatering","Stockwatering",IF(N12="IRRIGATION_AND_MUNICIPAL","Irrigation and Municipal",IF(O12="IRRIGATION_AND_DOMESTIC","Irrigation and Domestic Municipality",_xlfn.XLOOKUP(J12,Use_Code_Ranking!$B$4:$B$23,Use_Code_Ranking!$A$4:$A$23))))))),$T12)</f>
        <v>Irrigation</v>
      </c>
      <c r="W12" s="23" t="str">
        <f ca="1"/>
        <v>A010976</v>
      </c>
      <c r="X12" s="4" t="str">
        <f t="shared" ca="1" si="13"/>
        <v>Irrigation</v>
      </c>
      <c r="Y12" t="str">
        <f t="shared" ca="1" si="8"/>
        <v>N</v>
      </c>
      <c r="Z12" s="2" t="str">
        <f t="shared" ca="1" si="9"/>
        <v>N</v>
      </c>
      <c r="AA12">
        <f t="shared" ca="1" si="14"/>
        <v>0</v>
      </c>
      <c r="AB12">
        <f t="shared" ca="1" si="10"/>
        <v>0</v>
      </c>
      <c r="AC12">
        <f t="shared" ca="1" si="10"/>
        <v>20</v>
      </c>
      <c r="AD12">
        <f t="shared" ca="1" si="10"/>
        <v>20</v>
      </c>
      <c r="AE12">
        <f t="shared" ca="1" si="10"/>
        <v>10</v>
      </c>
      <c r="AF12">
        <f t="shared" ca="1" si="10"/>
        <v>10</v>
      </c>
      <c r="AG12">
        <f t="shared" ca="1" si="10"/>
        <v>0</v>
      </c>
      <c r="AH12">
        <f t="shared" ca="1" si="10"/>
        <v>0</v>
      </c>
      <c r="AI12">
        <f t="shared" ca="1" si="10"/>
        <v>0</v>
      </c>
      <c r="AJ12">
        <f t="shared" ca="1" si="10"/>
        <v>20</v>
      </c>
      <c r="AK12">
        <f t="shared" ca="1" si="10"/>
        <v>20</v>
      </c>
      <c r="AL12">
        <f t="shared" ca="1" si="10"/>
        <v>0</v>
      </c>
      <c r="AM12" s="4" t="s">
        <v>103</v>
      </c>
      <c r="AZ12">
        <f ca="1">_xlfn.XLOOKUP($X12,Return_flow_table!$A$4:$A$25,Return_flow_table!B$4:B$25)</f>
        <v>0</v>
      </c>
      <c r="BA12">
        <f ca="1">_xlfn.XLOOKUP($X12,Return_flow_table!$A$4:$A$25,Return_flow_table!C$4:C$25)</f>
        <v>0</v>
      </c>
      <c r="BB12">
        <f ca="1">_xlfn.XLOOKUP($X12,Return_flow_table!$A$4:$A$25,Return_flow_table!D$4:D$25)</f>
        <v>20</v>
      </c>
      <c r="BC12">
        <f ca="1">_xlfn.XLOOKUP($X12,Return_flow_table!$A$4:$A$25,Return_flow_table!E$4:E$25)</f>
        <v>20</v>
      </c>
      <c r="BD12">
        <f ca="1">_xlfn.XLOOKUP($X12,Return_flow_table!$A$4:$A$25,Return_flow_table!F$4:F$25)</f>
        <v>10</v>
      </c>
      <c r="BE12">
        <f ca="1">_xlfn.XLOOKUP($X12,Return_flow_table!$A$4:$A$25,Return_flow_table!G$4:G$25)</f>
        <v>10</v>
      </c>
      <c r="BF12">
        <f ca="1">_xlfn.XLOOKUP($X12,Return_flow_table!$A$4:$A$25,Return_flow_table!H$4:H$25)</f>
        <v>0</v>
      </c>
      <c r="BG12">
        <f ca="1">_xlfn.XLOOKUP($X12,Return_flow_table!$A$4:$A$25,Return_flow_table!I$4:I$25)</f>
        <v>0</v>
      </c>
      <c r="BH12">
        <f ca="1">_xlfn.XLOOKUP($X12,Return_flow_table!$A$4:$A$25,Return_flow_table!J$4:J$25)</f>
        <v>0</v>
      </c>
      <c r="BI12">
        <f ca="1">_xlfn.XLOOKUP($X12,Return_flow_table!$A$4:$A$25,Return_flow_table!K$4:K$25)</f>
        <v>20</v>
      </c>
      <c r="BJ12">
        <f ca="1">_xlfn.XLOOKUP($X12,Return_flow_table!$A$4:$A$25,Return_flow_table!L$4:L$25)</f>
        <v>20</v>
      </c>
      <c r="BK12" s="2">
        <f ca="1">_xlfn.XLOOKUP($X12,Return_flow_table!$A$4:$A$25,Return_flow_table!M$4:M$25)</f>
        <v>0</v>
      </c>
    </row>
    <row r="13" spans="1:63" x14ac:dyDescent="0.25">
      <c r="A13" t="s">
        <v>134</v>
      </c>
      <c r="B13" t="s">
        <v>126</v>
      </c>
      <c r="C13" t="s">
        <v>99</v>
      </c>
      <c r="D13">
        <v>7.1</v>
      </c>
      <c r="E13" t="s">
        <v>100</v>
      </c>
      <c r="F13" t="s">
        <v>100</v>
      </c>
      <c r="G13" t="s">
        <v>135</v>
      </c>
      <c r="H13" s="41" t="s">
        <v>136</v>
      </c>
      <c r="I13">
        <f>_xlfn.XLOOKUP(B13,Use_Code_Ranking!$A$4:$A$23,Use_Code_Ranking!$B$4:$B$23,9999)</f>
        <v>5</v>
      </c>
      <c r="J13">
        <f t="shared" ca="1" si="0"/>
        <v>3</v>
      </c>
      <c r="K13">
        <f t="shared" ca="1" si="1"/>
        <v>0</v>
      </c>
      <c r="L13">
        <f t="shared" ca="1" si="2"/>
        <v>0</v>
      </c>
      <c r="M13">
        <f t="shared" ca="1" si="3"/>
        <v>1</v>
      </c>
      <c r="N13" t="str">
        <f t="shared" ca="1" si="11"/>
        <v/>
      </c>
      <c r="O13" t="str">
        <f t="shared" ca="1" si="12"/>
        <v/>
      </c>
      <c r="P13" t="str">
        <f t="shared" si="4"/>
        <v/>
      </c>
      <c r="Q13" t="str">
        <f t="shared" si="5"/>
        <v/>
      </c>
      <c r="R13" t="str">
        <f t="shared" si="6"/>
        <v/>
      </c>
      <c r="S13" t="str">
        <f t="shared" si="7"/>
        <v/>
      </c>
      <c r="U13" s="2" t="str">
        <f ca="1">IF(ISBLANK($T13),IF(S13="Irrigation","Irrigation",IF(R13="Irrigation","Irrigation",IF(Q13="Domestic","Domestic",IF(P13="Stockwatering","Stockwatering",IF(N13="IRRIGATION_AND_MUNICIPAL","Irrigation and Municipal",IF(O13="IRRIGATION_AND_DOMESTIC","Irrigation and Domestic Municipality",_xlfn.XLOOKUP(J13,Use_Code_Ranking!$B$4:$B$23,Use_Code_Ranking!$A$4:$A$23))))))),$T13)</f>
        <v>Domestic</v>
      </c>
      <c r="W13" s="23" t="str">
        <f ca="1"/>
        <v>A011859</v>
      </c>
      <c r="X13" s="4" t="str">
        <f t="shared" ca="1" si="13"/>
        <v>Domestic</v>
      </c>
      <c r="Y13" t="str">
        <f t="shared" ca="1" si="8"/>
        <v>N</v>
      </c>
      <c r="Z13" s="2" t="str">
        <f t="shared" ca="1" si="9"/>
        <v>N</v>
      </c>
      <c r="AA13">
        <f t="shared" ca="1" si="14"/>
        <v>0</v>
      </c>
      <c r="AB13">
        <f t="shared" ca="1" si="10"/>
        <v>0</v>
      </c>
      <c r="AC13">
        <f t="shared" ca="1" si="10"/>
        <v>0</v>
      </c>
      <c r="AD13">
        <f t="shared" ca="1" si="10"/>
        <v>0</v>
      </c>
      <c r="AE13">
        <f t="shared" ca="1" si="10"/>
        <v>0</v>
      </c>
      <c r="AF13">
        <f t="shared" ca="1" si="10"/>
        <v>0</v>
      </c>
      <c r="AG13">
        <f t="shared" ca="1" si="10"/>
        <v>0</v>
      </c>
      <c r="AH13">
        <f t="shared" ca="1" si="10"/>
        <v>0</v>
      </c>
      <c r="AI13">
        <f t="shared" ca="1" si="10"/>
        <v>0</v>
      </c>
      <c r="AJ13">
        <f t="shared" ca="1" si="10"/>
        <v>0</v>
      </c>
      <c r="AK13">
        <f t="shared" ca="1" si="10"/>
        <v>0</v>
      </c>
      <c r="AL13">
        <f t="shared" ca="1" si="10"/>
        <v>0</v>
      </c>
      <c r="AM13" s="4" t="s">
        <v>103</v>
      </c>
      <c r="AZ13">
        <f ca="1">_xlfn.XLOOKUP($X13,Return_flow_table!$A$4:$A$25,Return_flow_table!B$4:B$25)</f>
        <v>0</v>
      </c>
      <c r="BA13">
        <f ca="1">_xlfn.XLOOKUP($X13,Return_flow_table!$A$4:$A$25,Return_flow_table!C$4:C$25)</f>
        <v>0</v>
      </c>
      <c r="BB13">
        <f ca="1">_xlfn.XLOOKUP($X13,Return_flow_table!$A$4:$A$25,Return_flow_table!D$4:D$25)</f>
        <v>0</v>
      </c>
      <c r="BC13">
        <f ca="1">_xlfn.XLOOKUP($X13,Return_flow_table!$A$4:$A$25,Return_flow_table!E$4:E$25)</f>
        <v>0</v>
      </c>
      <c r="BD13">
        <f ca="1">_xlfn.XLOOKUP($X13,Return_flow_table!$A$4:$A$25,Return_flow_table!F$4:F$25)</f>
        <v>0</v>
      </c>
      <c r="BE13">
        <f ca="1">_xlfn.XLOOKUP($X13,Return_flow_table!$A$4:$A$25,Return_flow_table!G$4:G$25)</f>
        <v>0</v>
      </c>
      <c r="BF13">
        <f ca="1">_xlfn.XLOOKUP($X13,Return_flow_table!$A$4:$A$25,Return_flow_table!H$4:H$25)</f>
        <v>0</v>
      </c>
      <c r="BG13">
        <f ca="1">_xlfn.XLOOKUP($X13,Return_flow_table!$A$4:$A$25,Return_flow_table!I$4:I$25)</f>
        <v>0</v>
      </c>
      <c r="BH13">
        <f ca="1">_xlfn.XLOOKUP($X13,Return_flow_table!$A$4:$A$25,Return_flow_table!J$4:J$25)</f>
        <v>0</v>
      </c>
      <c r="BI13">
        <f ca="1">_xlfn.XLOOKUP($X13,Return_flow_table!$A$4:$A$25,Return_flow_table!K$4:K$25)</f>
        <v>0</v>
      </c>
      <c r="BJ13">
        <f ca="1">_xlfn.XLOOKUP($X13,Return_flow_table!$A$4:$A$25,Return_flow_table!L$4:L$25)</f>
        <v>0</v>
      </c>
      <c r="BK13" s="2">
        <f ca="1">_xlfn.XLOOKUP($X13,Return_flow_table!$A$4:$A$25,Return_flow_table!M$4:M$25)</f>
        <v>0</v>
      </c>
    </row>
    <row r="14" spans="1:63" x14ac:dyDescent="0.25">
      <c r="A14" t="s">
        <v>134</v>
      </c>
      <c r="B14" t="s">
        <v>106</v>
      </c>
      <c r="C14" t="s">
        <v>99</v>
      </c>
      <c r="D14">
        <v>7.1</v>
      </c>
      <c r="E14" t="s">
        <v>100</v>
      </c>
      <c r="F14" t="s">
        <v>100</v>
      </c>
      <c r="G14" t="s">
        <v>135</v>
      </c>
      <c r="H14" s="41" t="s">
        <v>136</v>
      </c>
      <c r="I14">
        <f>_xlfn.XLOOKUP(B14,Use_Code_Ranking!$A$4:$A$23,Use_Code_Ranking!$B$4:$B$23,9999)</f>
        <v>3</v>
      </c>
      <c r="J14">
        <f t="shared" ca="1" si="0"/>
        <v>3</v>
      </c>
      <c r="K14">
        <f t="shared" ca="1" si="1"/>
        <v>0</v>
      </c>
      <c r="L14">
        <f t="shared" ca="1" si="2"/>
        <v>0</v>
      </c>
      <c r="M14">
        <f t="shared" ca="1" si="3"/>
        <v>1</v>
      </c>
      <c r="N14" t="str">
        <f t="shared" ca="1" si="11"/>
        <v/>
      </c>
      <c r="O14" t="str">
        <f t="shared" ca="1" si="12"/>
        <v/>
      </c>
      <c r="P14" t="str">
        <f t="shared" si="4"/>
        <v/>
      </c>
      <c r="Q14" t="str">
        <f t="shared" si="5"/>
        <v/>
      </c>
      <c r="R14" t="str">
        <f t="shared" si="6"/>
        <v/>
      </c>
      <c r="S14" t="str">
        <f t="shared" si="7"/>
        <v/>
      </c>
      <c r="U14" s="2" t="str">
        <f ca="1">IF(ISBLANK($T14),IF(S14="Irrigation","Irrigation",IF(R14="Irrigation","Irrigation",IF(Q14="Domestic","Domestic",IF(P14="Stockwatering","Stockwatering",IF(N14="IRRIGATION_AND_MUNICIPAL","Irrigation and Municipal",IF(O14="IRRIGATION_AND_DOMESTIC","Irrigation and Domestic Municipality",_xlfn.XLOOKUP(J14,Use_Code_Ranking!$B$4:$B$23,Use_Code_Ranking!$A$4:$A$23))))))),$T14)</f>
        <v>Domestic</v>
      </c>
      <c r="W14" s="23" t="str">
        <f ca="1"/>
        <v>A012100</v>
      </c>
      <c r="X14" s="4" t="str">
        <f t="shared" ca="1" si="13"/>
        <v>Domestic</v>
      </c>
      <c r="Y14" t="str">
        <f t="shared" ca="1" si="8"/>
        <v>N</v>
      </c>
      <c r="Z14" s="2" t="str">
        <f t="shared" ca="1" si="9"/>
        <v>N</v>
      </c>
      <c r="AA14">
        <f t="shared" ca="1" si="14"/>
        <v>0</v>
      </c>
      <c r="AB14">
        <f t="shared" ca="1" si="10"/>
        <v>0</v>
      </c>
      <c r="AC14">
        <f t="shared" ca="1" si="10"/>
        <v>0</v>
      </c>
      <c r="AD14">
        <f t="shared" ca="1" si="10"/>
        <v>0</v>
      </c>
      <c r="AE14">
        <f t="shared" ca="1" si="10"/>
        <v>0</v>
      </c>
      <c r="AF14">
        <f t="shared" ca="1" si="10"/>
        <v>0</v>
      </c>
      <c r="AG14">
        <f t="shared" ca="1" si="10"/>
        <v>0</v>
      </c>
      <c r="AH14">
        <f t="shared" ca="1" si="10"/>
        <v>0</v>
      </c>
      <c r="AI14">
        <f t="shared" ca="1" si="10"/>
        <v>0</v>
      </c>
      <c r="AJ14">
        <f t="shared" ca="1" si="10"/>
        <v>0</v>
      </c>
      <c r="AK14">
        <f t="shared" ca="1" si="10"/>
        <v>0</v>
      </c>
      <c r="AL14">
        <f t="shared" ca="1" si="10"/>
        <v>0</v>
      </c>
      <c r="AM14" s="4" t="s">
        <v>103</v>
      </c>
      <c r="AZ14">
        <f ca="1">_xlfn.XLOOKUP($X14,Return_flow_table!$A$4:$A$25,Return_flow_table!B$4:B$25)</f>
        <v>0</v>
      </c>
      <c r="BA14">
        <f ca="1">_xlfn.XLOOKUP($X14,Return_flow_table!$A$4:$A$25,Return_flow_table!C$4:C$25)</f>
        <v>0</v>
      </c>
      <c r="BB14">
        <f ca="1">_xlfn.XLOOKUP($X14,Return_flow_table!$A$4:$A$25,Return_flow_table!D$4:D$25)</f>
        <v>0</v>
      </c>
      <c r="BC14">
        <f ca="1">_xlfn.XLOOKUP($X14,Return_flow_table!$A$4:$A$25,Return_flow_table!E$4:E$25)</f>
        <v>0</v>
      </c>
      <c r="BD14">
        <f ca="1">_xlfn.XLOOKUP($X14,Return_flow_table!$A$4:$A$25,Return_flow_table!F$4:F$25)</f>
        <v>0</v>
      </c>
      <c r="BE14">
        <f ca="1">_xlfn.XLOOKUP($X14,Return_flow_table!$A$4:$A$25,Return_flow_table!G$4:G$25)</f>
        <v>0</v>
      </c>
      <c r="BF14">
        <f ca="1">_xlfn.XLOOKUP($X14,Return_flow_table!$A$4:$A$25,Return_flow_table!H$4:H$25)</f>
        <v>0</v>
      </c>
      <c r="BG14">
        <f ca="1">_xlfn.XLOOKUP($X14,Return_flow_table!$A$4:$A$25,Return_flow_table!I$4:I$25)</f>
        <v>0</v>
      </c>
      <c r="BH14">
        <f ca="1">_xlfn.XLOOKUP($X14,Return_flow_table!$A$4:$A$25,Return_flow_table!J$4:J$25)</f>
        <v>0</v>
      </c>
      <c r="BI14">
        <f ca="1">_xlfn.XLOOKUP($X14,Return_flow_table!$A$4:$A$25,Return_flow_table!K$4:K$25)</f>
        <v>0</v>
      </c>
      <c r="BJ14">
        <f ca="1">_xlfn.XLOOKUP($X14,Return_flow_table!$A$4:$A$25,Return_flow_table!L$4:L$25)</f>
        <v>0</v>
      </c>
      <c r="BK14" s="2">
        <f ca="1">_xlfn.XLOOKUP($X14,Return_flow_table!$A$4:$A$25,Return_flow_table!M$4:M$25)</f>
        <v>0</v>
      </c>
    </row>
    <row r="15" spans="1:63" x14ac:dyDescent="0.25">
      <c r="A15" t="s">
        <v>137</v>
      </c>
      <c r="B15" t="s">
        <v>106</v>
      </c>
      <c r="C15" t="s">
        <v>99</v>
      </c>
      <c r="D15">
        <v>11</v>
      </c>
      <c r="E15" t="s">
        <v>100</v>
      </c>
      <c r="F15" t="s">
        <v>100</v>
      </c>
      <c r="G15" t="s">
        <v>138</v>
      </c>
      <c r="H15" s="41" t="s">
        <v>102</v>
      </c>
      <c r="I15">
        <f>_xlfn.XLOOKUP(B15,Use_Code_Ranking!$A$4:$A$23,Use_Code_Ranking!$B$4:$B$23,9999)</f>
        <v>3</v>
      </c>
      <c r="J15">
        <f t="shared" ca="1" si="0"/>
        <v>3</v>
      </c>
      <c r="K15">
        <f t="shared" ca="1" si="1"/>
        <v>0</v>
      </c>
      <c r="L15">
        <f t="shared" ca="1" si="2"/>
        <v>0</v>
      </c>
      <c r="M15">
        <f t="shared" ca="1" si="3"/>
        <v>0</v>
      </c>
      <c r="N15" t="str">
        <f t="shared" ca="1" si="11"/>
        <v/>
      </c>
      <c r="O15" t="str">
        <f t="shared" ca="1" si="12"/>
        <v/>
      </c>
      <c r="P15" t="str">
        <f t="shared" si="4"/>
        <v/>
      </c>
      <c r="Q15" t="str">
        <f t="shared" si="5"/>
        <v/>
      </c>
      <c r="R15" t="str">
        <f t="shared" si="6"/>
        <v/>
      </c>
      <c r="S15" t="str">
        <f t="shared" si="7"/>
        <v/>
      </c>
      <c r="U15" s="2" t="str">
        <f ca="1">IF(ISBLANK($T15),IF(S15="Irrigation","Irrigation",IF(R15="Irrigation","Irrigation",IF(Q15="Domestic","Domestic",IF(P15="Stockwatering","Stockwatering",IF(N15="IRRIGATION_AND_MUNICIPAL","Irrigation and Municipal",IF(O15="IRRIGATION_AND_DOMESTIC","Irrigation and Domestic Municipality",_xlfn.XLOOKUP(J15,Use_Code_Ranking!$B$4:$B$23,Use_Code_Ranking!$A$4:$A$23))))))),$T15)</f>
        <v>Domestic</v>
      </c>
      <c r="W15" s="23" t="str">
        <f ca="1"/>
        <v>A012232</v>
      </c>
      <c r="X15" s="4" t="str">
        <f t="shared" ca="1" si="13"/>
        <v>Irrigation</v>
      </c>
      <c r="Y15" t="str">
        <f t="shared" ca="1" si="8"/>
        <v>N</v>
      </c>
      <c r="Z15" s="2" t="str">
        <f t="shared" ca="1" si="9"/>
        <v>N</v>
      </c>
      <c r="AA15">
        <f t="shared" ca="1" si="14"/>
        <v>0</v>
      </c>
      <c r="AB15">
        <f t="shared" ca="1" si="10"/>
        <v>0</v>
      </c>
      <c r="AC15">
        <f t="shared" ca="1" si="10"/>
        <v>20</v>
      </c>
      <c r="AD15">
        <f t="shared" ca="1" si="10"/>
        <v>20</v>
      </c>
      <c r="AE15">
        <f t="shared" ca="1" si="10"/>
        <v>10</v>
      </c>
      <c r="AF15">
        <f t="shared" ca="1" si="10"/>
        <v>10</v>
      </c>
      <c r="AG15">
        <f t="shared" ca="1" si="10"/>
        <v>0</v>
      </c>
      <c r="AH15">
        <f t="shared" ca="1" si="10"/>
        <v>0</v>
      </c>
      <c r="AI15">
        <f t="shared" ca="1" si="10"/>
        <v>0</v>
      </c>
      <c r="AJ15">
        <f t="shared" ca="1" si="10"/>
        <v>20</v>
      </c>
      <c r="AK15">
        <f t="shared" ca="1" si="10"/>
        <v>20</v>
      </c>
      <c r="AL15">
        <f t="shared" ca="1" si="10"/>
        <v>0</v>
      </c>
      <c r="AM15" s="4" t="s">
        <v>103</v>
      </c>
      <c r="AZ15">
        <f ca="1">_xlfn.XLOOKUP($X15,Return_flow_table!$A$4:$A$25,Return_flow_table!B$4:B$25)</f>
        <v>0</v>
      </c>
      <c r="BA15">
        <f ca="1">_xlfn.XLOOKUP($X15,Return_flow_table!$A$4:$A$25,Return_flow_table!C$4:C$25)</f>
        <v>0</v>
      </c>
      <c r="BB15">
        <f ca="1">_xlfn.XLOOKUP($X15,Return_flow_table!$A$4:$A$25,Return_flow_table!D$4:D$25)</f>
        <v>20</v>
      </c>
      <c r="BC15">
        <f ca="1">_xlfn.XLOOKUP($X15,Return_flow_table!$A$4:$A$25,Return_flow_table!E$4:E$25)</f>
        <v>20</v>
      </c>
      <c r="BD15">
        <f ca="1">_xlfn.XLOOKUP($X15,Return_flow_table!$A$4:$A$25,Return_flow_table!F$4:F$25)</f>
        <v>10</v>
      </c>
      <c r="BE15">
        <f ca="1">_xlfn.XLOOKUP($X15,Return_flow_table!$A$4:$A$25,Return_flow_table!G$4:G$25)</f>
        <v>10</v>
      </c>
      <c r="BF15">
        <f ca="1">_xlfn.XLOOKUP($X15,Return_flow_table!$A$4:$A$25,Return_flow_table!H$4:H$25)</f>
        <v>0</v>
      </c>
      <c r="BG15">
        <f ca="1">_xlfn.XLOOKUP($X15,Return_flow_table!$A$4:$A$25,Return_flow_table!I$4:I$25)</f>
        <v>0</v>
      </c>
      <c r="BH15">
        <f ca="1">_xlfn.XLOOKUP($X15,Return_flow_table!$A$4:$A$25,Return_flow_table!J$4:J$25)</f>
        <v>0</v>
      </c>
      <c r="BI15">
        <f ca="1">_xlfn.XLOOKUP($X15,Return_flow_table!$A$4:$A$25,Return_flow_table!K$4:K$25)</f>
        <v>20</v>
      </c>
      <c r="BJ15">
        <f ca="1">_xlfn.XLOOKUP($X15,Return_flow_table!$A$4:$A$25,Return_flow_table!L$4:L$25)</f>
        <v>20</v>
      </c>
      <c r="BK15" s="2">
        <f ca="1">_xlfn.XLOOKUP($X15,Return_flow_table!$A$4:$A$25,Return_flow_table!M$4:M$25)</f>
        <v>0</v>
      </c>
    </row>
    <row r="16" spans="1:63" x14ac:dyDescent="0.25">
      <c r="A16" t="s">
        <v>137</v>
      </c>
      <c r="B16" t="s">
        <v>139</v>
      </c>
      <c r="C16" t="s">
        <v>99</v>
      </c>
      <c r="D16">
        <v>11</v>
      </c>
      <c r="E16" t="s">
        <v>100</v>
      </c>
      <c r="F16" t="s">
        <v>100</v>
      </c>
      <c r="G16" t="s">
        <v>138</v>
      </c>
      <c r="H16" s="41" t="s">
        <v>102</v>
      </c>
      <c r="I16">
        <f>_xlfn.XLOOKUP(B16,Use_Code_Ranking!$A$4:$A$23,Use_Code_Ranking!$B$4:$B$23,9999)</f>
        <v>9</v>
      </c>
      <c r="J16">
        <f t="shared" ca="1" si="0"/>
        <v>3</v>
      </c>
      <c r="K16">
        <f t="shared" ca="1" si="1"/>
        <v>0</v>
      </c>
      <c r="L16">
        <f t="shared" ca="1" si="2"/>
        <v>0</v>
      </c>
      <c r="M16">
        <f t="shared" ca="1" si="3"/>
        <v>0</v>
      </c>
      <c r="N16" t="str">
        <f t="shared" ca="1" si="11"/>
        <v/>
      </c>
      <c r="O16" t="str">
        <f t="shared" ca="1" si="12"/>
        <v/>
      </c>
      <c r="P16" t="str">
        <f t="shared" si="4"/>
        <v/>
      </c>
      <c r="Q16" t="str">
        <f t="shared" si="5"/>
        <v/>
      </c>
      <c r="R16" t="str">
        <f t="shared" si="6"/>
        <v/>
      </c>
      <c r="S16" t="str">
        <f t="shared" si="7"/>
        <v/>
      </c>
      <c r="U16" s="2" t="str">
        <f ca="1">IF(ISBLANK($T16),IF(S16="Irrigation","Irrigation",IF(R16="Irrigation","Irrigation",IF(Q16="Domestic","Domestic",IF(P16="Stockwatering","Stockwatering",IF(N16="IRRIGATION_AND_MUNICIPAL","Irrigation and Municipal",IF(O16="IRRIGATION_AND_DOMESTIC","Irrigation and Domestic Municipality",_xlfn.XLOOKUP(J16,Use_Code_Ranking!$B$4:$B$23,Use_Code_Ranking!$A$4:$A$23))))))),$T16)</f>
        <v>Domestic</v>
      </c>
      <c r="W16" s="23" t="str">
        <f ca="1"/>
        <v>A012483</v>
      </c>
      <c r="X16" s="4" t="str">
        <f t="shared" ca="1" si="13"/>
        <v>Irrigation</v>
      </c>
      <c r="Y16" t="str">
        <f t="shared" ca="1" si="8"/>
        <v>N</v>
      </c>
      <c r="Z16" s="2" t="str">
        <f t="shared" ca="1" si="9"/>
        <v>N</v>
      </c>
      <c r="AA16">
        <f t="shared" ca="1" si="14"/>
        <v>0</v>
      </c>
      <c r="AB16">
        <f t="shared" ca="1" si="10"/>
        <v>0</v>
      </c>
      <c r="AC16">
        <f t="shared" ca="1" si="10"/>
        <v>20</v>
      </c>
      <c r="AD16">
        <f t="shared" ca="1" si="10"/>
        <v>20</v>
      </c>
      <c r="AE16">
        <f t="shared" ca="1" si="10"/>
        <v>10</v>
      </c>
      <c r="AF16">
        <f t="shared" ca="1" si="10"/>
        <v>10</v>
      </c>
      <c r="AG16">
        <f t="shared" ca="1" si="10"/>
        <v>0</v>
      </c>
      <c r="AH16">
        <f t="shared" ca="1" si="10"/>
        <v>0</v>
      </c>
      <c r="AI16">
        <f t="shared" ca="1" si="10"/>
        <v>0</v>
      </c>
      <c r="AJ16">
        <f t="shared" ca="1" si="10"/>
        <v>20</v>
      </c>
      <c r="AK16">
        <f t="shared" ca="1" si="10"/>
        <v>20</v>
      </c>
      <c r="AL16">
        <f t="shared" ca="1" si="10"/>
        <v>0</v>
      </c>
      <c r="AM16" s="4" t="s">
        <v>103</v>
      </c>
      <c r="AZ16">
        <f ca="1">_xlfn.XLOOKUP($X16,Return_flow_table!$A$4:$A$25,Return_flow_table!B$4:B$25)</f>
        <v>0</v>
      </c>
      <c r="BA16">
        <f ca="1">_xlfn.XLOOKUP($X16,Return_flow_table!$A$4:$A$25,Return_flow_table!C$4:C$25)</f>
        <v>0</v>
      </c>
      <c r="BB16">
        <f ca="1">_xlfn.XLOOKUP($X16,Return_flow_table!$A$4:$A$25,Return_flow_table!D$4:D$25)</f>
        <v>20</v>
      </c>
      <c r="BC16">
        <f ca="1">_xlfn.XLOOKUP($X16,Return_flow_table!$A$4:$A$25,Return_flow_table!E$4:E$25)</f>
        <v>20</v>
      </c>
      <c r="BD16">
        <f ca="1">_xlfn.XLOOKUP($X16,Return_flow_table!$A$4:$A$25,Return_flow_table!F$4:F$25)</f>
        <v>10</v>
      </c>
      <c r="BE16">
        <f ca="1">_xlfn.XLOOKUP($X16,Return_flow_table!$A$4:$A$25,Return_flow_table!G$4:G$25)</f>
        <v>10</v>
      </c>
      <c r="BF16">
        <f ca="1">_xlfn.XLOOKUP($X16,Return_flow_table!$A$4:$A$25,Return_flow_table!H$4:H$25)</f>
        <v>0</v>
      </c>
      <c r="BG16">
        <f ca="1">_xlfn.XLOOKUP($X16,Return_flow_table!$A$4:$A$25,Return_flow_table!I$4:I$25)</f>
        <v>0</v>
      </c>
      <c r="BH16">
        <f ca="1">_xlfn.XLOOKUP($X16,Return_flow_table!$A$4:$A$25,Return_flow_table!J$4:J$25)</f>
        <v>0</v>
      </c>
      <c r="BI16">
        <f ca="1">_xlfn.XLOOKUP($X16,Return_flow_table!$A$4:$A$25,Return_flow_table!K$4:K$25)</f>
        <v>20</v>
      </c>
      <c r="BJ16">
        <f ca="1">_xlfn.XLOOKUP($X16,Return_flow_table!$A$4:$A$25,Return_flow_table!L$4:L$25)</f>
        <v>20</v>
      </c>
      <c r="BK16" s="2">
        <f ca="1">_xlfn.XLOOKUP($X16,Return_flow_table!$A$4:$A$25,Return_flow_table!M$4:M$25)</f>
        <v>0</v>
      </c>
    </row>
    <row r="17" spans="1:63" x14ac:dyDescent="0.25">
      <c r="A17" t="s">
        <v>137</v>
      </c>
      <c r="B17" t="s">
        <v>126</v>
      </c>
      <c r="C17" t="s">
        <v>99</v>
      </c>
      <c r="D17">
        <v>11</v>
      </c>
      <c r="E17" t="s">
        <v>100</v>
      </c>
      <c r="F17" t="s">
        <v>100</v>
      </c>
      <c r="G17" t="s">
        <v>138</v>
      </c>
      <c r="H17" s="41" t="s">
        <v>102</v>
      </c>
      <c r="I17">
        <f>_xlfn.XLOOKUP(B17,Use_Code_Ranking!$A$4:$A$23,Use_Code_Ranking!$B$4:$B$23,9999)</f>
        <v>5</v>
      </c>
      <c r="J17">
        <f t="shared" ca="1" si="0"/>
        <v>3</v>
      </c>
      <c r="K17">
        <f t="shared" ca="1" si="1"/>
        <v>0</v>
      </c>
      <c r="L17">
        <f t="shared" ca="1" si="2"/>
        <v>0</v>
      </c>
      <c r="M17">
        <f t="shared" ca="1" si="3"/>
        <v>0</v>
      </c>
      <c r="N17" t="str">
        <f t="shared" ca="1" si="11"/>
        <v/>
      </c>
      <c r="O17" t="str">
        <f t="shared" ca="1" si="12"/>
        <v/>
      </c>
      <c r="P17" t="str">
        <f t="shared" si="4"/>
        <v/>
      </c>
      <c r="Q17" t="str">
        <f t="shared" si="5"/>
        <v/>
      </c>
      <c r="R17" t="str">
        <f t="shared" si="6"/>
        <v/>
      </c>
      <c r="S17" t="str">
        <f t="shared" si="7"/>
        <v/>
      </c>
      <c r="U17" s="2" t="str">
        <f ca="1">IF(ISBLANK($T17),IF(S17="Irrigation","Irrigation",IF(R17="Irrigation","Irrigation",IF(Q17="Domestic","Domestic",IF(P17="Stockwatering","Stockwatering",IF(N17="IRRIGATION_AND_MUNICIPAL","Irrigation and Municipal",IF(O17="IRRIGATION_AND_DOMESTIC","Irrigation and Domestic Municipality",_xlfn.XLOOKUP(J17,Use_Code_Ranking!$B$4:$B$23,Use_Code_Ranking!$A$4:$A$23))))))),$T17)</f>
        <v>Domestic</v>
      </c>
      <c r="W17" s="23" t="str">
        <f ca="1"/>
        <v>A012509</v>
      </c>
      <c r="X17" s="4" t="str">
        <f t="shared" ca="1" si="13"/>
        <v>Irrigation</v>
      </c>
      <c r="Y17" t="str">
        <f t="shared" ca="1" si="8"/>
        <v>N</v>
      </c>
      <c r="Z17" s="2" t="str">
        <f t="shared" ca="1" si="9"/>
        <v>N</v>
      </c>
      <c r="AA17">
        <f t="shared" ca="1" si="14"/>
        <v>0</v>
      </c>
      <c r="AB17">
        <f t="shared" ca="1" si="10"/>
        <v>0</v>
      </c>
      <c r="AC17">
        <f t="shared" ca="1" si="10"/>
        <v>20</v>
      </c>
      <c r="AD17">
        <f t="shared" ca="1" si="10"/>
        <v>20</v>
      </c>
      <c r="AE17">
        <f t="shared" ca="1" si="10"/>
        <v>10</v>
      </c>
      <c r="AF17">
        <f t="shared" ca="1" si="10"/>
        <v>10</v>
      </c>
      <c r="AG17">
        <f t="shared" ca="1" si="10"/>
        <v>0</v>
      </c>
      <c r="AH17">
        <f t="shared" ca="1" si="10"/>
        <v>0</v>
      </c>
      <c r="AI17">
        <f t="shared" ca="1" si="10"/>
        <v>0</v>
      </c>
      <c r="AJ17">
        <f t="shared" ca="1" si="10"/>
        <v>20</v>
      </c>
      <c r="AK17">
        <f t="shared" ca="1" si="10"/>
        <v>20</v>
      </c>
      <c r="AL17">
        <f t="shared" ca="1" si="10"/>
        <v>0</v>
      </c>
      <c r="AM17" s="4" t="s">
        <v>103</v>
      </c>
      <c r="AZ17">
        <f ca="1">_xlfn.XLOOKUP($X17,Return_flow_table!$A$4:$A$25,Return_flow_table!B$4:B$25)</f>
        <v>0</v>
      </c>
      <c r="BA17">
        <f ca="1">_xlfn.XLOOKUP($X17,Return_flow_table!$A$4:$A$25,Return_flow_table!C$4:C$25)</f>
        <v>0</v>
      </c>
      <c r="BB17">
        <f ca="1">_xlfn.XLOOKUP($X17,Return_flow_table!$A$4:$A$25,Return_flow_table!D$4:D$25)</f>
        <v>20</v>
      </c>
      <c r="BC17">
        <f ca="1">_xlfn.XLOOKUP($X17,Return_flow_table!$A$4:$A$25,Return_flow_table!E$4:E$25)</f>
        <v>20</v>
      </c>
      <c r="BD17">
        <f ca="1">_xlfn.XLOOKUP($X17,Return_flow_table!$A$4:$A$25,Return_flow_table!F$4:F$25)</f>
        <v>10</v>
      </c>
      <c r="BE17">
        <f ca="1">_xlfn.XLOOKUP($X17,Return_flow_table!$A$4:$A$25,Return_flow_table!G$4:G$25)</f>
        <v>10</v>
      </c>
      <c r="BF17">
        <f ca="1">_xlfn.XLOOKUP($X17,Return_flow_table!$A$4:$A$25,Return_flow_table!H$4:H$25)</f>
        <v>0</v>
      </c>
      <c r="BG17">
        <f ca="1">_xlfn.XLOOKUP($X17,Return_flow_table!$A$4:$A$25,Return_flow_table!I$4:I$25)</f>
        <v>0</v>
      </c>
      <c r="BH17">
        <f ca="1">_xlfn.XLOOKUP($X17,Return_flow_table!$A$4:$A$25,Return_flow_table!J$4:J$25)</f>
        <v>0</v>
      </c>
      <c r="BI17">
        <f ca="1">_xlfn.XLOOKUP($X17,Return_flow_table!$A$4:$A$25,Return_flow_table!K$4:K$25)</f>
        <v>20</v>
      </c>
      <c r="BJ17">
        <f ca="1">_xlfn.XLOOKUP($X17,Return_flow_table!$A$4:$A$25,Return_flow_table!L$4:L$25)</f>
        <v>20</v>
      </c>
      <c r="BK17" s="2">
        <f ca="1">_xlfn.XLOOKUP($X17,Return_flow_table!$A$4:$A$25,Return_flow_table!M$4:M$25)</f>
        <v>0</v>
      </c>
    </row>
    <row r="18" spans="1:63" x14ac:dyDescent="0.25">
      <c r="A18" t="s">
        <v>140</v>
      </c>
      <c r="B18" t="s">
        <v>98</v>
      </c>
      <c r="C18" t="s">
        <v>99</v>
      </c>
      <c r="D18">
        <v>96.5</v>
      </c>
      <c r="E18" t="s">
        <v>100</v>
      </c>
      <c r="F18" t="s">
        <v>100</v>
      </c>
      <c r="G18" t="s">
        <v>141</v>
      </c>
      <c r="H18" s="41" t="s">
        <v>104</v>
      </c>
      <c r="I18">
        <f>_xlfn.XLOOKUP(B18,Use_Code_Ranking!$A$4:$A$23,Use_Code_Ranking!$B$4:$B$23,9999)</f>
        <v>1</v>
      </c>
      <c r="J18">
        <f t="shared" ca="1" si="0"/>
        <v>1</v>
      </c>
      <c r="K18">
        <f t="shared" ca="1" si="1"/>
        <v>1</v>
      </c>
      <c r="L18">
        <f t="shared" ca="1" si="2"/>
        <v>0</v>
      </c>
      <c r="M18">
        <f t="shared" ca="1" si="3"/>
        <v>0</v>
      </c>
      <c r="N18" t="str">
        <f t="shared" ca="1" si="11"/>
        <v/>
      </c>
      <c r="O18" t="str">
        <f t="shared" ca="1" si="12"/>
        <v/>
      </c>
      <c r="P18" t="str">
        <f t="shared" si="4"/>
        <v/>
      </c>
      <c r="Q18" t="str">
        <f t="shared" si="5"/>
        <v/>
      </c>
      <c r="R18" t="str">
        <f t="shared" si="6"/>
        <v/>
      </c>
      <c r="S18" t="str">
        <f t="shared" si="7"/>
        <v/>
      </c>
      <c r="U18" s="2" t="str">
        <f ca="1">IF(ISBLANK($T18),IF(S18="Irrigation","Irrigation",IF(R18="Irrigation","Irrigation",IF(Q18="Domestic","Domestic",IF(P18="Stockwatering","Stockwatering",IF(N18="IRRIGATION_AND_MUNICIPAL","Irrigation and Municipal",IF(O18="IRRIGATION_AND_DOMESTIC","Irrigation and Domestic Municipality",_xlfn.XLOOKUP(J18,Use_Code_Ranking!$B$4:$B$23,Use_Code_Ranking!$A$4:$A$23))))))),$T18)</f>
        <v>Irrigation</v>
      </c>
      <c r="W18" s="23" t="str">
        <f ca="1"/>
        <v>A012850</v>
      </c>
      <c r="X18" s="4" t="str">
        <f t="shared" ca="1" si="13"/>
        <v>Irrigation</v>
      </c>
      <c r="Y18" t="str">
        <f t="shared" ca="1" si="8"/>
        <v>N</v>
      </c>
      <c r="Z18" s="2" t="str">
        <f t="shared" ca="1" si="9"/>
        <v>N</v>
      </c>
      <c r="AA18">
        <f t="shared" ca="1" si="14"/>
        <v>0</v>
      </c>
      <c r="AB18">
        <f t="shared" ca="1" si="10"/>
        <v>0</v>
      </c>
      <c r="AC18">
        <f t="shared" ca="1" si="10"/>
        <v>20</v>
      </c>
      <c r="AD18">
        <f t="shared" ca="1" si="10"/>
        <v>20</v>
      </c>
      <c r="AE18">
        <f t="shared" ca="1" si="10"/>
        <v>10</v>
      </c>
      <c r="AF18">
        <f t="shared" ca="1" si="10"/>
        <v>10</v>
      </c>
      <c r="AG18">
        <f t="shared" ca="1" si="10"/>
        <v>0</v>
      </c>
      <c r="AH18">
        <f t="shared" ca="1" si="10"/>
        <v>0</v>
      </c>
      <c r="AI18">
        <f t="shared" ca="1" si="10"/>
        <v>0</v>
      </c>
      <c r="AJ18">
        <f t="shared" ca="1" si="10"/>
        <v>20</v>
      </c>
      <c r="AK18">
        <f t="shared" ca="1" si="10"/>
        <v>20</v>
      </c>
      <c r="AL18">
        <f t="shared" ca="1" si="10"/>
        <v>0</v>
      </c>
      <c r="AM18" s="4" t="s">
        <v>103</v>
      </c>
      <c r="AZ18">
        <f ca="1">_xlfn.XLOOKUP($X18,Return_flow_table!$A$4:$A$25,Return_flow_table!B$4:B$25)</f>
        <v>0</v>
      </c>
      <c r="BA18">
        <f ca="1">_xlfn.XLOOKUP($X18,Return_flow_table!$A$4:$A$25,Return_flow_table!C$4:C$25)</f>
        <v>0</v>
      </c>
      <c r="BB18">
        <f ca="1">_xlfn.XLOOKUP($X18,Return_flow_table!$A$4:$A$25,Return_flow_table!D$4:D$25)</f>
        <v>20</v>
      </c>
      <c r="BC18">
        <f ca="1">_xlfn.XLOOKUP($X18,Return_flow_table!$A$4:$A$25,Return_flow_table!E$4:E$25)</f>
        <v>20</v>
      </c>
      <c r="BD18">
        <f ca="1">_xlfn.XLOOKUP($X18,Return_flow_table!$A$4:$A$25,Return_flow_table!F$4:F$25)</f>
        <v>10</v>
      </c>
      <c r="BE18">
        <f ca="1">_xlfn.XLOOKUP($X18,Return_flow_table!$A$4:$A$25,Return_flow_table!G$4:G$25)</f>
        <v>10</v>
      </c>
      <c r="BF18">
        <f ca="1">_xlfn.XLOOKUP($X18,Return_flow_table!$A$4:$A$25,Return_flow_table!H$4:H$25)</f>
        <v>0</v>
      </c>
      <c r="BG18">
        <f ca="1">_xlfn.XLOOKUP($X18,Return_flow_table!$A$4:$A$25,Return_flow_table!I$4:I$25)</f>
        <v>0</v>
      </c>
      <c r="BH18">
        <f ca="1">_xlfn.XLOOKUP($X18,Return_flow_table!$A$4:$A$25,Return_flow_table!J$4:J$25)</f>
        <v>0</v>
      </c>
      <c r="BI18">
        <f ca="1">_xlfn.XLOOKUP($X18,Return_flow_table!$A$4:$A$25,Return_flow_table!K$4:K$25)</f>
        <v>20</v>
      </c>
      <c r="BJ18">
        <f ca="1">_xlfn.XLOOKUP($X18,Return_flow_table!$A$4:$A$25,Return_flow_table!L$4:L$25)</f>
        <v>20</v>
      </c>
      <c r="BK18" s="2">
        <f ca="1">_xlfn.XLOOKUP($X18,Return_flow_table!$A$4:$A$25,Return_flow_table!M$4:M$25)</f>
        <v>0</v>
      </c>
    </row>
    <row r="19" spans="1:63" x14ac:dyDescent="0.25">
      <c r="A19" t="s">
        <v>145</v>
      </c>
      <c r="B19" t="s">
        <v>98</v>
      </c>
      <c r="C19" t="s">
        <v>99</v>
      </c>
      <c r="D19">
        <v>131.6</v>
      </c>
      <c r="E19" t="s">
        <v>100</v>
      </c>
      <c r="F19" t="s">
        <v>100</v>
      </c>
      <c r="G19" t="s">
        <v>146</v>
      </c>
      <c r="H19" s="41" t="s">
        <v>136</v>
      </c>
      <c r="I19">
        <f>_xlfn.XLOOKUP(B19,Use_Code_Ranking!$A$4:$A$23,Use_Code_Ranking!$B$4:$B$23,9999)</f>
        <v>1</v>
      </c>
      <c r="J19">
        <f t="shared" ca="1" si="0"/>
        <v>1</v>
      </c>
      <c r="K19">
        <f t="shared" ca="1" si="1"/>
        <v>1</v>
      </c>
      <c r="L19">
        <f t="shared" ca="1" si="2"/>
        <v>0</v>
      </c>
      <c r="M19">
        <f t="shared" ca="1" si="3"/>
        <v>0</v>
      </c>
      <c r="N19" t="str">
        <f t="shared" ca="1" si="11"/>
        <v/>
      </c>
      <c r="O19" t="str">
        <f t="shared" ca="1" si="12"/>
        <v/>
      </c>
      <c r="P19" t="str">
        <f t="shared" si="4"/>
        <v/>
      </c>
      <c r="Q19" t="str">
        <f t="shared" si="5"/>
        <v/>
      </c>
      <c r="R19" t="str">
        <f t="shared" si="6"/>
        <v/>
      </c>
      <c r="S19" t="str">
        <f t="shared" si="7"/>
        <v/>
      </c>
      <c r="U19" s="2" t="str">
        <f ca="1">IF(ISBLANK($T19),IF(S19="Irrigation","Irrigation",IF(R19="Irrigation","Irrigation",IF(Q19="Domestic","Domestic",IF(P19="Stockwatering","Stockwatering",IF(N19="IRRIGATION_AND_MUNICIPAL","Irrigation and Municipal",IF(O19="IRRIGATION_AND_DOMESTIC","Irrigation and Domestic Municipality",_xlfn.XLOOKUP(J19,Use_Code_Ranking!$B$4:$B$23,Use_Code_Ranking!$A$4:$A$23))))))),$T19)</f>
        <v>Irrigation</v>
      </c>
      <c r="W19" s="23" t="str">
        <f ca="1"/>
        <v>A012919A</v>
      </c>
      <c r="X19" s="4" t="str">
        <f t="shared" ca="1" si="13"/>
        <v>Irrigation and Municipal</v>
      </c>
      <c r="Y19" t="str">
        <f t="shared" ca="1" si="8"/>
        <v>N</v>
      </c>
      <c r="Z19" s="2" t="str">
        <f t="shared" ca="1" si="9"/>
        <v>N</v>
      </c>
      <c r="AA19">
        <f t="shared" ca="1" si="14"/>
        <v>0</v>
      </c>
      <c r="AB19">
        <f t="shared" ca="1" si="10"/>
        <v>0</v>
      </c>
      <c r="AC19">
        <f t="shared" ca="1" si="10"/>
        <v>0</v>
      </c>
      <c r="AD19">
        <f t="shared" ca="1" si="10"/>
        <v>0</v>
      </c>
      <c r="AE19">
        <f t="shared" ca="1" si="10"/>
        <v>0</v>
      </c>
      <c r="AF19">
        <f t="shared" ca="1" si="10"/>
        <v>0</v>
      </c>
      <c r="AG19">
        <f t="shared" ca="1" si="10"/>
        <v>0</v>
      </c>
      <c r="AH19">
        <f t="shared" ca="1" si="10"/>
        <v>0</v>
      </c>
      <c r="AI19">
        <f t="shared" ca="1" si="10"/>
        <v>0</v>
      </c>
      <c r="AJ19">
        <f t="shared" ca="1" si="10"/>
        <v>0</v>
      </c>
      <c r="AK19">
        <f t="shared" ca="1" si="10"/>
        <v>0</v>
      </c>
      <c r="AL19">
        <f t="shared" ca="1" si="10"/>
        <v>0</v>
      </c>
      <c r="AM19" s="4" t="s">
        <v>103</v>
      </c>
      <c r="AZ19">
        <f ca="1">_xlfn.XLOOKUP($X19,Return_flow_table!$A$4:$A$25,Return_flow_table!B$4:B$25)</f>
        <v>0</v>
      </c>
      <c r="BA19">
        <f ca="1">_xlfn.XLOOKUP($X19,Return_flow_table!$A$4:$A$25,Return_flow_table!C$4:C$25)</f>
        <v>0</v>
      </c>
      <c r="BB19">
        <f ca="1">_xlfn.XLOOKUP($X19,Return_flow_table!$A$4:$A$25,Return_flow_table!D$4:D$25)</f>
        <v>0</v>
      </c>
      <c r="BC19">
        <f ca="1">_xlfn.XLOOKUP($X19,Return_flow_table!$A$4:$A$25,Return_flow_table!E$4:E$25)</f>
        <v>0</v>
      </c>
      <c r="BD19">
        <f ca="1">_xlfn.XLOOKUP($X19,Return_flow_table!$A$4:$A$25,Return_flow_table!F$4:F$25)</f>
        <v>0</v>
      </c>
      <c r="BE19">
        <f ca="1">_xlfn.XLOOKUP($X19,Return_flow_table!$A$4:$A$25,Return_flow_table!G$4:G$25)</f>
        <v>0</v>
      </c>
      <c r="BF19">
        <f ca="1">_xlfn.XLOOKUP($X19,Return_flow_table!$A$4:$A$25,Return_flow_table!H$4:H$25)</f>
        <v>0</v>
      </c>
      <c r="BG19">
        <f ca="1">_xlfn.XLOOKUP($X19,Return_flow_table!$A$4:$A$25,Return_flow_table!I$4:I$25)</f>
        <v>0</v>
      </c>
      <c r="BH19">
        <f ca="1">_xlfn.XLOOKUP($X19,Return_flow_table!$A$4:$A$25,Return_flow_table!J$4:J$25)</f>
        <v>0</v>
      </c>
      <c r="BI19">
        <f ca="1">_xlfn.XLOOKUP($X19,Return_flow_table!$A$4:$A$25,Return_flow_table!K$4:K$25)</f>
        <v>0</v>
      </c>
      <c r="BJ19">
        <f ca="1">_xlfn.XLOOKUP($X19,Return_flow_table!$A$4:$A$25,Return_flow_table!L$4:L$25)</f>
        <v>0</v>
      </c>
      <c r="BK19" s="2">
        <f ca="1">_xlfn.XLOOKUP($X19,Return_flow_table!$A$4:$A$25,Return_flow_table!M$4:M$25)</f>
        <v>0</v>
      </c>
    </row>
    <row r="20" spans="1:63" x14ac:dyDescent="0.25">
      <c r="A20" t="s">
        <v>626</v>
      </c>
      <c r="B20" t="s">
        <v>98</v>
      </c>
      <c r="C20" t="s">
        <v>99</v>
      </c>
      <c r="D20">
        <v>16.7</v>
      </c>
      <c r="E20" t="s">
        <v>100</v>
      </c>
      <c r="F20" t="s">
        <v>100</v>
      </c>
      <c r="G20" t="s">
        <v>627</v>
      </c>
      <c r="H20" s="41" t="s">
        <v>111</v>
      </c>
      <c r="I20">
        <f>_xlfn.XLOOKUP(B20,Use_Code_Ranking!$A$4:$A$23,Use_Code_Ranking!$B$4:$B$23,9999)</f>
        <v>1</v>
      </c>
      <c r="J20">
        <f t="shared" ca="1" si="0"/>
        <v>1</v>
      </c>
      <c r="K20">
        <f t="shared" ca="1" si="1"/>
        <v>1</v>
      </c>
      <c r="L20">
        <f t="shared" ca="1" si="2"/>
        <v>0</v>
      </c>
      <c r="M20">
        <f t="shared" ca="1" si="3"/>
        <v>0</v>
      </c>
      <c r="N20" t="str">
        <f t="shared" ca="1" si="11"/>
        <v/>
      </c>
      <c r="O20" t="str">
        <f t="shared" ca="1" si="12"/>
        <v/>
      </c>
      <c r="P20" t="str">
        <f t="shared" si="4"/>
        <v/>
      </c>
      <c r="Q20" t="str">
        <f t="shared" si="5"/>
        <v/>
      </c>
      <c r="R20" t="str">
        <f t="shared" si="6"/>
        <v/>
      </c>
      <c r="S20" t="str">
        <f t="shared" si="7"/>
        <v/>
      </c>
      <c r="U20" s="2" t="str">
        <f ca="1">IF(ISBLANK($T20),IF(S20="Irrigation","Irrigation",IF(R20="Irrigation","Irrigation",IF(Q20="Domestic","Domestic",IF(P20="Stockwatering","Stockwatering",IF(N20="IRRIGATION_AND_MUNICIPAL","Irrigation and Municipal",IF(O20="IRRIGATION_AND_DOMESTIC","Irrigation and Domestic Municipality",_xlfn.XLOOKUP(J20,Use_Code_Ranking!$B$4:$B$23,Use_Code_Ranking!$A$4:$A$23))))))),$T20)</f>
        <v>Irrigation</v>
      </c>
      <c r="W20" s="23" t="str">
        <f ca="1"/>
        <v>A013076</v>
      </c>
      <c r="X20" s="4" t="str">
        <f t="shared" ca="1" si="13"/>
        <v>Irrigation</v>
      </c>
      <c r="Y20" t="str">
        <f t="shared" ca="1" si="8"/>
        <v>N</v>
      </c>
      <c r="Z20" s="2" t="str">
        <f t="shared" ca="1" si="9"/>
        <v>N</v>
      </c>
      <c r="AA20">
        <f t="shared" ca="1" si="14"/>
        <v>0</v>
      </c>
      <c r="AB20">
        <f t="shared" ca="1" si="14"/>
        <v>0</v>
      </c>
      <c r="AC20">
        <f t="shared" ca="1" si="14"/>
        <v>20</v>
      </c>
      <c r="AD20">
        <f t="shared" ca="1" si="14"/>
        <v>20</v>
      </c>
      <c r="AE20">
        <f t="shared" ca="1" si="14"/>
        <v>10</v>
      </c>
      <c r="AF20">
        <f t="shared" ref="AF20:AH83" ca="1" si="15">IF($AM20="STANDARD",BE20,AS20)</f>
        <v>10</v>
      </c>
      <c r="AG20">
        <f t="shared" ref="AG20:AG83" ca="1" si="16">IF($AM20="STANDARD",BF20,AT20)</f>
        <v>0</v>
      </c>
      <c r="AH20">
        <f t="shared" ca="1" si="15"/>
        <v>0</v>
      </c>
      <c r="AI20">
        <f t="shared" ref="AI20:AL83" ca="1" si="17">IF($AM20="STANDARD",BH20,AV20)</f>
        <v>0</v>
      </c>
      <c r="AJ20">
        <f t="shared" ca="1" si="17"/>
        <v>20</v>
      </c>
      <c r="AK20">
        <f t="shared" ca="1" si="17"/>
        <v>20</v>
      </c>
      <c r="AL20">
        <f t="shared" ca="1" si="17"/>
        <v>0</v>
      </c>
      <c r="AM20" s="4" t="s">
        <v>103</v>
      </c>
      <c r="AZ20">
        <f ca="1">_xlfn.XLOOKUP($X20,Return_flow_table!$A$4:$A$25,Return_flow_table!B$4:B$25)</f>
        <v>0</v>
      </c>
      <c r="BA20">
        <f ca="1">_xlfn.XLOOKUP($X20,Return_flow_table!$A$4:$A$25,Return_flow_table!C$4:C$25)</f>
        <v>0</v>
      </c>
      <c r="BB20">
        <f ca="1">_xlfn.XLOOKUP($X20,Return_flow_table!$A$4:$A$25,Return_flow_table!D$4:D$25)</f>
        <v>20</v>
      </c>
      <c r="BC20">
        <f ca="1">_xlfn.XLOOKUP($X20,Return_flow_table!$A$4:$A$25,Return_flow_table!E$4:E$25)</f>
        <v>20</v>
      </c>
      <c r="BD20">
        <f ca="1">_xlfn.XLOOKUP($X20,Return_flow_table!$A$4:$A$25,Return_flow_table!F$4:F$25)</f>
        <v>10</v>
      </c>
      <c r="BE20">
        <f ca="1">_xlfn.XLOOKUP($X20,Return_flow_table!$A$4:$A$25,Return_flow_table!G$4:G$25)</f>
        <v>10</v>
      </c>
      <c r="BF20">
        <f ca="1">_xlfn.XLOOKUP($X20,Return_flow_table!$A$4:$A$25,Return_flow_table!H$4:H$25)</f>
        <v>0</v>
      </c>
      <c r="BG20">
        <f ca="1">_xlfn.XLOOKUP($X20,Return_flow_table!$A$4:$A$25,Return_flow_table!I$4:I$25)</f>
        <v>0</v>
      </c>
      <c r="BH20">
        <f ca="1">_xlfn.XLOOKUP($X20,Return_flow_table!$A$4:$A$25,Return_flow_table!J$4:J$25)</f>
        <v>0</v>
      </c>
      <c r="BI20">
        <f ca="1">_xlfn.XLOOKUP($X20,Return_flow_table!$A$4:$A$25,Return_flow_table!K$4:K$25)</f>
        <v>20</v>
      </c>
      <c r="BJ20">
        <f ca="1">_xlfn.XLOOKUP($X20,Return_flow_table!$A$4:$A$25,Return_flow_table!L$4:L$25)</f>
        <v>20</v>
      </c>
      <c r="BK20" s="2">
        <f ca="1">_xlfn.XLOOKUP($X20,Return_flow_table!$A$4:$A$25,Return_flow_table!M$4:M$25)</f>
        <v>0</v>
      </c>
    </row>
    <row r="21" spans="1:63" x14ac:dyDescent="0.25">
      <c r="A21" t="s">
        <v>149</v>
      </c>
      <c r="B21" t="s">
        <v>98</v>
      </c>
      <c r="C21" t="s">
        <v>99</v>
      </c>
      <c r="D21">
        <v>71.2</v>
      </c>
      <c r="E21" t="s">
        <v>100</v>
      </c>
      <c r="F21" t="s">
        <v>100</v>
      </c>
      <c r="G21" t="s">
        <v>150</v>
      </c>
      <c r="H21" s="41" t="s">
        <v>102</v>
      </c>
      <c r="I21">
        <f>_xlfn.XLOOKUP(B21,Use_Code_Ranking!$A$4:$A$23,Use_Code_Ranking!$B$4:$B$23,9999)</f>
        <v>1</v>
      </c>
      <c r="J21">
        <f t="shared" ca="1" si="0"/>
        <v>1</v>
      </c>
      <c r="K21">
        <f t="shared" ca="1" si="1"/>
        <v>1</v>
      </c>
      <c r="L21">
        <f t="shared" ca="1" si="2"/>
        <v>0</v>
      </c>
      <c r="M21">
        <f t="shared" ca="1" si="3"/>
        <v>0</v>
      </c>
      <c r="N21" t="str">
        <f t="shared" ca="1" si="11"/>
        <v/>
      </c>
      <c r="O21" t="str">
        <f t="shared" ca="1" si="12"/>
        <v/>
      </c>
      <c r="P21" t="str">
        <f t="shared" si="4"/>
        <v/>
      </c>
      <c r="Q21" t="str">
        <f t="shared" si="5"/>
        <v/>
      </c>
      <c r="R21" t="str">
        <f t="shared" si="6"/>
        <v/>
      </c>
      <c r="S21" t="str">
        <f t="shared" si="7"/>
        <v/>
      </c>
      <c r="U21" s="2" t="str">
        <f ca="1">IF(ISBLANK($T21),IF(S21="Irrigation","Irrigation",IF(R21="Irrigation","Irrigation",IF(Q21="Domestic","Domestic",IF(P21="Stockwatering","Stockwatering",IF(N21="IRRIGATION_AND_MUNICIPAL","Irrigation and Municipal",IF(O21="IRRIGATION_AND_DOMESTIC","Irrigation and Domestic Municipality",_xlfn.XLOOKUP(J21,Use_Code_Ranking!$B$4:$B$23,Use_Code_Ranking!$A$4:$A$23))))))),$T21)</f>
        <v>Irrigation</v>
      </c>
      <c r="W21" s="23" t="str">
        <f ca="1"/>
        <v>A013105</v>
      </c>
      <c r="X21" s="4" t="str">
        <f t="shared" ca="1" si="13"/>
        <v>Irrigation</v>
      </c>
      <c r="Y21" t="str">
        <f t="shared" ca="1" si="8"/>
        <v>N</v>
      </c>
      <c r="Z21" s="2" t="str">
        <f t="shared" ca="1" si="9"/>
        <v>N</v>
      </c>
      <c r="AA21">
        <f t="shared" ca="1" si="14"/>
        <v>0</v>
      </c>
      <c r="AB21">
        <f t="shared" ca="1" si="14"/>
        <v>0</v>
      </c>
      <c r="AC21">
        <f t="shared" ca="1" si="14"/>
        <v>20</v>
      </c>
      <c r="AD21">
        <f t="shared" ca="1" si="14"/>
        <v>20</v>
      </c>
      <c r="AE21">
        <f t="shared" ca="1" si="14"/>
        <v>10</v>
      </c>
      <c r="AF21">
        <f t="shared" ca="1" si="15"/>
        <v>10</v>
      </c>
      <c r="AG21">
        <f t="shared" ca="1" si="16"/>
        <v>0</v>
      </c>
      <c r="AH21">
        <f t="shared" ca="1" si="15"/>
        <v>0</v>
      </c>
      <c r="AI21">
        <f t="shared" ca="1" si="17"/>
        <v>0</v>
      </c>
      <c r="AJ21">
        <f t="shared" ca="1" si="17"/>
        <v>20</v>
      </c>
      <c r="AK21">
        <f t="shared" ca="1" si="17"/>
        <v>20</v>
      </c>
      <c r="AL21">
        <f t="shared" ca="1" si="17"/>
        <v>0</v>
      </c>
      <c r="AM21" s="4" t="s">
        <v>103</v>
      </c>
      <c r="AZ21">
        <f ca="1">_xlfn.XLOOKUP($X21,Return_flow_table!$A$4:$A$25,Return_flow_table!B$4:B$25)</f>
        <v>0</v>
      </c>
      <c r="BA21">
        <f ca="1">_xlfn.XLOOKUP($X21,Return_flow_table!$A$4:$A$25,Return_flow_table!C$4:C$25)</f>
        <v>0</v>
      </c>
      <c r="BB21">
        <f ca="1">_xlfn.XLOOKUP($X21,Return_flow_table!$A$4:$A$25,Return_flow_table!D$4:D$25)</f>
        <v>20</v>
      </c>
      <c r="BC21">
        <f ca="1">_xlfn.XLOOKUP($X21,Return_flow_table!$A$4:$A$25,Return_flow_table!E$4:E$25)</f>
        <v>20</v>
      </c>
      <c r="BD21">
        <f ca="1">_xlfn.XLOOKUP($X21,Return_flow_table!$A$4:$A$25,Return_flow_table!F$4:F$25)</f>
        <v>10</v>
      </c>
      <c r="BE21">
        <f ca="1">_xlfn.XLOOKUP($X21,Return_flow_table!$A$4:$A$25,Return_flow_table!G$4:G$25)</f>
        <v>10</v>
      </c>
      <c r="BF21">
        <f ca="1">_xlfn.XLOOKUP($X21,Return_flow_table!$A$4:$A$25,Return_flow_table!H$4:H$25)</f>
        <v>0</v>
      </c>
      <c r="BG21">
        <f ca="1">_xlfn.XLOOKUP($X21,Return_flow_table!$A$4:$A$25,Return_flow_table!I$4:I$25)</f>
        <v>0</v>
      </c>
      <c r="BH21">
        <f ca="1">_xlfn.XLOOKUP($X21,Return_flow_table!$A$4:$A$25,Return_flow_table!J$4:J$25)</f>
        <v>0</v>
      </c>
      <c r="BI21">
        <f ca="1">_xlfn.XLOOKUP($X21,Return_flow_table!$A$4:$A$25,Return_flow_table!K$4:K$25)</f>
        <v>20</v>
      </c>
      <c r="BJ21">
        <f ca="1">_xlfn.XLOOKUP($X21,Return_flow_table!$A$4:$A$25,Return_flow_table!L$4:L$25)</f>
        <v>20</v>
      </c>
      <c r="BK21" s="2">
        <f ca="1">_xlfn.XLOOKUP($X21,Return_flow_table!$A$4:$A$25,Return_flow_table!M$4:M$25)</f>
        <v>0</v>
      </c>
    </row>
    <row r="22" spans="1:63" x14ac:dyDescent="0.25">
      <c r="A22" t="s">
        <v>152</v>
      </c>
      <c r="B22" t="s">
        <v>110</v>
      </c>
      <c r="C22" t="s">
        <v>99</v>
      </c>
      <c r="D22">
        <v>160044</v>
      </c>
      <c r="E22" t="s">
        <v>100</v>
      </c>
      <c r="F22" t="s">
        <v>100</v>
      </c>
      <c r="G22" t="s">
        <v>153</v>
      </c>
      <c r="H22" s="41" t="s">
        <v>136</v>
      </c>
      <c r="I22">
        <f>_xlfn.XLOOKUP(B22,Use_Code_Ranking!$A$4:$A$23,Use_Code_Ranking!$B$4:$B$23,9999)</f>
        <v>2</v>
      </c>
      <c r="J22">
        <f t="shared" ca="1" si="0"/>
        <v>1</v>
      </c>
      <c r="K22">
        <f t="shared" ca="1" si="1"/>
        <v>1</v>
      </c>
      <c r="L22">
        <f t="shared" ca="1" si="2"/>
        <v>1</v>
      </c>
      <c r="M22">
        <f t="shared" ca="1" si="3"/>
        <v>1</v>
      </c>
      <c r="N22" t="str">
        <f ca="1">IF(AND(K22&gt;0,L22&gt;0),"IRRIGATION_AND_MUNICIPAL","")</f>
        <v>IRRIGATION_AND_MUNICIPAL</v>
      </c>
      <c r="O22" t="str">
        <f t="shared" ca="1" si="12"/>
        <v>IRRIGATION_AND_DOMESTIC</v>
      </c>
      <c r="P22" t="str">
        <f t="shared" si="4"/>
        <v/>
      </c>
      <c r="Q22" t="str">
        <f t="shared" si="5"/>
        <v/>
      </c>
      <c r="R22" t="str">
        <f t="shared" si="6"/>
        <v/>
      </c>
      <c r="S22" t="str">
        <f t="shared" si="7"/>
        <v/>
      </c>
      <c r="U22" s="2" t="str">
        <f ca="1">IF(ISBLANK($T22),IF(S22="Irrigation","Irrigation",IF(R22="Irrigation","Irrigation",IF(Q22="Domestic","Domestic",IF(P22="Stockwatering","Stockwatering",IF(N22="IRRIGATION_AND_MUNICIPAL","Irrigation and Municipal",IF(O22="IRRIGATION_AND_DOMESTIC","Irrigation and Domestic Municipality",_xlfn.XLOOKUP(J22,Use_Code_Ranking!$B$4:$B$23,Use_Code_Ranking!$A$4:$A$23))))))),$T22)</f>
        <v>Irrigation and Municipal</v>
      </c>
      <c r="W22" s="23" t="str">
        <f ca="1"/>
        <v>A013182A01</v>
      </c>
      <c r="X22" s="4" t="str">
        <f t="shared" ca="1" si="13"/>
        <v>Irrigation</v>
      </c>
      <c r="Y22" t="str">
        <f t="shared" ca="1" si="8"/>
        <v>N</v>
      </c>
      <c r="Z22" s="2" t="str">
        <f t="shared" ca="1" si="9"/>
        <v>N</v>
      </c>
      <c r="AA22">
        <f t="shared" ca="1" si="14"/>
        <v>0</v>
      </c>
      <c r="AB22">
        <f t="shared" ca="1" si="14"/>
        <v>0</v>
      </c>
      <c r="AC22">
        <f t="shared" ca="1" si="14"/>
        <v>20</v>
      </c>
      <c r="AD22">
        <f t="shared" ca="1" si="14"/>
        <v>20</v>
      </c>
      <c r="AE22">
        <f t="shared" ca="1" si="14"/>
        <v>10</v>
      </c>
      <c r="AF22">
        <f t="shared" ca="1" si="15"/>
        <v>10</v>
      </c>
      <c r="AG22">
        <f t="shared" ca="1" si="16"/>
        <v>0</v>
      </c>
      <c r="AH22">
        <f t="shared" ca="1" si="15"/>
        <v>0</v>
      </c>
      <c r="AI22">
        <f t="shared" ca="1" si="17"/>
        <v>0</v>
      </c>
      <c r="AJ22">
        <f t="shared" ca="1" si="17"/>
        <v>20</v>
      </c>
      <c r="AK22">
        <f t="shared" ca="1" si="17"/>
        <v>20</v>
      </c>
      <c r="AL22">
        <f t="shared" ca="1" si="17"/>
        <v>0</v>
      </c>
      <c r="AM22" s="4" t="s">
        <v>103</v>
      </c>
      <c r="AZ22">
        <f ca="1">_xlfn.XLOOKUP($X22,Return_flow_table!$A$4:$A$25,Return_flow_table!B$4:B$25)</f>
        <v>0</v>
      </c>
      <c r="BA22">
        <f ca="1">_xlfn.XLOOKUP($X22,Return_flow_table!$A$4:$A$25,Return_flow_table!C$4:C$25)</f>
        <v>0</v>
      </c>
      <c r="BB22">
        <f ca="1">_xlfn.XLOOKUP($X22,Return_flow_table!$A$4:$A$25,Return_flow_table!D$4:D$25)</f>
        <v>20</v>
      </c>
      <c r="BC22">
        <f ca="1">_xlfn.XLOOKUP($X22,Return_flow_table!$A$4:$A$25,Return_flow_table!E$4:E$25)</f>
        <v>20</v>
      </c>
      <c r="BD22">
        <f ca="1">_xlfn.XLOOKUP($X22,Return_flow_table!$A$4:$A$25,Return_flow_table!F$4:F$25)</f>
        <v>10</v>
      </c>
      <c r="BE22">
        <f ca="1">_xlfn.XLOOKUP($X22,Return_flow_table!$A$4:$A$25,Return_flow_table!G$4:G$25)</f>
        <v>10</v>
      </c>
      <c r="BF22">
        <f ca="1">_xlfn.XLOOKUP($X22,Return_flow_table!$A$4:$A$25,Return_flow_table!H$4:H$25)</f>
        <v>0</v>
      </c>
      <c r="BG22">
        <f ca="1">_xlfn.XLOOKUP($X22,Return_flow_table!$A$4:$A$25,Return_flow_table!I$4:I$25)</f>
        <v>0</v>
      </c>
      <c r="BH22">
        <f ca="1">_xlfn.XLOOKUP($X22,Return_flow_table!$A$4:$A$25,Return_flow_table!J$4:J$25)</f>
        <v>0</v>
      </c>
      <c r="BI22">
        <f ca="1">_xlfn.XLOOKUP($X22,Return_flow_table!$A$4:$A$25,Return_flow_table!K$4:K$25)</f>
        <v>20</v>
      </c>
      <c r="BJ22">
        <f ca="1">_xlfn.XLOOKUP($X22,Return_flow_table!$A$4:$A$25,Return_flow_table!L$4:L$25)</f>
        <v>20</v>
      </c>
      <c r="BK22" s="2">
        <f ca="1">_xlfn.XLOOKUP($X22,Return_flow_table!$A$4:$A$25,Return_flow_table!M$4:M$25)</f>
        <v>0</v>
      </c>
    </row>
    <row r="23" spans="1:63" x14ac:dyDescent="0.25">
      <c r="A23" t="s">
        <v>152</v>
      </c>
      <c r="B23" t="s">
        <v>106</v>
      </c>
      <c r="C23" t="s">
        <v>99</v>
      </c>
      <c r="D23">
        <v>160044</v>
      </c>
      <c r="E23" t="s">
        <v>100</v>
      </c>
      <c r="F23" t="s">
        <v>100</v>
      </c>
      <c r="G23" t="s">
        <v>153</v>
      </c>
      <c r="H23" s="41" t="s">
        <v>136</v>
      </c>
      <c r="I23">
        <f>_xlfn.XLOOKUP(B23,Use_Code_Ranking!$A$4:$A$23,Use_Code_Ranking!$B$4:$B$23,9999)</f>
        <v>3</v>
      </c>
      <c r="J23">
        <f t="shared" ca="1" si="0"/>
        <v>1</v>
      </c>
      <c r="K23">
        <f t="shared" ca="1" si="1"/>
        <v>1</v>
      </c>
      <c r="L23">
        <f t="shared" ca="1" si="2"/>
        <v>1</v>
      </c>
      <c r="M23">
        <f t="shared" ca="1" si="3"/>
        <v>1</v>
      </c>
      <c r="N23" t="str">
        <f t="shared" ca="1" si="11"/>
        <v>IRRIGATION_AND_MUNICIPAL</v>
      </c>
      <c r="O23" t="str">
        <f t="shared" ca="1" si="12"/>
        <v>IRRIGATION_AND_DOMESTIC</v>
      </c>
      <c r="P23" t="str">
        <f t="shared" si="4"/>
        <v/>
      </c>
      <c r="Q23" t="str">
        <f t="shared" si="5"/>
        <v/>
      </c>
      <c r="R23" t="str">
        <f t="shared" si="6"/>
        <v/>
      </c>
      <c r="S23" t="str">
        <f t="shared" si="7"/>
        <v/>
      </c>
      <c r="U23" s="2" t="str">
        <f ca="1">IF(ISBLANK($T23),IF(S23="Irrigation","Irrigation",IF(R23="Irrigation","Irrigation",IF(Q23="Domestic","Domestic",IF(P23="Stockwatering","Stockwatering",IF(N23="IRRIGATION_AND_MUNICIPAL","Irrigation and Municipal",IF(O23="IRRIGATION_AND_DOMESTIC","Irrigation and Domestic Municipality",_xlfn.XLOOKUP(J23,Use_Code_Ranking!$B$4:$B$23,Use_Code_Ranking!$A$4:$A$23))))))),$T23)</f>
        <v>Irrigation and Municipal</v>
      </c>
      <c r="W23" s="23" t="str">
        <f ca="1"/>
        <v>A013221</v>
      </c>
      <c r="X23" s="4" t="str">
        <f t="shared" ca="1" si="13"/>
        <v>Irrigation</v>
      </c>
      <c r="Y23" t="str">
        <f t="shared" ca="1" si="8"/>
        <v>N</v>
      </c>
      <c r="Z23" s="2" t="str">
        <f t="shared" ca="1" si="9"/>
        <v>N</v>
      </c>
      <c r="AA23">
        <f t="shared" ca="1" si="14"/>
        <v>0</v>
      </c>
      <c r="AB23">
        <f t="shared" ca="1" si="14"/>
        <v>0</v>
      </c>
      <c r="AC23">
        <f t="shared" ca="1" si="14"/>
        <v>20</v>
      </c>
      <c r="AD23">
        <f t="shared" ca="1" si="14"/>
        <v>20</v>
      </c>
      <c r="AE23">
        <f t="shared" ca="1" si="14"/>
        <v>10</v>
      </c>
      <c r="AF23">
        <f t="shared" ca="1" si="15"/>
        <v>10</v>
      </c>
      <c r="AG23">
        <f t="shared" ca="1" si="16"/>
        <v>0</v>
      </c>
      <c r="AH23">
        <f t="shared" ca="1" si="15"/>
        <v>0</v>
      </c>
      <c r="AI23">
        <f t="shared" ca="1" si="17"/>
        <v>0</v>
      </c>
      <c r="AJ23">
        <f t="shared" ca="1" si="17"/>
        <v>20</v>
      </c>
      <c r="AK23">
        <f t="shared" ca="1" si="17"/>
        <v>20</v>
      </c>
      <c r="AL23">
        <f t="shared" ca="1" si="17"/>
        <v>0</v>
      </c>
      <c r="AM23" s="4" t="s">
        <v>103</v>
      </c>
      <c r="AZ23">
        <f ca="1">_xlfn.XLOOKUP($X23,Return_flow_table!$A$4:$A$25,Return_flow_table!B$4:B$25)</f>
        <v>0</v>
      </c>
      <c r="BA23">
        <f ca="1">_xlfn.XLOOKUP($X23,Return_flow_table!$A$4:$A$25,Return_flow_table!C$4:C$25)</f>
        <v>0</v>
      </c>
      <c r="BB23">
        <f ca="1">_xlfn.XLOOKUP($X23,Return_flow_table!$A$4:$A$25,Return_flow_table!D$4:D$25)</f>
        <v>20</v>
      </c>
      <c r="BC23">
        <f ca="1">_xlfn.XLOOKUP($X23,Return_flow_table!$A$4:$A$25,Return_flow_table!E$4:E$25)</f>
        <v>20</v>
      </c>
      <c r="BD23">
        <f ca="1">_xlfn.XLOOKUP($X23,Return_flow_table!$A$4:$A$25,Return_flow_table!F$4:F$25)</f>
        <v>10</v>
      </c>
      <c r="BE23">
        <f ca="1">_xlfn.XLOOKUP($X23,Return_flow_table!$A$4:$A$25,Return_flow_table!G$4:G$25)</f>
        <v>10</v>
      </c>
      <c r="BF23">
        <f ca="1">_xlfn.XLOOKUP($X23,Return_flow_table!$A$4:$A$25,Return_flow_table!H$4:H$25)</f>
        <v>0</v>
      </c>
      <c r="BG23">
        <f ca="1">_xlfn.XLOOKUP($X23,Return_flow_table!$A$4:$A$25,Return_flow_table!I$4:I$25)</f>
        <v>0</v>
      </c>
      <c r="BH23">
        <f ca="1">_xlfn.XLOOKUP($X23,Return_flow_table!$A$4:$A$25,Return_flow_table!J$4:J$25)</f>
        <v>0</v>
      </c>
      <c r="BI23">
        <f ca="1">_xlfn.XLOOKUP($X23,Return_flow_table!$A$4:$A$25,Return_flow_table!K$4:K$25)</f>
        <v>20</v>
      </c>
      <c r="BJ23">
        <f ca="1">_xlfn.XLOOKUP($X23,Return_flow_table!$A$4:$A$25,Return_flow_table!L$4:L$25)</f>
        <v>20</v>
      </c>
      <c r="BK23" s="2">
        <f ca="1">_xlfn.XLOOKUP($X23,Return_flow_table!$A$4:$A$25,Return_flow_table!M$4:M$25)</f>
        <v>0</v>
      </c>
    </row>
    <row r="24" spans="1:63" x14ac:dyDescent="0.25">
      <c r="A24" t="s">
        <v>152</v>
      </c>
      <c r="B24" t="s">
        <v>107</v>
      </c>
      <c r="C24" t="s">
        <v>99</v>
      </c>
      <c r="D24">
        <v>160044</v>
      </c>
      <c r="E24" t="s">
        <v>100</v>
      </c>
      <c r="F24" t="s">
        <v>100</v>
      </c>
      <c r="G24" t="s">
        <v>153</v>
      </c>
      <c r="H24" s="41" t="s">
        <v>136</v>
      </c>
      <c r="I24">
        <f>_xlfn.XLOOKUP(B24,Use_Code_Ranking!$A$4:$A$23,Use_Code_Ranking!$B$4:$B$23,9999)</f>
        <v>6</v>
      </c>
      <c r="J24">
        <f t="shared" ca="1" si="0"/>
        <v>1</v>
      </c>
      <c r="K24">
        <f t="shared" ca="1" si="1"/>
        <v>1</v>
      </c>
      <c r="L24">
        <f t="shared" ca="1" si="2"/>
        <v>1</v>
      </c>
      <c r="M24">
        <f t="shared" ca="1" si="3"/>
        <v>1</v>
      </c>
      <c r="N24" t="str">
        <f t="shared" ca="1" si="11"/>
        <v>IRRIGATION_AND_MUNICIPAL</v>
      </c>
      <c r="O24" t="str">
        <f t="shared" ca="1" si="12"/>
        <v>IRRIGATION_AND_DOMESTIC</v>
      </c>
      <c r="P24" t="str">
        <f t="shared" si="4"/>
        <v/>
      </c>
      <c r="Q24" t="str">
        <f t="shared" si="5"/>
        <v/>
      </c>
      <c r="R24" t="str">
        <f t="shared" si="6"/>
        <v/>
      </c>
      <c r="S24" t="str">
        <f t="shared" si="7"/>
        <v/>
      </c>
      <c r="U24" s="2" t="str">
        <f ca="1">IF(ISBLANK($T24),IF(S24="Irrigation","Irrigation",IF(R24="Irrigation","Irrigation",IF(Q24="Domestic","Domestic",IF(P24="Stockwatering","Stockwatering",IF(N24="IRRIGATION_AND_MUNICIPAL","Irrigation and Municipal",IF(O24="IRRIGATION_AND_DOMESTIC","Irrigation and Domestic Municipality",_xlfn.XLOOKUP(J24,Use_Code_Ranking!$B$4:$B$23,Use_Code_Ranking!$A$4:$A$23))))))),$T24)</f>
        <v>Irrigation and Municipal</v>
      </c>
      <c r="W24" s="23" t="str">
        <f ca="1"/>
        <v>A013256</v>
      </c>
      <c r="X24" s="4" t="str">
        <f t="shared" ca="1" si="13"/>
        <v>Irrigation</v>
      </c>
      <c r="Y24" t="str">
        <f t="shared" ca="1" si="8"/>
        <v>N</v>
      </c>
      <c r="Z24" s="2" t="str">
        <f t="shared" ca="1" si="9"/>
        <v>N</v>
      </c>
      <c r="AA24">
        <f t="shared" ca="1" si="14"/>
        <v>0</v>
      </c>
      <c r="AB24">
        <f t="shared" ca="1" si="14"/>
        <v>0</v>
      </c>
      <c r="AC24">
        <f t="shared" ca="1" si="14"/>
        <v>20</v>
      </c>
      <c r="AD24">
        <f t="shared" ca="1" si="14"/>
        <v>20</v>
      </c>
      <c r="AE24">
        <f t="shared" ca="1" si="14"/>
        <v>10</v>
      </c>
      <c r="AF24">
        <f t="shared" ca="1" si="15"/>
        <v>10</v>
      </c>
      <c r="AG24">
        <f t="shared" ca="1" si="16"/>
        <v>0</v>
      </c>
      <c r="AH24">
        <f t="shared" ca="1" si="15"/>
        <v>0</v>
      </c>
      <c r="AI24">
        <f t="shared" ca="1" si="17"/>
        <v>0</v>
      </c>
      <c r="AJ24">
        <f t="shared" ca="1" si="17"/>
        <v>20</v>
      </c>
      <c r="AK24">
        <f t="shared" ca="1" si="17"/>
        <v>20</v>
      </c>
      <c r="AL24">
        <f t="shared" ca="1" si="17"/>
        <v>0</v>
      </c>
      <c r="AM24" s="4" t="s">
        <v>103</v>
      </c>
      <c r="AZ24">
        <f ca="1">_xlfn.XLOOKUP($X24,Return_flow_table!$A$4:$A$25,Return_flow_table!B$4:B$25)</f>
        <v>0</v>
      </c>
      <c r="BA24">
        <f ca="1">_xlfn.XLOOKUP($X24,Return_flow_table!$A$4:$A$25,Return_flow_table!C$4:C$25)</f>
        <v>0</v>
      </c>
      <c r="BB24">
        <f ca="1">_xlfn.XLOOKUP($X24,Return_flow_table!$A$4:$A$25,Return_flow_table!D$4:D$25)</f>
        <v>20</v>
      </c>
      <c r="BC24">
        <f ca="1">_xlfn.XLOOKUP($X24,Return_flow_table!$A$4:$A$25,Return_flow_table!E$4:E$25)</f>
        <v>20</v>
      </c>
      <c r="BD24">
        <f ca="1">_xlfn.XLOOKUP($X24,Return_flow_table!$A$4:$A$25,Return_flow_table!F$4:F$25)</f>
        <v>10</v>
      </c>
      <c r="BE24">
        <f ca="1">_xlfn.XLOOKUP($X24,Return_flow_table!$A$4:$A$25,Return_flow_table!G$4:G$25)</f>
        <v>10</v>
      </c>
      <c r="BF24">
        <f ca="1">_xlfn.XLOOKUP($X24,Return_flow_table!$A$4:$A$25,Return_flow_table!H$4:H$25)</f>
        <v>0</v>
      </c>
      <c r="BG24">
        <f ca="1">_xlfn.XLOOKUP($X24,Return_flow_table!$A$4:$A$25,Return_flow_table!I$4:I$25)</f>
        <v>0</v>
      </c>
      <c r="BH24">
        <f ca="1">_xlfn.XLOOKUP($X24,Return_flow_table!$A$4:$A$25,Return_flow_table!J$4:J$25)</f>
        <v>0</v>
      </c>
      <c r="BI24">
        <f ca="1">_xlfn.XLOOKUP($X24,Return_flow_table!$A$4:$A$25,Return_flow_table!K$4:K$25)</f>
        <v>20</v>
      </c>
      <c r="BJ24">
        <f ca="1">_xlfn.XLOOKUP($X24,Return_flow_table!$A$4:$A$25,Return_flow_table!L$4:L$25)</f>
        <v>20</v>
      </c>
      <c r="BK24" s="2">
        <f ca="1">_xlfn.XLOOKUP($X24,Return_flow_table!$A$4:$A$25,Return_flow_table!M$4:M$25)</f>
        <v>0</v>
      </c>
    </row>
    <row r="25" spans="1:63" x14ac:dyDescent="0.25">
      <c r="A25" t="s">
        <v>152</v>
      </c>
      <c r="B25" t="s">
        <v>98</v>
      </c>
      <c r="C25" t="s">
        <v>99</v>
      </c>
      <c r="D25">
        <v>160044</v>
      </c>
      <c r="E25" t="s">
        <v>100</v>
      </c>
      <c r="F25" t="s">
        <v>100</v>
      </c>
      <c r="G25" t="s">
        <v>153</v>
      </c>
      <c r="H25" s="41" t="s">
        <v>136</v>
      </c>
      <c r="I25">
        <f>_xlfn.XLOOKUP(B25,Use_Code_Ranking!$A$4:$A$23,Use_Code_Ranking!$B$4:$B$23,9999)</f>
        <v>1</v>
      </c>
      <c r="J25">
        <f t="shared" ca="1" si="0"/>
        <v>1</v>
      </c>
      <c r="K25">
        <f t="shared" ca="1" si="1"/>
        <v>1</v>
      </c>
      <c r="L25">
        <f t="shared" ca="1" si="2"/>
        <v>1</v>
      </c>
      <c r="M25">
        <f t="shared" ca="1" si="3"/>
        <v>1</v>
      </c>
      <c r="N25" t="str">
        <f t="shared" ca="1" si="11"/>
        <v>IRRIGATION_AND_MUNICIPAL</v>
      </c>
      <c r="O25" t="str">
        <f t="shared" ca="1" si="12"/>
        <v>IRRIGATION_AND_DOMESTIC</v>
      </c>
      <c r="P25" t="str">
        <f t="shared" si="4"/>
        <v/>
      </c>
      <c r="Q25" t="str">
        <f t="shared" si="5"/>
        <v/>
      </c>
      <c r="R25" t="str">
        <f t="shared" si="6"/>
        <v/>
      </c>
      <c r="S25" t="str">
        <f t="shared" si="7"/>
        <v/>
      </c>
      <c r="U25" s="2" t="str">
        <f ca="1">IF(ISBLANK($T25),IF(S25="Irrigation","Irrigation",IF(R25="Irrigation","Irrigation",IF(Q25="Domestic","Domestic",IF(P25="Stockwatering","Stockwatering",IF(N25="IRRIGATION_AND_MUNICIPAL","Irrigation and Municipal",IF(O25="IRRIGATION_AND_DOMESTIC","Irrigation and Domestic Municipality",_xlfn.XLOOKUP(J25,Use_Code_Ranking!$B$4:$B$23,Use_Code_Ranking!$A$4:$A$23))))))),$T25)</f>
        <v>Irrigation and Municipal</v>
      </c>
      <c r="W25" s="23" t="str">
        <f ca="1"/>
        <v>A013281B</v>
      </c>
      <c r="X25" s="4" t="str">
        <f t="shared" ca="1" si="13"/>
        <v>Irrigation</v>
      </c>
      <c r="Y25" t="str">
        <f t="shared" ca="1" si="8"/>
        <v>N</v>
      </c>
      <c r="Z25" s="2" t="str">
        <f t="shared" ca="1" si="9"/>
        <v>N</v>
      </c>
      <c r="AA25">
        <f t="shared" ca="1" si="14"/>
        <v>0</v>
      </c>
      <c r="AB25">
        <f t="shared" ca="1" si="14"/>
        <v>0</v>
      </c>
      <c r="AC25">
        <f t="shared" ca="1" si="14"/>
        <v>20</v>
      </c>
      <c r="AD25">
        <f t="shared" ca="1" si="14"/>
        <v>20</v>
      </c>
      <c r="AE25">
        <f t="shared" ca="1" si="14"/>
        <v>10</v>
      </c>
      <c r="AF25">
        <f t="shared" ca="1" si="15"/>
        <v>10</v>
      </c>
      <c r="AG25">
        <f t="shared" ca="1" si="16"/>
        <v>0</v>
      </c>
      <c r="AH25">
        <f t="shared" ca="1" si="15"/>
        <v>0</v>
      </c>
      <c r="AI25">
        <f t="shared" ca="1" si="17"/>
        <v>0</v>
      </c>
      <c r="AJ25">
        <f t="shared" ca="1" si="17"/>
        <v>20</v>
      </c>
      <c r="AK25">
        <f t="shared" ca="1" si="17"/>
        <v>20</v>
      </c>
      <c r="AL25">
        <f t="shared" ca="1" si="17"/>
        <v>0</v>
      </c>
      <c r="AM25" s="4" t="s">
        <v>103</v>
      </c>
      <c r="AZ25">
        <f ca="1">_xlfn.XLOOKUP($X25,Return_flow_table!$A$4:$A$25,Return_flow_table!B$4:B$25)</f>
        <v>0</v>
      </c>
      <c r="BA25">
        <f ca="1">_xlfn.XLOOKUP($X25,Return_flow_table!$A$4:$A$25,Return_flow_table!C$4:C$25)</f>
        <v>0</v>
      </c>
      <c r="BB25">
        <f ca="1">_xlfn.XLOOKUP($X25,Return_flow_table!$A$4:$A$25,Return_flow_table!D$4:D$25)</f>
        <v>20</v>
      </c>
      <c r="BC25">
        <f ca="1">_xlfn.XLOOKUP($X25,Return_flow_table!$A$4:$A$25,Return_flow_table!E$4:E$25)</f>
        <v>20</v>
      </c>
      <c r="BD25">
        <f ca="1">_xlfn.XLOOKUP($X25,Return_flow_table!$A$4:$A$25,Return_flow_table!F$4:F$25)</f>
        <v>10</v>
      </c>
      <c r="BE25">
        <f ca="1">_xlfn.XLOOKUP($X25,Return_flow_table!$A$4:$A$25,Return_flow_table!G$4:G$25)</f>
        <v>10</v>
      </c>
      <c r="BF25">
        <f ca="1">_xlfn.XLOOKUP($X25,Return_flow_table!$A$4:$A$25,Return_flow_table!H$4:H$25)</f>
        <v>0</v>
      </c>
      <c r="BG25">
        <f ca="1">_xlfn.XLOOKUP($X25,Return_flow_table!$A$4:$A$25,Return_flow_table!I$4:I$25)</f>
        <v>0</v>
      </c>
      <c r="BH25">
        <f ca="1">_xlfn.XLOOKUP($X25,Return_flow_table!$A$4:$A$25,Return_flow_table!J$4:J$25)</f>
        <v>0</v>
      </c>
      <c r="BI25">
        <f ca="1">_xlfn.XLOOKUP($X25,Return_flow_table!$A$4:$A$25,Return_flow_table!K$4:K$25)</f>
        <v>20</v>
      </c>
      <c r="BJ25">
        <f ca="1">_xlfn.XLOOKUP($X25,Return_flow_table!$A$4:$A$25,Return_flow_table!L$4:L$25)</f>
        <v>20</v>
      </c>
      <c r="BK25" s="2">
        <f ca="1">_xlfn.XLOOKUP($X25,Return_flow_table!$A$4:$A$25,Return_flow_table!M$4:M$25)</f>
        <v>0</v>
      </c>
    </row>
    <row r="26" spans="1:63" x14ac:dyDescent="0.25">
      <c r="A26" t="s">
        <v>152</v>
      </c>
      <c r="B26" t="s">
        <v>139</v>
      </c>
      <c r="C26" t="s">
        <v>99</v>
      </c>
      <c r="D26">
        <v>160044</v>
      </c>
      <c r="E26" t="s">
        <v>100</v>
      </c>
      <c r="F26" t="s">
        <v>100</v>
      </c>
      <c r="G26" t="s">
        <v>153</v>
      </c>
      <c r="H26" s="41" t="s">
        <v>136</v>
      </c>
      <c r="I26">
        <f>_xlfn.XLOOKUP(B26,Use_Code_Ranking!$A$4:$A$23,Use_Code_Ranking!$B$4:$B$23,9999)</f>
        <v>9</v>
      </c>
      <c r="J26">
        <f t="shared" ca="1" si="0"/>
        <v>1</v>
      </c>
      <c r="K26">
        <f t="shared" ca="1" si="1"/>
        <v>1</v>
      </c>
      <c r="L26">
        <f t="shared" ca="1" si="2"/>
        <v>1</v>
      </c>
      <c r="M26">
        <f t="shared" ca="1" si="3"/>
        <v>1</v>
      </c>
      <c r="N26" t="str">
        <f t="shared" ca="1" si="11"/>
        <v>IRRIGATION_AND_MUNICIPAL</v>
      </c>
      <c r="O26" t="str">
        <f t="shared" ca="1" si="12"/>
        <v>IRRIGATION_AND_DOMESTIC</v>
      </c>
      <c r="P26" t="str">
        <f t="shared" si="4"/>
        <v/>
      </c>
      <c r="Q26" t="str">
        <f t="shared" si="5"/>
        <v/>
      </c>
      <c r="R26" t="str">
        <f t="shared" si="6"/>
        <v/>
      </c>
      <c r="S26" t="str">
        <f t="shared" si="7"/>
        <v/>
      </c>
      <c r="U26" s="2" t="str">
        <f ca="1">IF(ISBLANK($T26),IF(S26="Irrigation","Irrigation",IF(R26="Irrigation","Irrigation",IF(Q26="Domestic","Domestic",IF(P26="Stockwatering","Stockwatering",IF(N26="IRRIGATION_AND_MUNICIPAL","Irrigation and Municipal",IF(O26="IRRIGATION_AND_DOMESTIC","Irrigation and Domestic Municipality",_xlfn.XLOOKUP(J26,Use_Code_Ranking!$B$4:$B$23,Use_Code_Ranking!$A$4:$A$23))))))),$T26)</f>
        <v>Irrigation and Municipal</v>
      </c>
      <c r="W26" s="23" t="str">
        <f ca="1"/>
        <v>A013453</v>
      </c>
      <c r="X26" s="4" t="str">
        <f t="shared" ca="1" si="13"/>
        <v>Irrigation</v>
      </c>
      <c r="Y26" t="str">
        <f t="shared" ca="1" si="8"/>
        <v>N</v>
      </c>
      <c r="Z26" s="2" t="str">
        <f t="shared" ca="1" si="9"/>
        <v>N</v>
      </c>
      <c r="AA26">
        <f t="shared" ca="1" si="14"/>
        <v>0</v>
      </c>
      <c r="AB26">
        <f t="shared" ca="1" si="14"/>
        <v>0</v>
      </c>
      <c r="AC26">
        <f t="shared" ca="1" si="14"/>
        <v>20</v>
      </c>
      <c r="AD26">
        <f t="shared" ca="1" si="14"/>
        <v>20</v>
      </c>
      <c r="AE26">
        <f t="shared" ca="1" si="14"/>
        <v>10</v>
      </c>
      <c r="AF26">
        <f t="shared" ca="1" si="15"/>
        <v>10</v>
      </c>
      <c r="AG26">
        <f t="shared" ca="1" si="16"/>
        <v>0</v>
      </c>
      <c r="AH26">
        <f t="shared" ca="1" si="15"/>
        <v>0</v>
      </c>
      <c r="AI26">
        <f t="shared" ca="1" si="17"/>
        <v>0</v>
      </c>
      <c r="AJ26">
        <f t="shared" ca="1" si="17"/>
        <v>20</v>
      </c>
      <c r="AK26">
        <f t="shared" ca="1" si="17"/>
        <v>20</v>
      </c>
      <c r="AL26">
        <f t="shared" ca="1" si="17"/>
        <v>0</v>
      </c>
      <c r="AM26" s="4" t="s">
        <v>103</v>
      </c>
      <c r="AZ26">
        <f ca="1">_xlfn.XLOOKUP($X26,Return_flow_table!$A$4:$A$25,Return_flow_table!B$4:B$25)</f>
        <v>0</v>
      </c>
      <c r="BA26">
        <f ca="1">_xlfn.XLOOKUP($X26,Return_flow_table!$A$4:$A$25,Return_flow_table!C$4:C$25)</f>
        <v>0</v>
      </c>
      <c r="BB26">
        <f ca="1">_xlfn.XLOOKUP($X26,Return_flow_table!$A$4:$A$25,Return_flow_table!D$4:D$25)</f>
        <v>20</v>
      </c>
      <c r="BC26">
        <f ca="1">_xlfn.XLOOKUP($X26,Return_flow_table!$A$4:$A$25,Return_flow_table!E$4:E$25)</f>
        <v>20</v>
      </c>
      <c r="BD26">
        <f ca="1">_xlfn.XLOOKUP($X26,Return_flow_table!$A$4:$A$25,Return_flow_table!F$4:F$25)</f>
        <v>10</v>
      </c>
      <c r="BE26">
        <f ca="1">_xlfn.XLOOKUP($X26,Return_flow_table!$A$4:$A$25,Return_flow_table!G$4:G$25)</f>
        <v>10</v>
      </c>
      <c r="BF26">
        <f ca="1">_xlfn.XLOOKUP($X26,Return_flow_table!$A$4:$A$25,Return_flow_table!H$4:H$25)</f>
        <v>0</v>
      </c>
      <c r="BG26">
        <f ca="1">_xlfn.XLOOKUP($X26,Return_flow_table!$A$4:$A$25,Return_flow_table!I$4:I$25)</f>
        <v>0</v>
      </c>
      <c r="BH26">
        <f ca="1">_xlfn.XLOOKUP($X26,Return_flow_table!$A$4:$A$25,Return_flow_table!J$4:J$25)</f>
        <v>0</v>
      </c>
      <c r="BI26">
        <f ca="1">_xlfn.XLOOKUP($X26,Return_flow_table!$A$4:$A$25,Return_flow_table!K$4:K$25)</f>
        <v>20</v>
      </c>
      <c r="BJ26">
        <f ca="1">_xlfn.XLOOKUP($X26,Return_flow_table!$A$4:$A$25,Return_flow_table!L$4:L$25)</f>
        <v>20</v>
      </c>
      <c r="BK26" s="2">
        <f ca="1">_xlfn.XLOOKUP($X26,Return_flow_table!$A$4:$A$25,Return_flow_table!M$4:M$25)</f>
        <v>0</v>
      </c>
    </row>
    <row r="27" spans="1:63" x14ac:dyDescent="0.25">
      <c r="A27" t="s">
        <v>154</v>
      </c>
      <c r="B27" t="s">
        <v>98</v>
      </c>
      <c r="C27" t="s">
        <v>99</v>
      </c>
      <c r="D27">
        <v>49.8</v>
      </c>
      <c r="E27" t="s">
        <v>100</v>
      </c>
      <c r="F27" t="s">
        <v>100</v>
      </c>
      <c r="G27" t="s">
        <v>133</v>
      </c>
      <c r="H27" s="41" t="s">
        <v>111</v>
      </c>
      <c r="I27">
        <f>_xlfn.XLOOKUP(B27,Use_Code_Ranking!$A$4:$A$23,Use_Code_Ranking!$B$4:$B$23,9999)</f>
        <v>1</v>
      </c>
      <c r="J27">
        <f t="shared" ca="1" si="0"/>
        <v>1</v>
      </c>
      <c r="K27">
        <f t="shared" ca="1" si="1"/>
        <v>1</v>
      </c>
      <c r="L27">
        <f t="shared" ca="1" si="2"/>
        <v>0</v>
      </c>
      <c r="M27">
        <f t="shared" ca="1" si="3"/>
        <v>0</v>
      </c>
      <c r="N27" t="str">
        <f t="shared" ca="1" si="11"/>
        <v/>
      </c>
      <c r="O27" t="str">
        <f t="shared" ca="1" si="12"/>
        <v/>
      </c>
      <c r="P27" t="str">
        <f t="shared" si="4"/>
        <v/>
      </c>
      <c r="Q27" t="str">
        <f t="shared" si="5"/>
        <v/>
      </c>
      <c r="R27" t="str">
        <f t="shared" si="6"/>
        <v/>
      </c>
      <c r="S27" t="str">
        <f t="shared" si="7"/>
        <v/>
      </c>
      <c r="U27" s="2" t="str">
        <f ca="1">IF(ISBLANK($T27),IF(S27="Irrigation","Irrigation",IF(R27="Irrigation","Irrigation",IF(Q27="Domestic","Domestic",IF(P27="Stockwatering","Stockwatering",IF(N27="IRRIGATION_AND_MUNICIPAL","Irrigation and Municipal",IF(O27="IRRIGATION_AND_DOMESTIC","Irrigation and Domestic Municipality",_xlfn.XLOOKUP(J27,Use_Code_Ranking!$B$4:$B$23,Use_Code_Ranking!$A$4:$A$23))))))),$T27)</f>
        <v>Irrigation</v>
      </c>
      <c r="W27" s="23" t="str">
        <f ca="1"/>
        <v>A013539</v>
      </c>
      <c r="X27" s="4" t="str">
        <f t="shared" ca="1" si="13"/>
        <v>Irrigation</v>
      </c>
      <c r="Y27" t="str">
        <f t="shared" ca="1" si="8"/>
        <v>N</v>
      </c>
      <c r="Z27" s="2" t="str">
        <f t="shared" ca="1" si="9"/>
        <v>N</v>
      </c>
      <c r="AA27">
        <f t="shared" ca="1" si="14"/>
        <v>0</v>
      </c>
      <c r="AB27">
        <f t="shared" ca="1" si="14"/>
        <v>0</v>
      </c>
      <c r="AC27">
        <f t="shared" ca="1" si="14"/>
        <v>20</v>
      </c>
      <c r="AD27">
        <f t="shared" ca="1" si="14"/>
        <v>20</v>
      </c>
      <c r="AE27">
        <f t="shared" ca="1" si="14"/>
        <v>10</v>
      </c>
      <c r="AF27">
        <f t="shared" ca="1" si="15"/>
        <v>10</v>
      </c>
      <c r="AG27">
        <f t="shared" ca="1" si="16"/>
        <v>0</v>
      </c>
      <c r="AH27">
        <f t="shared" ca="1" si="15"/>
        <v>0</v>
      </c>
      <c r="AI27">
        <f t="shared" ca="1" si="17"/>
        <v>0</v>
      </c>
      <c r="AJ27">
        <f t="shared" ca="1" si="17"/>
        <v>20</v>
      </c>
      <c r="AK27">
        <f t="shared" ca="1" si="17"/>
        <v>20</v>
      </c>
      <c r="AL27">
        <f t="shared" ca="1" si="17"/>
        <v>0</v>
      </c>
      <c r="AM27" s="4" t="s">
        <v>103</v>
      </c>
      <c r="AZ27">
        <f ca="1">_xlfn.XLOOKUP($X27,Return_flow_table!$A$4:$A$25,Return_flow_table!B$4:B$25)</f>
        <v>0</v>
      </c>
      <c r="BA27">
        <f ca="1">_xlfn.XLOOKUP($X27,Return_flow_table!$A$4:$A$25,Return_flow_table!C$4:C$25)</f>
        <v>0</v>
      </c>
      <c r="BB27">
        <f ca="1">_xlfn.XLOOKUP($X27,Return_flow_table!$A$4:$A$25,Return_flow_table!D$4:D$25)</f>
        <v>20</v>
      </c>
      <c r="BC27">
        <f ca="1">_xlfn.XLOOKUP($X27,Return_flow_table!$A$4:$A$25,Return_flow_table!E$4:E$25)</f>
        <v>20</v>
      </c>
      <c r="BD27">
        <f ca="1">_xlfn.XLOOKUP($X27,Return_flow_table!$A$4:$A$25,Return_flow_table!F$4:F$25)</f>
        <v>10</v>
      </c>
      <c r="BE27">
        <f ca="1">_xlfn.XLOOKUP($X27,Return_flow_table!$A$4:$A$25,Return_flow_table!G$4:G$25)</f>
        <v>10</v>
      </c>
      <c r="BF27">
        <f ca="1">_xlfn.XLOOKUP($X27,Return_flow_table!$A$4:$A$25,Return_flow_table!H$4:H$25)</f>
        <v>0</v>
      </c>
      <c r="BG27">
        <f ca="1">_xlfn.XLOOKUP($X27,Return_flow_table!$A$4:$A$25,Return_flow_table!I$4:I$25)</f>
        <v>0</v>
      </c>
      <c r="BH27">
        <f ca="1">_xlfn.XLOOKUP($X27,Return_flow_table!$A$4:$A$25,Return_flow_table!J$4:J$25)</f>
        <v>0</v>
      </c>
      <c r="BI27">
        <f ca="1">_xlfn.XLOOKUP($X27,Return_flow_table!$A$4:$A$25,Return_flow_table!K$4:K$25)</f>
        <v>20</v>
      </c>
      <c r="BJ27">
        <f ca="1">_xlfn.XLOOKUP($X27,Return_flow_table!$A$4:$A$25,Return_flow_table!L$4:L$25)</f>
        <v>20</v>
      </c>
      <c r="BK27" s="2">
        <f ca="1">_xlfn.XLOOKUP($X27,Return_flow_table!$A$4:$A$25,Return_flow_table!M$4:M$25)</f>
        <v>0</v>
      </c>
    </row>
    <row r="28" spans="1:63" x14ac:dyDescent="0.25">
      <c r="A28" t="s">
        <v>157</v>
      </c>
      <c r="B28" t="s">
        <v>98</v>
      </c>
      <c r="C28" t="s">
        <v>99</v>
      </c>
      <c r="D28">
        <v>7.4</v>
      </c>
      <c r="E28" t="s">
        <v>100</v>
      </c>
      <c r="F28" t="s">
        <v>100</v>
      </c>
      <c r="G28" t="s">
        <v>158</v>
      </c>
      <c r="H28" s="41" t="s">
        <v>136</v>
      </c>
      <c r="I28">
        <f>_xlfn.XLOOKUP(B28,Use_Code_Ranking!$A$4:$A$23,Use_Code_Ranking!$B$4:$B$23,9999)</f>
        <v>1</v>
      </c>
      <c r="J28">
        <f t="shared" ca="1" si="0"/>
        <v>1</v>
      </c>
      <c r="K28">
        <f t="shared" ca="1" si="1"/>
        <v>1</v>
      </c>
      <c r="L28">
        <f t="shared" ca="1" si="2"/>
        <v>0</v>
      </c>
      <c r="M28">
        <f t="shared" ca="1" si="3"/>
        <v>0</v>
      </c>
      <c r="N28" t="str">
        <f t="shared" ca="1" si="11"/>
        <v/>
      </c>
      <c r="O28" t="str">
        <f t="shared" ca="1" si="12"/>
        <v/>
      </c>
      <c r="P28" t="str">
        <f t="shared" si="4"/>
        <v/>
      </c>
      <c r="Q28" t="str">
        <f t="shared" si="5"/>
        <v/>
      </c>
      <c r="R28" t="str">
        <f t="shared" si="6"/>
        <v/>
      </c>
      <c r="S28" t="str">
        <f t="shared" si="7"/>
        <v/>
      </c>
      <c r="U28" s="2" t="str">
        <f ca="1">IF(ISBLANK($T28),IF(S28="Irrigation","Irrigation",IF(R28="Irrigation","Irrigation",IF(Q28="Domestic","Domestic",IF(P28="Stockwatering","Stockwatering",IF(N28="IRRIGATION_AND_MUNICIPAL","Irrigation and Municipal",IF(O28="IRRIGATION_AND_DOMESTIC","Irrigation and Domestic Municipality",_xlfn.XLOOKUP(J28,Use_Code_Ranking!$B$4:$B$23,Use_Code_Ranking!$A$4:$A$23))))))),$T28)</f>
        <v>Irrigation</v>
      </c>
      <c r="W28" s="23" t="str">
        <f ca="1"/>
        <v>A013578</v>
      </c>
      <c r="X28" s="4" t="str">
        <f t="shared" ca="1" si="13"/>
        <v>Fire Protection</v>
      </c>
      <c r="Y28" t="str">
        <f t="shared" ca="1" si="8"/>
        <v>N</v>
      </c>
      <c r="Z28" s="2" t="str">
        <f t="shared" ca="1" si="9"/>
        <v>N</v>
      </c>
      <c r="AA28">
        <f t="shared" ca="1" si="14"/>
        <v>0</v>
      </c>
      <c r="AB28">
        <f t="shared" ca="1" si="14"/>
        <v>0</v>
      </c>
      <c r="AC28">
        <f t="shared" ca="1" si="14"/>
        <v>0</v>
      </c>
      <c r="AD28">
        <f t="shared" ca="1" si="14"/>
        <v>0</v>
      </c>
      <c r="AE28">
        <f t="shared" ca="1" si="14"/>
        <v>0</v>
      </c>
      <c r="AF28">
        <f t="shared" ca="1" si="15"/>
        <v>0</v>
      </c>
      <c r="AG28">
        <f t="shared" ca="1" si="16"/>
        <v>0</v>
      </c>
      <c r="AH28">
        <f t="shared" ca="1" si="15"/>
        <v>0</v>
      </c>
      <c r="AI28">
        <f t="shared" ca="1" si="17"/>
        <v>0</v>
      </c>
      <c r="AJ28">
        <f t="shared" ca="1" si="17"/>
        <v>0</v>
      </c>
      <c r="AK28">
        <f t="shared" ca="1" si="17"/>
        <v>0</v>
      </c>
      <c r="AL28">
        <f t="shared" ca="1" si="17"/>
        <v>0</v>
      </c>
      <c r="AM28" s="4" t="s">
        <v>103</v>
      </c>
      <c r="AZ28">
        <f ca="1">_xlfn.XLOOKUP($X28,Return_flow_table!$A$4:$A$25,Return_flow_table!B$4:B$25)</f>
        <v>0</v>
      </c>
      <c r="BA28">
        <f ca="1">_xlfn.XLOOKUP($X28,Return_flow_table!$A$4:$A$25,Return_flow_table!C$4:C$25)</f>
        <v>0</v>
      </c>
      <c r="BB28">
        <f ca="1">_xlfn.XLOOKUP($X28,Return_flow_table!$A$4:$A$25,Return_flow_table!D$4:D$25)</f>
        <v>0</v>
      </c>
      <c r="BC28">
        <f ca="1">_xlfn.XLOOKUP($X28,Return_flow_table!$A$4:$A$25,Return_flow_table!E$4:E$25)</f>
        <v>0</v>
      </c>
      <c r="BD28">
        <f ca="1">_xlfn.XLOOKUP($X28,Return_flow_table!$A$4:$A$25,Return_flow_table!F$4:F$25)</f>
        <v>0</v>
      </c>
      <c r="BE28">
        <f ca="1">_xlfn.XLOOKUP($X28,Return_flow_table!$A$4:$A$25,Return_flow_table!G$4:G$25)</f>
        <v>0</v>
      </c>
      <c r="BF28">
        <f ca="1">_xlfn.XLOOKUP($X28,Return_flow_table!$A$4:$A$25,Return_flow_table!H$4:H$25)</f>
        <v>0</v>
      </c>
      <c r="BG28">
        <f ca="1">_xlfn.XLOOKUP($X28,Return_flow_table!$A$4:$A$25,Return_flow_table!I$4:I$25)</f>
        <v>0</v>
      </c>
      <c r="BH28">
        <f ca="1">_xlfn.XLOOKUP($X28,Return_flow_table!$A$4:$A$25,Return_flow_table!J$4:J$25)</f>
        <v>0</v>
      </c>
      <c r="BI28">
        <f ca="1">_xlfn.XLOOKUP($X28,Return_flow_table!$A$4:$A$25,Return_flow_table!K$4:K$25)</f>
        <v>0</v>
      </c>
      <c r="BJ28">
        <f ca="1">_xlfn.XLOOKUP($X28,Return_flow_table!$A$4:$A$25,Return_flow_table!L$4:L$25)</f>
        <v>0</v>
      </c>
      <c r="BK28" s="2">
        <f ca="1">_xlfn.XLOOKUP($X28,Return_flow_table!$A$4:$A$25,Return_flow_table!M$4:M$25)</f>
        <v>0</v>
      </c>
    </row>
    <row r="29" spans="1:63" x14ac:dyDescent="0.25">
      <c r="A29" t="s">
        <v>159</v>
      </c>
      <c r="B29" t="s">
        <v>126</v>
      </c>
      <c r="C29" t="s">
        <v>99</v>
      </c>
      <c r="D29">
        <v>13</v>
      </c>
      <c r="E29" t="s">
        <v>100</v>
      </c>
      <c r="F29" t="s">
        <v>100</v>
      </c>
      <c r="G29" t="s">
        <v>628</v>
      </c>
      <c r="H29" s="41" t="s">
        <v>111</v>
      </c>
      <c r="I29">
        <f>_xlfn.XLOOKUP(B29,Use_Code_Ranking!$A$4:$A$23,Use_Code_Ranking!$B$4:$B$23,9999)</f>
        <v>5</v>
      </c>
      <c r="J29">
        <f t="shared" ca="1" si="0"/>
        <v>1</v>
      </c>
      <c r="K29">
        <f t="shared" ca="1" si="1"/>
        <v>1</v>
      </c>
      <c r="L29">
        <f t="shared" ca="1" si="2"/>
        <v>0</v>
      </c>
      <c r="M29">
        <f t="shared" ca="1" si="3"/>
        <v>0</v>
      </c>
      <c r="N29" t="str">
        <f t="shared" ca="1" si="11"/>
        <v/>
      </c>
      <c r="O29" t="str">
        <f t="shared" ca="1" si="12"/>
        <v/>
      </c>
      <c r="P29" t="str">
        <f t="shared" si="4"/>
        <v/>
      </c>
      <c r="Q29" t="str">
        <f t="shared" si="5"/>
        <v/>
      </c>
      <c r="R29" t="str">
        <f t="shared" si="6"/>
        <v/>
      </c>
      <c r="S29" t="str">
        <f t="shared" si="7"/>
        <v/>
      </c>
      <c r="U29" s="2" t="str">
        <f ca="1">IF(ISBLANK($T29),IF(S29="Irrigation","Irrigation",IF(R29="Irrigation","Irrigation",IF(Q29="Domestic","Domestic",IF(P29="Stockwatering","Stockwatering",IF(N29="IRRIGATION_AND_MUNICIPAL","Irrigation and Municipal",IF(O29="IRRIGATION_AND_DOMESTIC","Irrigation and Domestic Municipality",_xlfn.XLOOKUP(J29,Use_Code_Ranking!$B$4:$B$23,Use_Code_Ranking!$A$4:$A$23))))))),$T29)</f>
        <v>Irrigation</v>
      </c>
      <c r="W29" s="23" t="str">
        <f ca="1"/>
        <v>A013633</v>
      </c>
      <c r="X29" s="4" t="str">
        <f t="shared" ca="1" si="13"/>
        <v>Irrigation</v>
      </c>
      <c r="Y29" t="str">
        <f t="shared" ca="1" si="8"/>
        <v>N</v>
      </c>
      <c r="Z29" s="2" t="str">
        <f t="shared" ca="1" si="9"/>
        <v>N</v>
      </c>
      <c r="AA29">
        <f t="shared" ca="1" si="14"/>
        <v>0</v>
      </c>
      <c r="AB29">
        <f t="shared" ca="1" si="14"/>
        <v>0</v>
      </c>
      <c r="AC29">
        <f t="shared" ca="1" si="14"/>
        <v>20</v>
      </c>
      <c r="AD29">
        <f t="shared" ca="1" si="14"/>
        <v>20</v>
      </c>
      <c r="AE29">
        <f t="shared" ca="1" si="14"/>
        <v>10</v>
      </c>
      <c r="AF29">
        <f t="shared" ca="1" si="15"/>
        <v>10</v>
      </c>
      <c r="AG29">
        <f t="shared" ca="1" si="16"/>
        <v>0</v>
      </c>
      <c r="AH29">
        <f t="shared" ca="1" si="15"/>
        <v>0</v>
      </c>
      <c r="AI29">
        <f t="shared" ca="1" si="17"/>
        <v>0</v>
      </c>
      <c r="AJ29">
        <f t="shared" ca="1" si="17"/>
        <v>20</v>
      </c>
      <c r="AK29">
        <f t="shared" ca="1" si="17"/>
        <v>20</v>
      </c>
      <c r="AL29">
        <f t="shared" ca="1" si="17"/>
        <v>0</v>
      </c>
      <c r="AM29" s="4" t="s">
        <v>103</v>
      </c>
      <c r="AZ29">
        <f ca="1">_xlfn.XLOOKUP($X29,Return_flow_table!$A$4:$A$25,Return_flow_table!B$4:B$25)</f>
        <v>0</v>
      </c>
      <c r="BA29">
        <f ca="1">_xlfn.XLOOKUP($X29,Return_flow_table!$A$4:$A$25,Return_flow_table!C$4:C$25)</f>
        <v>0</v>
      </c>
      <c r="BB29">
        <f ca="1">_xlfn.XLOOKUP($X29,Return_flow_table!$A$4:$A$25,Return_flow_table!D$4:D$25)</f>
        <v>20</v>
      </c>
      <c r="BC29">
        <f ca="1">_xlfn.XLOOKUP($X29,Return_flow_table!$A$4:$A$25,Return_flow_table!E$4:E$25)</f>
        <v>20</v>
      </c>
      <c r="BD29">
        <f ca="1">_xlfn.XLOOKUP($X29,Return_flow_table!$A$4:$A$25,Return_flow_table!F$4:F$25)</f>
        <v>10</v>
      </c>
      <c r="BE29">
        <f ca="1">_xlfn.XLOOKUP($X29,Return_flow_table!$A$4:$A$25,Return_flow_table!G$4:G$25)</f>
        <v>10</v>
      </c>
      <c r="BF29">
        <f ca="1">_xlfn.XLOOKUP($X29,Return_flow_table!$A$4:$A$25,Return_flow_table!H$4:H$25)</f>
        <v>0</v>
      </c>
      <c r="BG29">
        <f ca="1">_xlfn.XLOOKUP($X29,Return_flow_table!$A$4:$A$25,Return_flow_table!I$4:I$25)</f>
        <v>0</v>
      </c>
      <c r="BH29">
        <f ca="1">_xlfn.XLOOKUP($X29,Return_flow_table!$A$4:$A$25,Return_flow_table!J$4:J$25)</f>
        <v>0</v>
      </c>
      <c r="BI29">
        <f ca="1">_xlfn.XLOOKUP($X29,Return_flow_table!$A$4:$A$25,Return_flow_table!K$4:K$25)</f>
        <v>20</v>
      </c>
      <c r="BJ29">
        <f ca="1">_xlfn.XLOOKUP($X29,Return_flow_table!$A$4:$A$25,Return_flow_table!L$4:L$25)</f>
        <v>20</v>
      </c>
      <c r="BK29" s="2">
        <f ca="1">_xlfn.XLOOKUP($X29,Return_flow_table!$A$4:$A$25,Return_flow_table!M$4:M$25)</f>
        <v>0</v>
      </c>
    </row>
    <row r="30" spans="1:63" x14ac:dyDescent="0.25">
      <c r="A30" t="s">
        <v>159</v>
      </c>
      <c r="B30" t="s">
        <v>98</v>
      </c>
      <c r="C30" t="s">
        <v>99</v>
      </c>
      <c r="D30">
        <v>13</v>
      </c>
      <c r="E30" t="s">
        <v>100</v>
      </c>
      <c r="F30" t="s">
        <v>100</v>
      </c>
      <c r="G30" t="s">
        <v>628</v>
      </c>
      <c r="H30" s="41" t="s">
        <v>111</v>
      </c>
      <c r="I30">
        <f>_xlfn.XLOOKUP(B30,Use_Code_Ranking!$A$4:$A$23,Use_Code_Ranking!$B$4:$B$23,9999)</f>
        <v>1</v>
      </c>
      <c r="J30">
        <f t="shared" ca="1" si="0"/>
        <v>1</v>
      </c>
      <c r="K30">
        <f t="shared" ca="1" si="1"/>
        <v>1</v>
      </c>
      <c r="L30">
        <f t="shared" ca="1" si="2"/>
        <v>0</v>
      </c>
      <c r="M30">
        <f t="shared" ca="1" si="3"/>
        <v>0</v>
      </c>
      <c r="N30" t="str">
        <f t="shared" ca="1" si="11"/>
        <v/>
      </c>
      <c r="O30" t="str">
        <f t="shared" ca="1" si="12"/>
        <v/>
      </c>
      <c r="P30" t="str">
        <f t="shared" si="4"/>
        <v/>
      </c>
      <c r="Q30" t="str">
        <f t="shared" si="5"/>
        <v/>
      </c>
      <c r="R30" t="str">
        <f t="shared" si="6"/>
        <v/>
      </c>
      <c r="S30" t="str">
        <f t="shared" si="7"/>
        <v/>
      </c>
      <c r="U30" s="2" t="str">
        <f ca="1">IF(ISBLANK($T30),IF(S30="Irrigation","Irrigation",IF(R30="Irrigation","Irrigation",IF(Q30="Domestic","Domestic",IF(P30="Stockwatering","Stockwatering",IF(N30="IRRIGATION_AND_MUNICIPAL","Irrigation and Municipal",IF(O30="IRRIGATION_AND_DOMESTIC","Irrigation and Domestic Municipality",_xlfn.XLOOKUP(J30,Use_Code_Ranking!$B$4:$B$23,Use_Code_Ranking!$A$4:$A$23))))))),$T30)</f>
        <v>Irrigation</v>
      </c>
      <c r="W30" s="23" t="str">
        <f ca="1"/>
        <v>A013716</v>
      </c>
      <c r="X30" s="4" t="str">
        <f t="shared" ca="1" si="13"/>
        <v>Irrigation</v>
      </c>
      <c r="Y30" t="str">
        <f t="shared" ca="1" si="8"/>
        <v>N</v>
      </c>
      <c r="Z30" s="2" t="str">
        <f t="shared" ca="1" si="9"/>
        <v>N</v>
      </c>
      <c r="AA30">
        <f t="shared" ca="1" si="14"/>
        <v>0</v>
      </c>
      <c r="AB30">
        <f t="shared" ca="1" si="14"/>
        <v>0</v>
      </c>
      <c r="AC30">
        <f t="shared" ca="1" si="14"/>
        <v>20</v>
      </c>
      <c r="AD30">
        <f t="shared" ca="1" si="14"/>
        <v>20</v>
      </c>
      <c r="AE30">
        <f t="shared" ca="1" si="14"/>
        <v>10</v>
      </c>
      <c r="AF30">
        <f t="shared" ca="1" si="15"/>
        <v>10</v>
      </c>
      <c r="AG30">
        <f t="shared" ca="1" si="16"/>
        <v>0</v>
      </c>
      <c r="AH30">
        <f t="shared" ca="1" si="15"/>
        <v>0</v>
      </c>
      <c r="AI30">
        <f t="shared" ca="1" si="17"/>
        <v>0</v>
      </c>
      <c r="AJ30">
        <f t="shared" ca="1" si="17"/>
        <v>20</v>
      </c>
      <c r="AK30">
        <f t="shared" ca="1" si="17"/>
        <v>20</v>
      </c>
      <c r="AL30">
        <f t="shared" ca="1" si="17"/>
        <v>0</v>
      </c>
      <c r="AM30" s="4" t="s">
        <v>103</v>
      </c>
      <c r="AZ30">
        <f ca="1">_xlfn.XLOOKUP($X30,Return_flow_table!$A$4:$A$25,Return_flow_table!B$4:B$25)</f>
        <v>0</v>
      </c>
      <c r="BA30">
        <f ca="1">_xlfn.XLOOKUP($X30,Return_flow_table!$A$4:$A$25,Return_flow_table!C$4:C$25)</f>
        <v>0</v>
      </c>
      <c r="BB30">
        <f ca="1">_xlfn.XLOOKUP($X30,Return_flow_table!$A$4:$A$25,Return_flow_table!D$4:D$25)</f>
        <v>20</v>
      </c>
      <c r="BC30">
        <f ca="1">_xlfn.XLOOKUP($X30,Return_flow_table!$A$4:$A$25,Return_flow_table!E$4:E$25)</f>
        <v>20</v>
      </c>
      <c r="BD30">
        <f ca="1">_xlfn.XLOOKUP($X30,Return_flow_table!$A$4:$A$25,Return_flow_table!F$4:F$25)</f>
        <v>10</v>
      </c>
      <c r="BE30">
        <f ca="1">_xlfn.XLOOKUP($X30,Return_flow_table!$A$4:$A$25,Return_flow_table!G$4:G$25)</f>
        <v>10</v>
      </c>
      <c r="BF30">
        <f ca="1">_xlfn.XLOOKUP($X30,Return_flow_table!$A$4:$A$25,Return_flow_table!H$4:H$25)</f>
        <v>0</v>
      </c>
      <c r="BG30">
        <f ca="1">_xlfn.XLOOKUP($X30,Return_flow_table!$A$4:$A$25,Return_flow_table!I$4:I$25)</f>
        <v>0</v>
      </c>
      <c r="BH30">
        <f ca="1">_xlfn.XLOOKUP($X30,Return_flow_table!$A$4:$A$25,Return_flow_table!J$4:J$25)</f>
        <v>0</v>
      </c>
      <c r="BI30">
        <f ca="1">_xlfn.XLOOKUP($X30,Return_flow_table!$A$4:$A$25,Return_flow_table!K$4:K$25)</f>
        <v>20</v>
      </c>
      <c r="BJ30">
        <f ca="1">_xlfn.XLOOKUP($X30,Return_flow_table!$A$4:$A$25,Return_flow_table!L$4:L$25)</f>
        <v>20</v>
      </c>
      <c r="BK30" s="2">
        <f ca="1">_xlfn.XLOOKUP($X30,Return_flow_table!$A$4:$A$25,Return_flow_table!M$4:M$25)</f>
        <v>0</v>
      </c>
    </row>
    <row r="31" spans="1:63" x14ac:dyDescent="0.25">
      <c r="A31" t="s">
        <v>162</v>
      </c>
      <c r="B31" t="s">
        <v>126</v>
      </c>
      <c r="C31" t="s">
        <v>99</v>
      </c>
      <c r="D31">
        <v>35</v>
      </c>
      <c r="E31" t="s">
        <v>100</v>
      </c>
      <c r="F31" t="s">
        <v>100</v>
      </c>
      <c r="G31" t="s">
        <v>163</v>
      </c>
      <c r="H31" s="41" t="s">
        <v>108</v>
      </c>
      <c r="I31">
        <f>_xlfn.XLOOKUP(B31,Use_Code_Ranking!$A$4:$A$23,Use_Code_Ranking!$B$4:$B$23,9999)</f>
        <v>5</v>
      </c>
      <c r="J31">
        <f t="shared" ca="1" si="0"/>
        <v>1</v>
      </c>
      <c r="K31">
        <f t="shared" ca="1" si="1"/>
        <v>1</v>
      </c>
      <c r="L31">
        <f t="shared" ca="1" si="2"/>
        <v>0</v>
      </c>
      <c r="M31">
        <f t="shared" ca="1" si="3"/>
        <v>0</v>
      </c>
      <c r="N31" t="str">
        <f t="shared" ca="1" si="11"/>
        <v/>
      </c>
      <c r="O31" t="str">
        <f t="shared" ca="1" si="12"/>
        <v/>
      </c>
      <c r="P31" t="str">
        <f t="shared" si="4"/>
        <v/>
      </c>
      <c r="Q31" t="str">
        <f t="shared" si="5"/>
        <v/>
      </c>
      <c r="R31" t="str">
        <f t="shared" si="6"/>
        <v/>
      </c>
      <c r="S31" t="str">
        <f t="shared" si="7"/>
        <v/>
      </c>
      <c r="U31" s="2" t="str">
        <f ca="1">IF(ISBLANK($T31),IF(S31="Irrigation","Irrigation",IF(R31="Irrigation","Irrigation",IF(Q31="Domestic","Domestic",IF(P31="Stockwatering","Stockwatering",IF(N31="IRRIGATION_AND_MUNICIPAL","Irrigation and Municipal",IF(O31="IRRIGATION_AND_DOMESTIC","Irrigation and Domestic Municipality",_xlfn.XLOOKUP(J31,Use_Code_Ranking!$B$4:$B$23,Use_Code_Ranking!$A$4:$A$23))))))),$T31)</f>
        <v>Irrigation</v>
      </c>
      <c r="W31" s="23" t="str">
        <f ca="1"/>
        <v>A013755</v>
      </c>
      <c r="X31" s="4" t="str">
        <f t="shared" ca="1" si="13"/>
        <v>Irrigation</v>
      </c>
      <c r="Y31" t="str">
        <f t="shared" ca="1" si="8"/>
        <v>N</v>
      </c>
      <c r="Z31" s="2" t="str">
        <f t="shared" ca="1" si="9"/>
        <v>N</v>
      </c>
      <c r="AA31">
        <f t="shared" ca="1" si="14"/>
        <v>0</v>
      </c>
      <c r="AB31">
        <f t="shared" ca="1" si="14"/>
        <v>0</v>
      </c>
      <c r="AC31">
        <f t="shared" ca="1" si="14"/>
        <v>20</v>
      </c>
      <c r="AD31">
        <f t="shared" ca="1" si="14"/>
        <v>20</v>
      </c>
      <c r="AE31">
        <f t="shared" ca="1" si="14"/>
        <v>10</v>
      </c>
      <c r="AF31">
        <f t="shared" ca="1" si="15"/>
        <v>10</v>
      </c>
      <c r="AG31">
        <f t="shared" ca="1" si="16"/>
        <v>0</v>
      </c>
      <c r="AH31">
        <f t="shared" ca="1" si="15"/>
        <v>0</v>
      </c>
      <c r="AI31">
        <f t="shared" ca="1" si="17"/>
        <v>0</v>
      </c>
      <c r="AJ31">
        <f t="shared" ca="1" si="17"/>
        <v>20</v>
      </c>
      <c r="AK31">
        <f t="shared" ca="1" si="17"/>
        <v>20</v>
      </c>
      <c r="AL31">
        <f t="shared" ca="1" si="17"/>
        <v>0</v>
      </c>
      <c r="AM31" s="4" t="s">
        <v>103</v>
      </c>
      <c r="AZ31">
        <f ca="1">_xlfn.XLOOKUP($X31,Return_flow_table!$A$4:$A$25,Return_flow_table!B$4:B$25)</f>
        <v>0</v>
      </c>
      <c r="BA31">
        <f ca="1">_xlfn.XLOOKUP($X31,Return_flow_table!$A$4:$A$25,Return_flow_table!C$4:C$25)</f>
        <v>0</v>
      </c>
      <c r="BB31">
        <f ca="1">_xlfn.XLOOKUP($X31,Return_flow_table!$A$4:$A$25,Return_flow_table!D$4:D$25)</f>
        <v>20</v>
      </c>
      <c r="BC31">
        <f ca="1">_xlfn.XLOOKUP($X31,Return_flow_table!$A$4:$A$25,Return_flow_table!E$4:E$25)</f>
        <v>20</v>
      </c>
      <c r="BD31">
        <f ca="1">_xlfn.XLOOKUP($X31,Return_flow_table!$A$4:$A$25,Return_flow_table!F$4:F$25)</f>
        <v>10</v>
      </c>
      <c r="BE31">
        <f ca="1">_xlfn.XLOOKUP($X31,Return_flow_table!$A$4:$A$25,Return_flow_table!G$4:G$25)</f>
        <v>10</v>
      </c>
      <c r="BF31">
        <f ca="1">_xlfn.XLOOKUP($X31,Return_flow_table!$A$4:$A$25,Return_flow_table!H$4:H$25)</f>
        <v>0</v>
      </c>
      <c r="BG31">
        <f ca="1">_xlfn.XLOOKUP($X31,Return_flow_table!$A$4:$A$25,Return_flow_table!I$4:I$25)</f>
        <v>0</v>
      </c>
      <c r="BH31">
        <f ca="1">_xlfn.XLOOKUP($X31,Return_flow_table!$A$4:$A$25,Return_flow_table!J$4:J$25)</f>
        <v>0</v>
      </c>
      <c r="BI31">
        <f ca="1">_xlfn.XLOOKUP($X31,Return_flow_table!$A$4:$A$25,Return_flow_table!K$4:K$25)</f>
        <v>20</v>
      </c>
      <c r="BJ31">
        <f ca="1">_xlfn.XLOOKUP($X31,Return_flow_table!$A$4:$A$25,Return_flow_table!L$4:L$25)</f>
        <v>20</v>
      </c>
      <c r="BK31" s="2">
        <f ca="1">_xlfn.XLOOKUP($X31,Return_flow_table!$A$4:$A$25,Return_flow_table!M$4:M$25)</f>
        <v>0</v>
      </c>
    </row>
    <row r="32" spans="1:63" x14ac:dyDescent="0.25">
      <c r="A32" t="s">
        <v>162</v>
      </c>
      <c r="B32" t="s">
        <v>98</v>
      </c>
      <c r="C32" t="s">
        <v>99</v>
      </c>
      <c r="D32">
        <v>35</v>
      </c>
      <c r="E32" t="s">
        <v>100</v>
      </c>
      <c r="F32" t="s">
        <v>100</v>
      </c>
      <c r="G32" t="s">
        <v>163</v>
      </c>
      <c r="H32" s="41" t="s">
        <v>108</v>
      </c>
      <c r="I32">
        <f>_xlfn.XLOOKUP(B32,Use_Code_Ranking!$A$4:$A$23,Use_Code_Ranking!$B$4:$B$23,9999)</f>
        <v>1</v>
      </c>
      <c r="J32">
        <f t="shared" ca="1" si="0"/>
        <v>1</v>
      </c>
      <c r="K32">
        <f t="shared" ca="1" si="1"/>
        <v>1</v>
      </c>
      <c r="L32">
        <f t="shared" ca="1" si="2"/>
        <v>0</v>
      </c>
      <c r="M32">
        <f t="shared" ca="1" si="3"/>
        <v>0</v>
      </c>
      <c r="N32" t="str">
        <f t="shared" ca="1" si="11"/>
        <v/>
      </c>
      <c r="O32" t="str">
        <f t="shared" ca="1" si="12"/>
        <v/>
      </c>
      <c r="P32" t="str">
        <f t="shared" si="4"/>
        <v/>
      </c>
      <c r="Q32" t="str">
        <f t="shared" si="5"/>
        <v/>
      </c>
      <c r="R32" t="str">
        <f t="shared" si="6"/>
        <v/>
      </c>
      <c r="S32" t="str">
        <f t="shared" si="7"/>
        <v/>
      </c>
      <c r="U32" s="2" t="str">
        <f ca="1">IF(ISBLANK($T32),IF(S32="Irrigation","Irrigation",IF(R32="Irrigation","Irrigation",IF(Q32="Domestic","Domestic",IF(P32="Stockwatering","Stockwatering",IF(N32="IRRIGATION_AND_MUNICIPAL","Irrigation and Municipal",IF(O32="IRRIGATION_AND_DOMESTIC","Irrigation and Domestic Municipality",_xlfn.XLOOKUP(J32,Use_Code_Ranking!$B$4:$B$23,Use_Code_Ranking!$A$4:$A$23))))))),$T32)</f>
        <v>Irrigation</v>
      </c>
      <c r="W32" s="23" t="str">
        <f ca="1"/>
        <v>A013863</v>
      </c>
      <c r="X32" s="4" t="str">
        <f t="shared" ca="1" si="13"/>
        <v>Irrigation</v>
      </c>
      <c r="Y32" t="str">
        <f t="shared" ca="1" si="8"/>
        <v>N</v>
      </c>
      <c r="Z32" s="2" t="str">
        <f t="shared" ca="1" si="9"/>
        <v>N</v>
      </c>
      <c r="AA32">
        <f t="shared" ca="1" si="14"/>
        <v>0</v>
      </c>
      <c r="AB32">
        <f t="shared" ca="1" si="14"/>
        <v>0</v>
      </c>
      <c r="AC32">
        <f t="shared" ca="1" si="14"/>
        <v>20</v>
      </c>
      <c r="AD32">
        <f t="shared" ca="1" si="14"/>
        <v>20</v>
      </c>
      <c r="AE32">
        <f t="shared" ca="1" si="14"/>
        <v>10</v>
      </c>
      <c r="AF32">
        <f t="shared" ca="1" si="15"/>
        <v>10</v>
      </c>
      <c r="AG32">
        <f t="shared" ca="1" si="16"/>
        <v>0</v>
      </c>
      <c r="AH32">
        <f t="shared" ca="1" si="15"/>
        <v>0</v>
      </c>
      <c r="AI32">
        <f t="shared" ca="1" si="17"/>
        <v>0</v>
      </c>
      <c r="AJ32">
        <f t="shared" ca="1" si="17"/>
        <v>20</v>
      </c>
      <c r="AK32">
        <f t="shared" ca="1" si="17"/>
        <v>20</v>
      </c>
      <c r="AL32">
        <f t="shared" ca="1" si="17"/>
        <v>0</v>
      </c>
      <c r="AM32" s="4" t="s">
        <v>103</v>
      </c>
      <c r="AZ32">
        <f ca="1">_xlfn.XLOOKUP($X32,Return_flow_table!$A$4:$A$25,Return_flow_table!B$4:B$25)</f>
        <v>0</v>
      </c>
      <c r="BA32">
        <f ca="1">_xlfn.XLOOKUP($X32,Return_flow_table!$A$4:$A$25,Return_flow_table!C$4:C$25)</f>
        <v>0</v>
      </c>
      <c r="BB32">
        <f ca="1">_xlfn.XLOOKUP($X32,Return_flow_table!$A$4:$A$25,Return_flow_table!D$4:D$25)</f>
        <v>20</v>
      </c>
      <c r="BC32">
        <f ca="1">_xlfn.XLOOKUP($X32,Return_flow_table!$A$4:$A$25,Return_flow_table!E$4:E$25)</f>
        <v>20</v>
      </c>
      <c r="BD32">
        <f ca="1">_xlfn.XLOOKUP($X32,Return_flow_table!$A$4:$A$25,Return_flow_table!F$4:F$25)</f>
        <v>10</v>
      </c>
      <c r="BE32">
        <f ca="1">_xlfn.XLOOKUP($X32,Return_flow_table!$A$4:$A$25,Return_flow_table!G$4:G$25)</f>
        <v>10</v>
      </c>
      <c r="BF32">
        <f ca="1">_xlfn.XLOOKUP($X32,Return_flow_table!$A$4:$A$25,Return_flow_table!H$4:H$25)</f>
        <v>0</v>
      </c>
      <c r="BG32">
        <f ca="1">_xlfn.XLOOKUP($X32,Return_flow_table!$A$4:$A$25,Return_flow_table!I$4:I$25)</f>
        <v>0</v>
      </c>
      <c r="BH32">
        <f ca="1">_xlfn.XLOOKUP($X32,Return_flow_table!$A$4:$A$25,Return_flow_table!J$4:J$25)</f>
        <v>0</v>
      </c>
      <c r="BI32">
        <f ca="1">_xlfn.XLOOKUP($X32,Return_flow_table!$A$4:$A$25,Return_flow_table!K$4:K$25)</f>
        <v>20</v>
      </c>
      <c r="BJ32">
        <f ca="1">_xlfn.XLOOKUP($X32,Return_flow_table!$A$4:$A$25,Return_flow_table!L$4:L$25)</f>
        <v>20</v>
      </c>
      <c r="BK32" s="2">
        <f ca="1">_xlfn.XLOOKUP($X32,Return_flow_table!$A$4:$A$25,Return_flow_table!M$4:M$25)</f>
        <v>0</v>
      </c>
    </row>
    <row r="33" spans="1:63" x14ac:dyDescent="0.25">
      <c r="A33" t="s">
        <v>164</v>
      </c>
      <c r="B33" t="s">
        <v>98</v>
      </c>
      <c r="C33" t="s">
        <v>99</v>
      </c>
      <c r="D33">
        <v>152.69999999999999</v>
      </c>
      <c r="E33" t="s">
        <v>100</v>
      </c>
      <c r="F33" t="s">
        <v>100</v>
      </c>
      <c r="G33" t="s">
        <v>165</v>
      </c>
      <c r="H33" s="41" t="s">
        <v>102</v>
      </c>
      <c r="I33">
        <f>_xlfn.XLOOKUP(B33,Use_Code_Ranking!$A$4:$A$23,Use_Code_Ranking!$B$4:$B$23,9999)</f>
        <v>1</v>
      </c>
      <c r="J33">
        <f t="shared" ca="1" si="0"/>
        <v>1</v>
      </c>
      <c r="K33">
        <f t="shared" ca="1" si="1"/>
        <v>1</v>
      </c>
      <c r="L33">
        <f t="shared" ca="1" si="2"/>
        <v>0</v>
      </c>
      <c r="M33">
        <f t="shared" ca="1" si="3"/>
        <v>0</v>
      </c>
      <c r="N33" t="str">
        <f t="shared" ca="1" si="11"/>
        <v/>
      </c>
      <c r="O33" t="str">
        <f t="shared" ca="1" si="12"/>
        <v/>
      </c>
      <c r="P33" t="str">
        <f t="shared" si="4"/>
        <v/>
      </c>
      <c r="Q33" t="str">
        <f t="shared" si="5"/>
        <v/>
      </c>
      <c r="R33" t="str">
        <f t="shared" si="6"/>
        <v/>
      </c>
      <c r="S33" t="str">
        <f t="shared" si="7"/>
        <v/>
      </c>
      <c r="U33" s="2" t="str">
        <f ca="1">IF(ISBLANK($T33),IF(S33="Irrigation","Irrigation",IF(R33="Irrigation","Irrigation",IF(Q33="Domestic","Domestic",IF(P33="Stockwatering","Stockwatering",IF(N33="IRRIGATION_AND_MUNICIPAL","Irrigation and Municipal",IF(O33="IRRIGATION_AND_DOMESTIC","Irrigation and Domestic Municipality",_xlfn.XLOOKUP(J33,Use_Code_Ranking!$B$4:$B$23,Use_Code_Ranking!$A$4:$A$23))))))),$T33)</f>
        <v>Irrigation</v>
      </c>
      <c r="W33" s="23" t="str">
        <f ca="1"/>
        <v>A013864</v>
      </c>
      <c r="X33" s="4" t="str">
        <f t="shared" ca="1" si="13"/>
        <v>Fire Protection</v>
      </c>
      <c r="Y33" t="str">
        <f t="shared" ca="1" si="8"/>
        <v>N</v>
      </c>
      <c r="Z33" s="2" t="str">
        <f t="shared" ca="1" si="9"/>
        <v>N</v>
      </c>
      <c r="AA33">
        <f t="shared" ca="1" si="14"/>
        <v>0</v>
      </c>
      <c r="AB33">
        <f t="shared" ca="1" si="14"/>
        <v>0</v>
      </c>
      <c r="AC33">
        <f t="shared" ca="1" si="14"/>
        <v>0</v>
      </c>
      <c r="AD33">
        <f t="shared" ca="1" si="14"/>
        <v>0</v>
      </c>
      <c r="AE33">
        <f t="shared" ca="1" si="14"/>
        <v>0</v>
      </c>
      <c r="AF33">
        <f t="shared" ca="1" si="15"/>
        <v>0</v>
      </c>
      <c r="AG33">
        <f t="shared" ca="1" si="16"/>
        <v>0</v>
      </c>
      <c r="AH33">
        <f t="shared" ca="1" si="15"/>
        <v>0</v>
      </c>
      <c r="AI33">
        <f t="shared" ca="1" si="17"/>
        <v>0</v>
      </c>
      <c r="AJ33">
        <f t="shared" ca="1" si="17"/>
        <v>0</v>
      </c>
      <c r="AK33">
        <f t="shared" ca="1" si="17"/>
        <v>0</v>
      </c>
      <c r="AL33">
        <f t="shared" ca="1" si="17"/>
        <v>0</v>
      </c>
      <c r="AM33" s="4" t="s">
        <v>103</v>
      </c>
      <c r="AZ33">
        <f ca="1">_xlfn.XLOOKUP($X33,Return_flow_table!$A$4:$A$25,Return_flow_table!B$4:B$25)</f>
        <v>0</v>
      </c>
      <c r="BA33">
        <f ca="1">_xlfn.XLOOKUP($X33,Return_flow_table!$A$4:$A$25,Return_flow_table!C$4:C$25)</f>
        <v>0</v>
      </c>
      <c r="BB33">
        <f ca="1">_xlfn.XLOOKUP($X33,Return_flow_table!$A$4:$A$25,Return_flow_table!D$4:D$25)</f>
        <v>0</v>
      </c>
      <c r="BC33">
        <f ca="1">_xlfn.XLOOKUP($X33,Return_flow_table!$A$4:$A$25,Return_flow_table!E$4:E$25)</f>
        <v>0</v>
      </c>
      <c r="BD33">
        <f ca="1">_xlfn.XLOOKUP($X33,Return_flow_table!$A$4:$A$25,Return_flow_table!F$4:F$25)</f>
        <v>0</v>
      </c>
      <c r="BE33">
        <f ca="1">_xlfn.XLOOKUP($X33,Return_flow_table!$A$4:$A$25,Return_flow_table!G$4:G$25)</f>
        <v>0</v>
      </c>
      <c r="BF33">
        <f ca="1">_xlfn.XLOOKUP($X33,Return_flow_table!$A$4:$A$25,Return_flow_table!H$4:H$25)</f>
        <v>0</v>
      </c>
      <c r="BG33">
        <f ca="1">_xlfn.XLOOKUP($X33,Return_flow_table!$A$4:$A$25,Return_flow_table!I$4:I$25)</f>
        <v>0</v>
      </c>
      <c r="BH33">
        <f ca="1">_xlfn.XLOOKUP($X33,Return_flow_table!$A$4:$A$25,Return_flow_table!J$4:J$25)</f>
        <v>0</v>
      </c>
      <c r="BI33">
        <f ca="1">_xlfn.XLOOKUP($X33,Return_flow_table!$A$4:$A$25,Return_flow_table!K$4:K$25)</f>
        <v>0</v>
      </c>
      <c r="BJ33">
        <f ca="1">_xlfn.XLOOKUP($X33,Return_flow_table!$A$4:$A$25,Return_flow_table!L$4:L$25)</f>
        <v>0</v>
      </c>
      <c r="BK33" s="2">
        <f ca="1">_xlfn.XLOOKUP($X33,Return_flow_table!$A$4:$A$25,Return_flow_table!M$4:M$25)</f>
        <v>0</v>
      </c>
    </row>
    <row r="34" spans="1:63" x14ac:dyDescent="0.25">
      <c r="A34" t="s">
        <v>167</v>
      </c>
      <c r="B34" t="s">
        <v>98</v>
      </c>
      <c r="C34" t="s">
        <v>99</v>
      </c>
      <c r="D34">
        <v>20.5</v>
      </c>
      <c r="E34" t="s">
        <v>100</v>
      </c>
      <c r="F34" t="s">
        <v>100</v>
      </c>
      <c r="G34" t="s">
        <v>160</v>
      </c>
      <c r="H34" s="41" t="s">
        <v>102</v>
      </c>
      <c r="I34">
        <f>_xlfn.XLOOKUP(B34,Use_Code_Ranking!$A$4:$A$23,Use_Code_Ranking!$B$4:$B$23,9999)</f>
        <v>1</v>
      </c>
      <c r="J34">
        <f t="shared" ca="1" si="0"/>
        <v>1</v>
      </c>
      <c r="K34">
        <f t="shared" ca="1" si="1"/>
        <v>1</v>
      </c>
      <c r="L34">
        <f t="shared" ca="1" si="2"/>
        <v>0</v>
      </c>
      <c r="M34">
        <f t="shared" ca="1" si="3"/>
        <v>0</v>
      </c>
      <c r="N34" t="str">
        <f t="shared" ca="1" si="11"/>
        <v/>
      </c>
      <c r="O34" t="str">
        <f t="shared" ca="1" si="12"/>
        <v/>
      </c>
      <c r="P34" t="str">
        <f t="shared" si="4"/>
        <v/>
      </c>
      <c r="Q34" t="str">
        <f t="shared" si="5"/>
        <v/>
      </c>
      <c r="R34" t="str">
        <f t="shared" si="6"/>
        <v/>
      </c>
      <c r="S34" t="str">
        <f t="shared" si="7"/>
        <v/>
      </c>
      <c r="U34" s="2" t="str">
        <f ca="1">IF(ISBLANK($T34),IF(S34="Irrigation","Irrigation",IF(R34="Irrigation","Irrigation",IF(Q34="Domestic","Domestic",IF(P34="Stockwatering","Stockwatering",IF(N34="IRRIGATION_AND_MUNICIPAL","Irrigation and Municipal",IF(O34="IRRIGATION_AND_DOMESTIC","Irrigation and Domestic Municipality",_xlfn.XLOOKUP(J34,Use_Code_Ranking!$B$4:$B$23,Use_Code_Ranking!$A$4:$A$23))))))),$T34)</f>
        <v>Irrigation</v>
      </c>
      <c r="W34" s="23" t="str">
        <f ca="1"/>
        <v>A014043</v>
      </c>
      <c r="X34" s="4" t="str">
        <f t="shared" ca="1" si="13"/>
        <v>Irrigation</v>
      </c>
      <c r="Y34" t="str">
        <f t="shared" ca="1" si="8"/>
        <v>N</v>
      </c>
      <c r="Z34" s="2" t="str">
        <f t="shared" ca="1" si="9"/>
        <v>N</v>
      </c>
      <c r="AA34">
        <f t="shared" ca="1" si="14"/>
        <v>0</v>
      </c>
      <c r="AB34">
        <f t="shared" ca="1" si="14"/>
        <v>0</v>
      </c>
      <c r="AC34">
        <f t="shared" ca="1" si="14"/>
        <v>20</v>
      </c>
      <c r="AD34">
        <f t="shared" ca="1" si="14"/>
        <v>20</v>
      </c>
      <c r="AE34">
        <f t="shared" ca="1" si="14"/>
        <v>10</v>
      </c>
      <c r="AF34">
        <f t="shared" ca="1" si="15"/>
        <v>10</v>
      </c>
      <c r="AG34">
        <f t="shared" ca="1" si="16"/>
        <v>0</v>
      </c>
      <c r="AH34">
        <f t="shared" ca="1" si="15"/>
        <v>0</v>
      </c>
      <c r="AI34">
        <f t="shared" ca="1" si="17"/>
        <v>0</v>
      </c>
      <c r="AJ34">
        <f t="shared" ca="1" si="17"/>
        <v>20</v>
      </c>
      <c r="AK34">
        <f t="shared" ca="1" si="17"/>
        <v>20</v>
      </c>
      <c r="AL34">
        <f t="shared" ca="1" si="17"/>
        <v>0</v>
      </c>
      <c r="AM34" s="4" t="s">
        <v>103</v>
      </c>
      <c r="AZ34">
        <f ca="1">_xlfn.XLOOKUP($X34,Return_flow_table!$A$4:$A$25,Return_flow_table!B$4:B$25)</f>
        <v>0</v>
      </c>
      <c r="BA34">
        <f ca="1">_xlfn.XLOOKUP($X34,Return_flow_table!$A$4:$A$25,Return_flow_table!C$4:C$25)</f>
        <v>0</v>
      </c>
      <c r="BB34">
        <f ca="1">_xlfn.XLOOKUP($X34,Return_flow_table!$A$4:$A$25,Return_flow_table!D$4:D$25)</f>
        <v>20</v>
      </c>
      <c r="BC34">
        <f ca="1">_xlfn.XLOOKUP($X34,Return_flow_table!$A$4:$A$25,Return_flow_table!E$4:E$25)</f>
        <v>20</v>
      </c>
      <c r="BD34">
        <f ca="1">_xlfn.XLOOKUP($X34,Return_flow_table!$A$4:$A$25,Return_flow_table!F$4:F$25)</f>
        <v>10</v>
      </c>
      <c r="BE34">
        <f ca="1">_xlfn.XLOOKUP($X34,Return_flow_table!$A$4:$A$25,Return_flow_table!G$4:G$25)</f>
        <v>10</v>
      </c>
      <c r="BF34">
        <f ca="1">_xlfn.XLOOKUP($X34,Return_flow_table!$A$4:$A$25,Return_flow_table!H$4:H$25)</f>
        <v>0</v>
      </c>
      <c r="BG34">
        <f ca="1">_xlfn.XLOOKUP($X34,Return_flow_table!$A$4:$A$25,Return_flow_table!I$4:I$25)</f>
        <v>0</v>
      </c>
      <c r="BH34">
        <f ca="1">_xlfn.XLOOKUP($X34,Return_flow_table!$A$4:$A$25,Return_flow_table!J$4:J$25)</f>
        <v>0</v>
      </c>
      <c r="BI34">
        <f ca="1">_xlfn.XLOOKUP($X34,Return_flow_table!$A$4:$A$25,Return_flow_table!K$4:K$25)</f>
        <v>20</v>
      </c>
      <c r="BJ34">
        <f ca="1">_xlfn.XLOOKUP($X34,Return_flow_table!$A$4:$A$25,Return_flow_table!L$4:L$25)</f>
        <v>20</v>
      </c>
      <c r="BK34" s="2">
        <f ca="1">_xlfn.XLOOKUP($X34,Return_flow_table!$A$4:$A$25,Return_flow_table!M$4:M$25)</f>
        <v>0</v>
      </c>
    </row>
    <row r="35" spans="1:63" x14ac:dyDescent="0.25">
      <c r="A35" t="s">
        <v>167</v>
      </c>
      <c r="B35" t="s">
        <v>126</v>
      </c>
      <c r="C35" t="s">
        <v>99</v>
      </c>
      <c r="D35">
        <v>20.5</v>
      </c>
      <c r="E35" t="s">
        <v>100</v>
      </c>
      <c r="F35" t="s">
        <v>100</v>
      </c>
      <c r="G35" t="s">
        <v>160</v>
      </c>
      <c r="H35" s="41" t="s">
        <v>102</v>
      </c>
      <c r="I35">
        <f>_xlfn.XLOOKUP(B35,Use_Code_Ranking!$A$4:$A$23,Use_Code_Ranking!$B$4:$B$23,9999)</f>
        <v>5</v>
      </c>
      <c r="J35">
        <f t="shared" ca="1" si="0"/>
        <v>1</v>
      </c>
      <c r="K35">
        <f t="shared" ca="1" si="1"/>
        <v>1</v>
      </c>
      <c r="L35">
        <f t="shared" ca="1" si="2"/>
        <v>0</v>
      </c>
      <c r="M35">
        <f t="shared" ca="1" si="3"/>
        <v>0</v>
      </c>
      <c r="N35" t="str">
        <f t="shared" ca="1" si="11"/>
        <v/>
      </c>
      <c r="O35" t="str">
        <f t="shared" ca="1" si="12"/>
        <v/>
      </c>
      <c r="P35" t="str">
        <f t="shared" si="4"/>
        <v/>
      </c>
      <c r="Q35" t="str">
        <f t="shared" si="5"/>
        <v/>
      </c>
      <c r="R35" t="str">
        <f t="shared" si="6"/>
        <v/>
      </c>
      <c r="S35" t="str">
        <f t="shared" si="7"/>
        <v/>
      </c>
      <c r="U35" s="2" t="str">
        <f ca="1">IF(ISBLANK($T35),IF(S35="Irrigation","Irrigation",IF(R35="Irrigation","Irrigation",IF(Q35="Domestic","Domestic",IF(P35="Stockwatering","Stockwatering",IF(N35="IRRIGATION_AND_MUNICIPAL","Irrigation and Municipal",IF(O35="IRRIGATION_AND_DOMESTIC","Irrigation and Domestic Municipality",_xlfn.XLOOKUP(J35,Use_Code_Ranking!$B$4:$B$23,Use_Code_Ranking!$A$4:$A$23))))))),$T35)</f>
        <v>Irrigation</v>
      </c>
      <c r="W35" s="23" t="str">
        <f ca="1"/>
        <v>A014045</v>
      </c>
      <c r="X35" s="4" t="str">
        <f t="shared" ca="1" si="13"/>
        <v>Domestic</v>
      </c>
      <c r="Y35" t="str">
        <f t="shared" ca="1" si="8"/>
        <v>N</v>
      </c>
      <c r="Z35" s="2" t="str">
        <f t="shared" ca="1" si="9"/>
        <v>N</v>
      </c>
      <c r="AA35">
        <f t="shared" ca="1" si="14"/>
        <v>0</v>
      </c>
      <c r="AB35">
        <f t="shared" ca="1" si="14"/>
        <v>0</v>
      </c>
      <c r="AC35">
        <f t="shared" ca="1" si="14"/>
        <v>0</v>
      </c>
      <c r="AD35">
        <f t="shared" ca="1" si="14"/>
        <v>0</v>
      </c>
      <c r="AE35">
        <f t="shared" ca="1" si="14"/>
        <v>0</v>
      </c>
      <c r="AF35">
        <f t="shared" ca="1" si="15"/>
        <v>0</v>
      </c>
      <c r="AG35">
        <f t="shared" ca="1" si="16"/>
        <v>0</v>
      </c>
      <c r="AH35">
        <f t="shared" ca="1" si="15"/>
        <v>0</v>
      </c>
      <c r="AI35">
        <f t="shared" ca="1" si="17"/>
        <v>0</v>
      </c>
      <c r="AJ35">
        <f t="shared" ca="1" si="17"/>
        <v>0</v>
      </c>
      <c r="AK35">
        <f t="shared" ca="1" si="17"/>
        <v>0</v>
      </c>
      <c r="AL35">
        <f t="shared" ca="1" si="17"/>
        <v>0</v>
      </c>
      <c r="AM35" s="4" t="s">
        <v>103</v>
      </c>
      <c r="AZ35">
        <f ca="1">_xlfn.XLOOKUP($X35,Return_flow_table!$A$4:$A$25,Return_flow_table!B$4:B$25)</f>
        <v>0</v>
      </c>
      <c r="BA35">
        <f ca="1">_xlfn.XLOOKUP($X35,Return_flow_table!$A$4:$A$25,Return_flow_table!C$4:C$25)</f>
        <v>0</v>
      </c>
      <c r="BB35">
        <f ca="1">_xlfn.XLOOKUP($X35,Return_flow_table!$A$4:$A$25,Return_flow_table!D$4:D$25)</f>
        <v>0</v>
      </c>
      <c r="BC35">
        <f ca="1">_xlfn.XLOOKUP($X35,Return_flow_table!$A$4:$A$25,Return_flow_table!E$4:E$25)</f>
        <v>0</v>
      </c>
      <c r="BD35">
        <f ca="1">_xlfn.XLOOKUP($X35,Return_flow_table!$A$4:$A$25,Return_flow_table!F$4:F$25)</f>
        <v>0</v>
      </c>
      <c r="BE35">
        <f ca="1">_xlfn.XLOOKUP($X35,Return_flow_table!$A$4:$A$25,Return_flow_table!G$4:G$25)</f>
        <v>0</v>
      </c>
      <c r="BF35">
        <f ca="1">_xlfn.XLOOKUP($X35,Return_flow_table!$A$4:$A$25,Return_flow_table!H$4:H$25)</f>
        <v>0</v>
      </c>
      <c r="BG35">
        <f ca="1">_xlfn.XLOOKUP($X35,Return_flow_table!$A$4:$A$25,Return_flow_table!I$4:I$25)</f>
        <v>0</v>
      </c>
      <c r="BH35">
        <f ca="1">_xlfn.XLOOKUP($X35,Return_flow_table!$A$4:$A$25,Return_flow_table!J$4:J$25)</f>
        <v>0</v>
      </c>
      <c r="BI35">
        <f ca="1">_xlfn.XLOOKUP($X35,Return_flow_table!$A$4:$A$25,Return_flow_table!K$4:K$25)</f>
        <v>0</v>
      </c>
      <c r="BJ35">
        <f ca="1">_xlfn.XLOOKUP($X35,Return_flow_table!$A$4:$A$25,Return_flow_table!L$4:L$25)</f>
        <v>0</v>
      </c>
      <c r="BK35" s="2">
        <f ca="1">_xlfn.XLOOKUP($X35,Return_flow_table!$A$4:$A$25,Return_flow_table!M$4:M$25)</f>
        <v>0</v>
      </c>
    </row>
    <row r="36" spans="1:63" x14ac:dyDescent="0.25">
      <c r="A36" t="s">
        <v>172</v>
      </c>
      <c r="B36" t="s">
        <v>98</v>
      </c>
      <c r="C36" t="s">
        <v>99</v>
      </c>
      <c r="D36">
        <v>76.8</v>
      </c>
      <c r="E36" t="s">
        <v>100</v>
      </c>
      <c r="F36" t="s">
        <v>100</v>
      </c>
      <c r="G36" t="s">
        <v>166</v>
      </c>
      <c r="H36" s="41" t="s">
        <v>136</v>
      </c>
      <c r="I36">
        <f>_xlfn.XLOOKUP(B36,Use_Code_Ranking!$A$4:$A$23,Use_Code_Ranking!$B$4:$B$23,9999)</f>
        <v>1</v>
      </c>
      <c r="J36">
        <f t="shared" ca="1" si="0"/>
        <v>1</v>
      </c>
      <c r="K36">
        <f t="shared" ca="1" si="1"/>
        <v>1</v>
      </c>
      <c r="L36">
        <f t="shared" ca="1" si="2"/>
        <v>0</v>
      </c>
      <c r="M36">
        <f t="shared" ca="1" si="3"/>
        <v>0</v>
      </c>
      <c r="N36" t="str">
        <f t="shared" ca="1" si="11"/>
        <v/>
      </c>
      <c r="O36" t="str">
        <f t="shared" ca="1" si="12"/>
        <v/>
      </c>
      <c r="P36" t="str">
        <f t="shared" si="4"/>
        <v/>
      </c>
      <c r="Q36" t="str">
        <f t="shared" si="5"/>
        <v/>
      </c>
      <c r="R36" t="str">
        <f t="shared" si="6"/>
        <v/>
      </c>
      <c r="S36" t="str">
        <f t="shared" si="7"/>
        <v/>
      </c>
      <c r="U36" s="2" t="str">
        <f ca="1">IF(ISBLANK($T36),IF(S36="Irrigation","Irrigation",IF(R36="Irrigation","Irrigation",IF(Q36="Domestic","Domestic",IF(P36="Stockwatering","Stockwatering",IF(N36="IRRIGATION_AND_MUNICIPAL","Irrigation and Municipal",IF(O36="IRRIGATION_AND_DOMESTIC","Irrigation and Domestic Municipality",_xlfn.XLOOKUP(J36,Use_Code_Ranking!$B$4:$B$23,Use_Code_Ranking!$A$4:$A$23))))))),$T36)</f>
        <v>Irrigation</v>
      </c>
      <c r="W36" s="23" t="str">
        <f ca="1"/>
        <v>A014054</v>
      </c>
      <c r="X36" s="4" t="str">
        <f t="shared" ca="1" si="13"/>
        <v>Irrigation</v>
      </c>
      <c r="Y36" t="str">
        <f t="shared" ca="1" si="8"/>
        <v>N</v>
      </c>
      <c r="Z36" s="2" t="str">
        <f t="shared" ca="1" si="9"/>
        <v>N</v>
      </c>
      <c r="AA36">
        <f t="shared" ca="1" si="14"/>
        <v>0</v>
      </c>
      <c r="AB36">
        <f t="shared" ca="1" si="14"/>
        <v>0</v>
      </c>
      <c r="AC36">
        <f t="shared" ca="1" si="14"/>
        <v>20</v>
      </c>
      <c r="AD36">
        <f t="shared" ca="1" si="14"/>
        <v>20</v>
      </c>
      <c r="AE36">
        <f t="shared" ca="1" si="14"/>
        <v>10</v>
      </c>
      <c r="AF36">
        <f t="shared" ca="1" si="15"/>
        <v>10</v>
      </c>
      <c r="AG36">
        <f t="shared" ca="1" si="16"/>
        <v>0</v>
      </c>
      <c r="AH36">
        <f t="shared" ca="1" si="15"/>
        <v>0</v>
      </c>
      <c r="AI36">
        <f t="shared" ca="1" si="17"/>
        <v>0</v>
      </c>
      <c r="AJ36">
        <f t="shared" ca="1" si="17"/>
        <v>20</v>
      </c>
      <c r="AK36">
        <f t="shared" ca="1" si="17"/>
        <v>20</v>
      </c>
      <c r="AL36">
        <f t="shared" ca="1" si="17"/>
        <v>0</v>
      </c>
      <c r="AM36" s="4" t="s">
        <v>103</v>
      </c>
      <c r="AZ36">
        <f ca="1">_xlfn.XLOOKUP($X36,Return_flow_table!$A$4:$A$25,Return_flow_table!B$4:B$25)</f>
        <v>0</v>
      </c>
      <c r="BA36">
        <f ca="1">_xlfn.XLOOKUP($X36,Return_flow_table!$A$4:$A$25,Return_flow_table!C$4:C$25)</f>
        <v>0</v>
      </c>
      <c r="BB36">
        <f ca="1">_xlfn.XLOOKUP($X36,Return_flow_table!$A$4:$A$25,Return_flow_table!D$4:D$25)</f>
        <v>20</v>
      </c>
      <c r="BC36">
        <f ca="1">_xlfn.XLOOKUP($X36,Return_flow_table!$A$4:$A$25,Return_flow_table!E$4:E$25)</f>
        <v>20</v>
      </c>
      <c r="BD36">
        <f ca="1">_xlfn.XLOOKUP($X36,Return_flow_table!$A$4:$A$25,Return_flow_table!F$4:F$25)</f>
        <v>10</v>
      </c>
      <c r="BE36">
        <f ca="1">_xlfn.XLOOKUP($X36,Return_flow_table!$A$4:$A$25,Return_flow_table!G$4:G$25)</f>
        <v>10</v>
      </c>
      <c r="BF36">
        <f ca="1">_xlfn.XLOOKUP($X36,Return_flow_table!$A$4:$A$25,Return_flow_table!H$4:H$25)</f>
        <v>0</v>
      </c>
      <c r="BG36">
        <f ca="1">_xlfn.XLOOKUP($X36,Return_flow_table!$A$4:$A$25,Return_flow_table!I$4:I$25)</f>
        <v>0</v>
      </c>
      <c r="BH36">
        <f ca="1">_xlfn.XLOOKUP($X36,Return_flow_table!$A$4:$A$25,Return_flow_table!J$4:J$25)</f>
        <v>0</v>
      </c>
      <c r="BI36">
        <f ca="1">_xlfn.XLOOKUP($X36,Return_flow_table!$A$4:$A$25,Return_flow_table!K$4:K$25)</f>
        <v>20</v>
      </c>
      <c r="BJ36">
        <f ca="1">_xlfn.XLOOKUP($X36,Return_flow_table!$A$4:$A$25,Return_flow_table!L$4:L$25)</f>
        <v>20</v>
      </c>
      <c r="BK36" s="2">
        <f ca="1">_xlfn.XLOOKUP($X36,Return_flow_table!$A$4:$A$25,Return_flow_table!M$4:M$25)</f>
        <v>0</v>
      </c>
    </row>
    <row r="37" spans="1:63" x14ac:dyDescent="0.25">
      <c r="A37" t="s">
        <v>176</v>
      </c>
      <c r="B37" t="s">
        <v>178</v>
      </c>
      <c r="C37" t="s">
        <v>99</v>
      </c>
      <c r="D37">
        <v>15</v>
      </c>
      <c r="E37" t="s">
        <v>100</v>
      </c>
      <c r="F37" t="s">
        <v>100</v>
      </c>
      <c r="G37" t="s">
        <v>177</v>
      </c>
      <c r="H37" s="41" t="s">
        <v>104</v>
      </c>
      <c r="I37">
        <f>_xlfn.XLOOKUP(B37,Use_Code_Ranking!$A$4:$A$23,Use_Code_Ranking!$B$4:$B$23,9999)</f>
        <v>13</v>
      </c>
      <c r="J37">
        <f t="shared" ca="1" si="0"/>
        <v>1</v>
      </c>
      <c r="K37">
        <f t="shared" ca="1" si="1"/>
        <v>1</v>
      </c>
      <c r="L37">
        <f t="shared" ca="1" si="2"/>
        <v>0</v>
      </c>
      <c r="M37">
        <f t="shared" ca="1" si="3"/>
        <v>0</v>
      </c>
      <c r="N37" t="str">
        <f t="shared" ca="1" si="11"/>
        <v/>
      </c>
      <c r="O37" t="str">
        <f t="shared" ca="1" si="12"/>
        <v/>
      </c>
      <c r="P37" t="str">
        <f t="shared" si="4"/>
        <v/>
      </c>
      <c r="Q37" t="str">
        <f t="shared" si="5"/>
        <v/>
      </c>
      <c r="R37" t="str">
        <f t="shared" si="6"/>
        <v/>
      </c>
      <c r="S37" t="str">
        <f t="shared" si="7"/>
        <v/>
      </c>
      <c r="U37" s="2" t="str">
        <f ca="1">IF(ISBLANK($T37),IF(S37="Irrigation","Irrigation",IF(R37="Irrigation","Irrigation",IF(Q37="Domestic","Domestic",IF(P37="Stockwatering","Stockwatering",IF(N37="IRRIGATION_AND_MUNICIPAL","Irrigation and Municipal",IF(O37="IRRIGATION_AND_DOMESTIC","Irrigation and Domestic Municipality",_xlfn.XLOOKUP(J37,Use_Code_Ranking!$B$4:$B$23,Use_Code_Ranking!$A$4:$A$23))))))),$T37)</f>
        <v>Irrigation</v>
      </c>
      <c r="W37" s="23" t="str">
        <f ca="1"/>
        <v>A014064</v>
      </c>
      <c r="X37" s="4" t="str">
        <f t="shared" ca="1" si="13"/>
        <v>Irrigation</v>
      </c>
      <c r="Y37" t="str">
        <f t="shared" ca="1" si="8"/>
        <v>N</v>
      </c>
      <c r="Z37" s="2" t="str">
        <f t="shared" ca="1" si="9"/>
        <v>N</v>
      </c>
      <c r="AA37">
        <f t="shared" ca="1" si="14"/>
        <v>0</v>
      </c>
      <c r="AB37">
        <f t="shared" ca="1" si="14"/>
        <v>0</v>
      </c>
      <c r="AC37">
        <f t="shared" ca="1" si="14"/>
        <v>20</v>
      </c>
      <c r="AD37">
        <f t="shared" ca="1" si="14"/>
        <v>20</v>
      </c>
      <c r="AE37">
        <f t="shared" ca="1" si="14"/>
        <v>10</v>
      </c>
      <c r="AF37">
        <f t="shared" ca="1" si="15"/>
        <v>10</v>
      </c>
      <c r="AG37">
        <f t="shared" ca="1" si="16"/>
        <v>0</v>
      </c>
      <c r="AH37">
        <f t="shared" ca="1" si="15"/>
        <v>0</v>
      </c>
      <c r="AI37">
        <f t="shared" ca="1" si="17"/>
        <v>0</v>
      </c>
      <c r="AJ37">
        <f t="shared" ca="1" si="17"/>
        <v>20</v>
      </c>
      <c r="AK37">
        <f t="shared" ca="1" si="17"/>
        <v>20</v>
      </c>
      <c r="AL37">
        <f t="shared" ca="1" si="17"/>
        <v>0</v>
      </c>
      <c r="AM37" s="4" t="s">
        <v>103</v>
      </c>
      <c r="AZ37">
        <f ca="1">_xlfn.XLOOKUP($X37,Return_flow_table!$A$4:$A$25,Return_flow_table!B$4:B$25)</f>
        <v>0</v>
      </c>
      <c r="BA37">
        <f ca="1">_xlfn.XLOOKUP($X37,Return_flow_table!$A$4:$A$25,Return_flow_table!C$4:C$25)</f>
        <v>0</v>
      </c>
      <c r="BB37">
        <f ca="1">_xlfn.XLOOKUP($X37,Return_flow_table!$A$4:$A$25,Return_flow_table!D$4:D$25)</f>
        <v>20</v>
      </c>
      <c r="BC37">
        <f ca="1">_xlfn.XLOOKUP($X37,Return_flow_table!$A$4:$A$25,Return_flow_table!E$4:E$25)</f>
        <v>20</v>
      </c>
      <c r="BD37">
        <f ca="1">_xlfn.XLOOKUP($X37,Return_flow_table!$A$4:$A$25,Return_flow_table!F$4:F$25)</f>
        <v>10</v>
      </c>
      <c r="BE37">
        <f ca="1">_xlfn.XLOOKUP($X37,Return_flow_table!$A$4:$A$25,Return_flow_table!G$4:G$25)</f>
        <v>10</v>
      </c>
      <c r="BF37">
        <f ca="1">_xlfn.XLOOKUP($X37,Return_flow_table!$A$4:$A$25,Return_flow_table!H$4:H$25)</f>
        <v>0</v>
      </c>
      <c r="BG37">
        <f ca="1">_xlfn.XLOOKUP($X37,Return_flow_table!$A$4:$A$25,Return_flow_table!I$4:I$25)</f>
        <v>0</v>
      </c>
      <c r="BH37">
        <f ca="1">_xlfn.XLOOKUP($X37,Return_flow_table!$A$4:$A$25,Return_flow_table!J$4:J$25)</f>
        <v>0</v>
      </c>
      <c r="BI37">
        <f ca="1">_xlfn.XLOOKUP($X37,Return_flow_table!$A$4:$A$25,Return_flow_table!K$4:K$25)</f>
        <v>20</v>
      </c>
      <c r="BJ37">
        <f ca="1">_xlfn.XLOOKUP($X37,Return_flow_table!$A$4:$A$25,Return_flow_table!L$4:L$25)</f>
        <v>20</v>
      </c>
      <c r="BK37" s="2">
        <f ca="1">_xlfn.XLOOKUP($X37,Return_flow_table!$A$4:$A$25,Return_flow_table!M$4:M$25)</f>
        <v>0</v>
      </c>
    </row>
    <row r="38" spans="1:63" x14ac:dyDescent="0.25">
      <c r="A38" t="s">
        <v>176</v>
      </c>
      <c r="B38" t="s">
        <v>98</v>
      </c>
      <c r="C38" t="s">
        <v>99</v>
      </c>
      <c r="D38">
        <v>15</v>
      </c>
      <c r="E38" t="s">
        <v>100</v>
      </c>
      <c r="F38" t="s">
        <v>100</v>
      </c>
      <c r="G38" t="s">
        <v>177</v>
      </c>
      <c r="H38" s="41" t="s">
        <v>104</v>
      </c>
      <c r="I38">
        <f>_xlfn.XLOOKUP(B38,Use_Code_Ranking!$A$4:$A$23,Use_Code_Ranking!$B$4:$B$23,9999)</f>
        <v>1</v>
      </c>
      <c r="J38">
        <f t="shared" ca="1" si="0"/>
        <v>1</v>
      </c>
      <c r="K38">
        <f t="shared" ca="1" si="1"/>
        <v>1</v>
      </c>
      <c r="L38">
        <f t="shared" ca="1" si="2"/>
        <v>0</v>
      </c>
      <c r="M38">
        <f t="shared" ca="1" si="3"/>
        <v>0</v>
      </c>
      <c r="N38" t="str">
        <f t="shared" ca="1" si="11"/>
        <v/>
      </c>
      <c r="O38" t="str">
        <f t="shared" ca="1" si="12"/>
        <v/>
      </c>
      <c r="P38" t="str">
        <f t="shared" si="4"/>
        <v/>
      </c>
      <c r="Q38" t="str">
        <f t="shared" si="5"/>
        <v/>
      </c>
      <c r="R38" t="str">
        <f t="shared" si="6"/>
        <v/>
      </c>
      <c r="S38" t="str">
        <f t="shared" si="7"/>
        <v/>
      </c>
      <c r="U38" s="2" t="str">
        <f ca="1">IF(ISBLANK($T38),IF(S38="Irrigation","Irrigation",IF(R38="Irrigation","Irrigation",IF(Q38="Domestic","Domestic",IF(P38="Stockwatering","Stockwatering",IF(N38="IRRIGATION_AND_MUNICIPAL","Irrigation and Municipal",IF(O38="IRRIGATION_AND_DOMESTIC","Irrigation and Domestic Municipality",_xlfn.XLOOKUP(J38,Use_Code_Ranking!$B$4:$B$23,Use_Code_Ranking!$A$4:$A$23))))))),$T38)</f>
        <v>Irrigation</v>
      </c>
      <c r="W38" s="23" t="str">
        <f ca="1"/>
        <v>A014065</v>
      </c>
      <c r="X38" s="4" t="str">
        <f t="shared" ca="1" si="13"/>
        <v>Irrigation</v>
      </c>
      <c r="Y38" t="str">
        <f t="shared" ca="1" si="8"/>
        <v>N</v>
      </c>
      <c r="Z38" s="2" t="str">
        <f t="shared" ca="1" si="9"/>
        <v>N</v>
      </c>
      <c r="AA38">
        <f t="shared" ca="1" si="14"/>
        <v>0</v>
      </c>
      <c r="AB38">
        <f t="shared" ca="1" si="14"/>
        <v>0</v>
      </c>
      <c r="AC38">
        <f t="shared" ca="1" si="14"/>
        <v>20</v>
      </c>
      <c r="AD38">
        <f t="shared" ca="1" si="14"/>
        <v>20</v>
      </c>
      <c r="AE38">
        <f t="shared" ca="1" si="14"/>
        <v>10</v>
      </c>
      <c r="AF38">
        <f t="shared" ca="1" si="15"/>
        <v>10</v>
      </c>
      <c r="AG38">
        <f t="shared" ca="1" si="16"/>
        <v>0</v>
      </c>
      <c r="AH38">
        <f t="shared" ca="1" si="15"/>
        <v>0</v>
      </c>
      <c r="AI38">
        <f t="shared" ca="1" si="17"/>
        <v>0</v>
      </c>
      <c r="AJ38">
        <f t="shared" ca="1" si="17"/>
        <v>20</v>
      </c>
      <c r="AK38">
        <f t="shared" ca="1" si="17"/>
        <v>20</v>
      </c>
      <c r="AL38">
        <f t="shared" ca="1" si="17"/>
        <v>0</v>
      </c>
      <c r="AM38" s="4" t="s">
        <v>103</v>
      </c>
      <c r="AZ38">
        <f ca="1">_xlfn.XLOOKUP($X38,Return_flow_table!$A$4:$A$25,Return_flow_table!B$4:B$25)</f>
        <v>0</v>
      </c>
      <c r="BA38">
        <f ca="1">_xlfn.XLOOKUP($X38,Return_flow_table!$A$4:$A$25,Return_flow_table!C$4:C$25)</f>
        <v>0</v>
      </c>
      <c r="BB38">
        <f ca="1">_xlfn.XLOOKUP($X38,Return_flow_table!$A$4:$A$25,Return_flow_table!D$4:D$25)</f>
        <v>20</v>
      </c>
      <c r="BC38">
        <f ca="1">_xlfn.XLOOKUP($X38,Return_flow_table!$A$4:$A$25,Return_flow_table!E$4:E$25)</f>
        <v>20</v>
      </c>
      <c r="BD38">
        <f ca="1">_xlfn.XLOOKUP($X38,Return_flow_table!$A$4:$A$25,Return_flow_table!F$4:F$25)</f>
        <v>10</v>
      </c>
      <c r="BE38">
        <f ca="1">_xlfn.XLOOKUP($X38,Return_flow_table!$A$4:$A$25,Return_flow_table!G$4:G$25)</f>
        <v>10</v>
      </c>
      <c r="BF38">
        <f ca="1">_xlfn.XLOOKUP($X38,Return_flow_table!$A$4:$A$25,Return_flow_table!H$4:H$25)</f>
        <v>0</v>
      </c>
      <c r="BG38">
        <f ca="1">_xlfn.XLOOKUP($X38,Return_flow_table!$A$4:$A$25,Return_flow_table!I$4:I$25)</f>
        <v>0</v>
      </c>
      <c r="BH38">
        <f ca="1">_xlfn.XLOOKUP($X38,Return_flow_table!$A$4:$A$25,Return_flow_table!J$4:J$25)</f>
        <v>0</v>
      </c>
      <c r="BI38">
        <f ca="1">_xlfn.XLOOKUP($X38,Return_flow_table!$A$4:$A$25,Return_flow_table!K$4:K$25)</f>
        <v>20</v>
      </c>
      <c r="BJ38">
        <f ca="1">_xlfn.XLOOKUP($X38,Return_flow_table!$A$4:$A$25,Return_flow_table!L$4:L$25)</f>
        <v>20</v>
      </c>
      <c r="BK38" s="2">
        <f ca="1">_xlfn.XLOOKUP($X38,Return_flow_table!$A$4:$A$25,Return_flow_table!M$4:M$25)</f>
        <v>0</v>
      </c>
    </row>
    <row r="39" spans="1:63" x14ac:dyDescent="0.25">
      <c r="A39" t="s">
        <v>176</v>
      </c>
      <c r="B39" t="s">
        <v>126</v>
      </c>
      <c r="C39" t="s">
        <v>99</v>
      </c>
      <c r="D39">
        <v>15</v>
      </c>
      <c r="E39" t="s">
        <v>100</v>
      </c>
      <c r="F39" t="s">
        <v>100</v>
      </c>
      <c r="G39" t="s">
        <v>177</v>
      </c>
      <c r="H39" s="41" t="s">
        <v>104</v>
      </c>
      <c r="I39">
        <f>_xlfn.XLOOKUP(B39,Use_Code_Ranking!$A$4:$A$23,Use_Code_Ranking!$B$4:$B$23,9999)</f>
        <v>5</v>
      </c>
      <c r="J39">
        <f t="shared" ca="1" si="0"/>
        <v>1</v>
      </c>
      <c r="K39">
        <f t="shared" ca="1" si="1"/>
        <v>1</v>
      </c>
      <c r="L39">
        <f t="shared" ca="1" si="2"/>
        <v>0</v>
      </c>
      <c r="M39">
        <f t="shared" ca="1" si="3"/>
        <v>0</v>
      </c>
      <c r="N39" t="str">
        <f t="shared" ca="1" si="11"/>
        <v/>
      </c>
      <c r="O39" t="str">
        <f t="shared" ca="1" si="12"/>
        <v/>
      </c>
      <c r="P39" t="str">
        <f t="shared" si="4"/>
        <v/>
      </c>
      <c r="Q39" t="str">
        <f t="shared" si="5"/>
        <v/>
      </c>
      <c r="R39" t="str">
        <f t="shared" si="6"/>
        <v/>
      </c>
      <c r="S39" t="str">
        <f t="shared" si="7"/>
        <v/>
      </c>
      <c r="U39" s="2" t="str">
        <f ca="1">IF(ISBLANK($T39),IF(S39="Irrigation","Irrigation",IF(R39="Irrigation","Irrigation",IF(Q39="Domestic","Domestic",IF(P39="Stockwatering","Stockwatering",IF(N39="IRRIGATION_AND_MUNICIPAL","Irrigation and Municipal",IF(O39="IRRIGATION_AND_DOMESTIC","Irrigation and Domestic Municipality",_xlfn.XLOOKUP(J39,Use_Code_Ranking!$B$4:$B$23,Use_Code_Ranking!$A$4:$A$23))))))),$T39)</f>
        <v>Irrigation</v>
      </c>
      <c r="W39" s="23" t="str">
        <f ca="1"/>
        <v>A014066</v>
      </c>
      <c r="X39" s="4" t="str">
        <f t="shared" ca="1" si="13"/>
        <v>Irrigation</v>
      </c>
      <c r="Y39" t="str">
        <f t="shared" ca="1" si="8"/>
        <v>N</v>
      </c>
      <c r="Z39" s="2" t="str">
        <f t="shared" ca="1" si="9"/>
        <v>N</v>
      </c>
      <c r="AA39">
        <f t="shared" ca="1" si="14"/>
        <v>0</v>
      </c>
      <c r="AB39">
        <f t="shared" ca="1" si="14"/>
        <v>0</v>
      </c>
      <c r="AC39">
        <f t="shared" ca="1" si="14"/>
        <v>20</v>
      </c>
      <c r="AD39">
        <f t="shared" ca="1" si="14"/>
        <v>20</v>
      </c>
      <c r="AE39">
        <f t="shared" ca="1" si="14"/>
        <v>10</v>
      </c>
      <c r="AF39">
        <f t="shared" ca="1" si="15"/>
        <v>10</v>
      </c>
      <c r="AG39">
        <f t="shared" ca="1" si="16"/>
        <v>0</v>
      </c>
      <c r="AH39">
        <f t="shared" ca="1" si="15"/>
        <v>0</v>
      </c>
      <c r="AI39">
        <f t="shared" ca="1" si="17"/>
        <v>0</v>
      </c>
      <c r="AJ39">
        <f t="shared" ca="1" si="17"/>
        <v>20</v>
      </c>
      <c r="AK39">
        <f t="shared" ca="1" si="17"/>
        <v>20</v>
      </c>
      <c r="AL39">
        <f t="shared" ca="1" si="17"/>
        <v>0</v>
      </c>
      <c r="AM39" s="4" t="s">
        <v>103</v>
      </c>
      <c r="AZ39">
        <f ca="1">_xlfn.XLOOKUP($X39,Return_flow_table!$A$4:$A$25,Return_flow_table!B$4:B$25)</f>
        <v>0</v>
      </c>
      <c r="BA39">
        <f ca="1">_xlfn.XLOOKUP($X39,Return_flow_table!$A$4:$A$25,Return_flow_table!C$4:C$25)</f>
        <v>0</v>
      </c>
      <c r="BB39">
        <f ca="1">_xlfn.XLOOKUP($X39,Return_flow_table!$A$4:$A$25,Return_flow_table!D$4:D$25)</f>
        <v>20</v>
      </c>
      <c r="BC39">
        <f ca="1">_xlfn.XLOOKUP($X39,Return_flow_table!$A$4:$A$25,Return_flow_table!E$4:E$25)</f>
        <v>20</v>
      </c>
      <c r="BD39">
        <f ca="1">_xlfn.XLOOKUP($X39,Return_flow_table!$A$4:$A$25,Return_flow_table!F$4:F$25)</f>
        <v>10</v>
      </c>
      <c r="BE39">
        <f ca="1">_xlfn.XLOOKUP($X39,Return_flow_table!$A$4:$A$25,Return_flow_table!G$4:G$25)</f>
        <v>10</v>
      </c>
      <c r="BF39">
        <f ca="1">_xlfn.XLOOKUP($X39,Return_flow_table!$A$4:$A$25,Return_flow_table!H$4:H$25)</f>
        <v>0</v>
      </c>
      <c r="BG39">
        <f ca="1">_xlfn.XLOOKUP($X39,Return_flow_table!$A$4:$A$25,Return_flow_table!I$4:I$25)</f>
        <v>0</v>
      </c>
      <c r="BH39">
        <f ca="1">_xlfn.XLOOKUP($X39,Return_flow_table!$A$4:$A$25,Return_flow_table!J$4:J$25)</f>
        <v>0</v>
      </c>
      <c r="BI39">
        <f ca="1">_xlfn.XLOOKUP($X39,Return_flow_table!$A$4:$A$25,Return_flow_table!K$4:K$25)</f>
        <v>20</v>
      </c>
      <c r="BJ39">
        <f ca="1">_xlfn.XLOOKUP($X39,Return_flow_table!$A$4:$A$25,Return_flow_table!L$4:L$25)</f>
        <v>20</v>
      </c>
      <c r="BK39" s="2">
        <f ca="1">_xlfn.XLOOKUP($X39,Return_flow_table!$A$4:$A$25,Return_flow_table!M$4:M$25)</f>
        <v>0</v>
      </c>
    </row>
    <row r="40" spans="1:63" x14ac:dyDescent="0.25">
      <c r="A40" t="s">
        <v>179</v>
      </c>
      <c r="B40" t="s">
        <v>178</v>
      </c>
      <c r="C40" t="s">
        <v>99</v>
      </c>
      <c r="D40">
        <v>485.1</v>
      </c>
      <c r="E40" t="s">
        <v>100</v>
      </c>
      <c r="F40" t="s">
        <v>100</v>
      </c>
      <c r="G40" t="s">
        <v>180</v>
      </c>
      <c r="H40" s="41" t="s">
        <v>102</v>
      </c>
      <c r="I40">
        <f>_xlfn.XLOOKUP(B40,Use_Code_Ranking!$A$4:$A$23,Use_Code_Ranking!$B$4:$B$23,9999)</f>
        <v>13</v>
      </c>
      <c r="J40">
        <f t="shared" ca="1" si="0"/>
        <v>12</v>
      </c>
      <c r="K40">
        <f t="shared" ca="1" si="1"/>
        <v>0</v>
      </c>
      <c r="L40">
        <f t="shared" ca="1" si="2"/>
        <v>0</v>
      </c>
      <c r="M40">
        <f t="shared" ca="1" si="3"/>
        <v>0</v>
      </c>
      <c r="N40" t="str">
        <f t="shared" ca="1" si="11"/>
        <v/>
      </c>
      <c r="O40" t="str">
        <f t="shared" ca="1" si="12"/>
        <v/>
      </c>
      <c r="P40" t="str">
        <f t="shared" si="4"/>
        <v/>
      </c>
      <c r="Q40" t="str">
        <f t="shared" si="5"/>
        <v/>
      </c>
      <c r="R40" t="str">
        <f t="shared" si="6"/>
        <v/>
      </c>
      <c r="S40" t="str">
        <f t="shared" si="7"/>
        <v/>
      </c>
      <c r="U40" s="2" t="str">
        <f ca="1">IF(ISBLANK($T40),IF(S40="Irrigation","Irrigation",IF(R40="Irrigation","Irrigation",IF(Q40="Domestic","Domestic",IF(P40="Stockwatering","Stockwatering",IF(N40="IRRIGATION_AND_MUNICIPAL","Irrigation and Municipal",IF(O40="IRRIGATION_AND_DOMESTIC","Irrigation and Domestic Municipality",_xlfn.XLOOKUP(J40,Use_Code_Ranking!$B$4:$B$23,Use_Code_Ranking!$A$4:$A$23))))))),$T40)</f>
        <v>Fire Protection</v>
      </c>
      <c r="W40" s="23" t="str">
        <f ca="1"/>
        <v>A014160</v>
      </c>
      <c r="X40" s="4" t="str">
        <f t="shared" ca="1" si="13"/>
        <v>Irrigation</v>
      </c>
      <c r="Y40" t="str">
        <f t="shared" ca="1" si="8"/>
        <v>N</v>
      </c>
      <c r="Z40" s="2" t="str">
        <f t="shared" ca="1" si="9"/>
        <v>N</v>
      </c>
      <c r="AA40">
        <f t="shared" ca="1" si="14"/>
        <v>0</v>
      </c>
      <c r="AB40">
        <f t="shared" ca="1" si="14"/>
        <v>0</v>
      </c>
      <c r="AC40">
        <f t="shared" ca="1" si="14"/>
        <v>20</v>
      </c>
      <c r="AD40">
        <f t="shared" ca="1" si="14"/>
        <v>20</v>
      </c>
      <c r="AE40">
        <f t="shared" ca="1" si="14"/>
        <v>10</v>
      </c>
      <c r="AF40">
        <f t="shared" ca="1" si="15"/>
        <v>10</v>
      </c>
      <c r="AG40">
        <f t="shared" ca="1" si="16"/>
        <v>0</v>
      </c>
      <c r="AH40">
        <f t="shared" ca="1" si="15"/>
        <v>0</v>
      </c>
      <c r="AI40">
        <f t="shared" ca="1" si="17"/>
        <v>0</v>
      </c>
      <c r="AJ40">
        <f t="shared" ca="1" si="17"/>
        <v>20</v>
      </c>
      <c r="AK40">
        <f t="shared" ca="1" si="17"/>
        <v>20</v>
      </c>
      <c r="AL40">
        <f t="shared" ca="1" si="17"/>
        <v>0</v>
      </c>
      <c r="AM40" s="4" t="s">
        <v>103</v>
      </c>
      <c r="AZ40">
        <f ca="1">_xlfn.XLOOKUP($X40,Return_flow_table!$A$4:$A$25,Return_flow_table!B$4:B$25)</f>
        <v>0</v>
      </c>
      <c r="BA40">
        <f ca="1">_xlfn.XLOOKUP($X40,Return_flow_table!$A$4:$A$25,Return_flow_table!C$4:C$25)</f>
        <v>0</v>
      </c>
      <c r="BB40">
        <f ca="1">_xlfn.XLOOKUP($X40,Return_flow_table!$A$4:$A$25,Return_flow_table!D$4:D$25)</f>
        <v>20</v>
      </c>
      <c r="BC40">
        <f ca="1">_xlfn.XLOOKUP($X40,Return_flow_table!$A$4:$A$25,Return_flow_table!E$4:E$25)</f>
        <v>20</v>
      </c>
      <c r="BD40">
        <f ca="1">_xlfn.XLOOKUP($X40,Return_flow_table!$A$4:$A$25,Return_flow_table!F$4:F$25)</f>
        <v>10</v>
      </c>
      <c r="BE40">
        <f ca="1">_xlfn.XLOOKUP($X40,Return_flow_table!$A$4:$A$25,Return_flow_table!G$4:G$25)</f>
        <v>10</v>
      </c>
      <c r="BF40">
        <f ca="1">_xlfn.XLOOKUP($X40,Return_flow_table!$A$4:$A$25,Return_flow_table!H$4:H$25)</f>
        <v>0</v>
      </c>
      <c r="BG40">
        <f ca="1">_xlfn.XLOOKUP($X40,Return_flow_table!$A$4:$A$25,Return_flow_table!I$4:I$25)</f>
        <v>0</v>
      </c>
      <c r="BH40">
        <f ca="1">_xlfn.XLOOKUP($X40,Return_flow_table!$A$4:$A$25,Return_flow_table!J$4:J$25)</f>
        <v>0</v>
      </c>
      <c r="BI40">
        <f ca="1">_xlfn.XLOOKUP($X40,Return_flow_table!$A$4:$A$25,Return_flow_table!K$4:K$25)</f>
        <v>20</v>
      </c>
      <c r="BJ40">
        <f ca="1">_xlfn.XLOOKUP($X40,Return_flow_table!$A$4:$A$25,Return_flow_table!L$4:L$25)</f>
        <v>20</v>
      </c>
      <c r="BK40" s="2">
        <f ca="1">_xlfn.XLOOKUP($X40,Return_flow_table!$A$4:$A$25,Return_flow_table!M$4:M$25)</f>
        <v>0</v>
      </c>
    </row>
    <row r="41" spans="1:63" x14ac:dyDescent="0.25">
      <c r="A41" t="s">
        <v>179</v>
      </c>
      <c r="B41" t="s">
        <v>143</v>
      </c>
      <c r="C41" t="s">
        <v>99</v>
      </c>
      <c r="D41">
        <v>485.1</v>
      </c>
      <c r="E41" t="s">
        <v>100</v>
      </c>
      <c r="F41" t="s">
        <v>100</v>
      </c>
      <c r="G41" t="s">
        <v>180</v>
      </c>
      <c r="H41" s="41" t="s">
        <v>102</v>
      </c>
      <c r="I41">
        <f>_xlfn.XLOOKUP(B41,Use_Code_Ranking!$A$4:$A$23,Use_Code_Ranking!$B$4:$B$23,9999)</f>
        <v>12</v>
      </c>
      <c r="J41">
        <f t="shared" ca="1" si="0"/>
        <v>12</v>
      </c>
      <c r="K41">
        <f t="shared" ca="1" si="1"/>
        <v>0</v>
      </c>
      <c r="L41">
        <f t="shared" ca="1" si="2"/>
        <v>0</v>
      </c>
      <c r="M41">
        <f t="shared" ca="1" si="3"/>
        <v>0</v>
      </c>
      <c r="N41" t="str">
        <f t="shared" ca="1" si="11"/>
        <v/>
      </c>
      <c r="O41" t="str">
        <f t="shared" ca="1" si="12"/>
        <v/>
      </c>
      <c r="P41" t="str">
        <f t="shared" si="4"/>
        <v/>
      </c>
      <c r="Q41" t="str">
        <f t="shared" si="5"/>
        <v/>
      </c>
      <c r="R41" t="str">
        <f t="shared" si="6"/>
        <v/>
      </c>
      <c r="S41" t="str">
        <f t="shared" si="7"/>
        <v/>
      </c>
      <c r="U41" s="2" t="str">
        <f ca="1">IF(ISBLANK($T41),IF(S41="Irrigation","Irrigation",IF(R41="Irrigation","Irrigation",IF(Q41="Domestic","Domestic",IF(P41="Stockwatering","Stockwatering",IF(N41="IRRIGATION_AND_MUNICIPAL","Irrigation and Municipal",IF(O41="IRRIGATION_AND_DOMESTIC","Irrigation and Domestic Municipality",_xlfn.XLOOKUP(J41,Use_Code_Ranking!$B$4:$B$23,Use_Code_Ranking!$A$4:$A$23))))))),$T41)</f>
        <v>Fire Protection</v>
      </c>
      <c r="W41" s="23" t="str">
        <f ca="1"/>
        <v>A014215</v>
      </c>
      <c r="X41" s="4" t="str">
        <f t="shared" ca="1" si="13"/>
        <v>Irrigation</v>
      </c>
      <c r="Y41" t="str">
        <f t="shared" ca="1" si="8"/>
        <v>N</v>
      </c>
      <c r="Z41" s="2" t="str">
        <f t="shared" ca="1" si="9"/>
        <v>N</v>
      </c>
      <c r="AA41">
        <f t="shared" ca="1" si="14"/>
        <v>0</v>
      </c>
      <c r="AB41">
        <f t="shared" ca="1" si="14"/>
        <v>0</v>
      </c>
      <c r="AC41">
        <f t="shared" ca="1" si="14"/>
        <v>20</v>
      </c>
      <c r="AD41">
        <f t="shared" ca="1" si="14"/>
        <v>20</v>
      </c>
      <c r="AE41">
        <f t="shared" ca="1" si="14"/>
        <v>10</v>
      </c>
      <c r="AF41">
        <f t="shared" ca="1" si="15"/>
        <v>10</v>
      </c>
      <c r="AG41">
        <f t="shared" ca="1" si="16"/>
        <v>0</v>
      </c>
      <c r="AH41">
        <f t="shared" ca="1" si="15"/>
        <v>0</v>
      </c>
      <c r="AI41">
        <f t="shared" ca="1" si="17"/>
        <v>0</v>
      </c>
      <c r="AJ41">
        <f t="shared" ca="1" si="17"/>
        <v>20</v>
      </c>
      <c r="AK41">
        <f t="shared" ca="1" si="17"/>
        <v>20</v>
      </c>
      <c r="AL41">
        <f t="shared" ca="1" si="17"/>
        <v>0</v>
      </c>
      <c r="AM41" s="4" t="s">
        <v>103</v>
      </c>
      <c r="AZ41">
        <f ca="1">_xlfn.XLOOKUP($X41,Return_flow_table!$A$4:$A$25,Return_flow_table!B$4:B$25)</f>
        <v>0</v>
      </c>
      <c r="BA41">
        <f ca="1">_xlfn.XLOOKUP($X41,Return_flow_table!$A$4:$A$25,Return_flow_table!C$4:C$25)</f>
        <v>0</v>
      </c>
      <c r="BB41">
        <f ca="1">_xlfn.XLOOKUP($X41,Return_flow_table!$A$4:$A$25,Return_flow_table!D$4:D$25)</f>
        <v>20</v>
      </c>
      <c r="BC41">
        <f ca="1">_xlfn.XLOOKUP($X41,Return_flow_table!$A$4:$A$25,Return_flow_table!E$4:E$25)</f>
        <v>20</v>
      </c>
      <c r="BD41">
        <f ca="1">_xlfn.XLOOKUP($X41,Return_flow_table!$A$4:$A$25,Return_flow_table!F$4:F$25)</f>
        <v>10</v>
      </c>
      <c r="BE41">
        <f ca="1">_xlfn.XLOOKUP($X41,Return_flow_table!$A$4:$A$25,Return_flow_table!G$4:G$25)</f>
        <v>10</v>
      </c>
      <c r="BF41">
        <f ca="1">_xlfn.XLOOKUP($X41,Return_flow_table!$A$4:$A$25,Return_flow_table!H$4:H$25)</f>
        <v>0</v>
      </c>
      <c r="BG41">
        <f ca="1">_xlfn.XLOOKUP($X41,Return_flow_table!$A$4:$A$25,Return_flow_table!I$4:I$25)</f>
        <v>0</v>
      </c>
      <c r="BH41">
        <f ca="1">_xlfn.XLOOKUP($X41,Return_flow_table!$A$4:$A$25,Return_flow_table!J$4:J$25)</f>
        <v>0</v>
      </c>
      <c r="BI41">
        <f ca="1">_xlfn.XLOOKUP($X41,Return_flow_table!$A$4:$A$25,Return_flow_table!K$4:K$25)</f>
        <v>20</v>
      </c>
      <c r="BJ41">
        <f ca="1">_xlfn.XLOOKUP($X41,Return_flow_table!$A$4:$A$25,Return_flow_table!L$4:L$25)</f>
        <v>20</v>
      </c>
      <c r="BK41" s="2">
        <f ca="1">_xlfn.XLOOKUP($X41,Return_flow_table!$A$4:$A$25,Return_flow_table!M$4:M$25)</f>
        <v>0</v>
      </c>
    </row>
    <row r="42" spans="1:63" x14ac:dyDescent="0.25">
      <c r="A42" t="s">
        <v>181</v>
      </c>
      <c r="B42" t="s">
        <v>98</v>
      </c>
      <c r="C42" t="s">
        <v>99</v>
      </c>
      <c r="D42">
        <v>160.6</v>
      </c>
      <c r="E42" t="s">
        <v>100</v>
      </c>
      <c r="F42" t="s">
        <v>100</v>
      </c>
      <c r="G42" t="s">
        <v>182</v>
      </c>
      <c r="H42" s="41" t="s">
        <v>111</v>
      </c>
      <c r="I42">
        <f>_xlfn.XLOOKUP(B42,Use_Code_Ranking!$A$4:$A$23,Use_Code_Ranking!$B$4:$B$23,9999)</f>
        <v>1</v>
      </c>
      <c r="J42">
        <f t="shared" ca="1" si="0"/>
        <v>1</v>
      </c>
      <c r="K42">
        <f t="shared" ca="1" si="1"/>
        <v>1</v>
      </c>
      <c r="L42">
        <f t="shared" ca="1" si="2"/>
        <v>0</v>
      </c>
      <c r="M42">
        <f t="shared" ca="1" si="3"/>
        <v>0</v>
      </c>
      <c r="N42" t="str">
        <f t="shared" ca="1" si="11"/>
        <v/>
      </c>
      <c r="O42" t="str">
        <f t="shared" ca="1" si="12"/>
        <v/>
      </c>
      <c r="P42" t="str">
        <f t="shared" si="4"/>
        <v/>
      </c>
      <c r="Q42" t="str">
        <f t="shared" si="5"/>
        <v/>
      </c>
      <c r="R42" t="str">
        <f t="shared" si="6"/>
        <v/>
      </c>
      <c r="S42" t="str">
        <f t="shared" si="7"/>
        <v/>
      </c>
      <c r="U42" s="2" t="str">
        <f ca="1">IF(ISBLANK($T42),IF(S42="Irrigation","Irrigation",IF(R42="Irrigation","Irrigation",IF(Q42="Domestic","Domestic",IF(P42="Stockwatering","Stockwatering",IF(N42="IRRIGATION_AND_MUNICIPAL","Irrigation and Municipal",IF(O42="IRRIGATION_AND_DOMESTIC","Irrigation and Domestic Municipality",_xlfn.XLOOKUP(J42,Use_Code_Ranking!$B$4:$B$23,Use_Code_Ranking!$A$4:$A$23))))))),$T42)</f>
        <v>Irrigation</v>
      </c>
      <c r="W42" s="23" t="str">
        <f ca="1"/>
        <v>A014379</v>
      </c>
      <c r="X42" s="4" t="str">
        <f t="shared" ca="1" si="13"/>
        <v>Irrigation</v>
      </c>
      <c r="Y42" t="str">
        <f t="shared" ca="1" si="8"/>
        <v>N</v>
      </c>
      <c r="Z42" s="2" t="str">
        <f t="shared" ca="1" si="9"/>
        <v>N</v>
      </c>
      <c r="AA42">
        <f t="shared" ca="1" si="14"/>
        <v>0</v>
      </c>
      <c r="AB42">
        <f t="shared" ca="1" si="14"/>
        <v>0</v>
      </c>
      <c r="AC42">
        <f t="shared" ca="1" si="14"/>
        <v>20</v>
      </c>
      <c r="AD42">
        <f t="shared" ca="1" si="14"/>
        <v>20</v>
      </c>
      <c r="AE42">
        <f t="shared" ca="1" si="14"/>
        <v>10</v>
      </c>
      <c r="AF42">
        <f t="shared" ca="1" si="15"/>
        <v>10</v>
      </c>
      <c r="AG42">
        <f t="shared" ca="1" si="16"/>
        <v>0</v>
      </c>
      <c r="AH42">
        <f t="shared" ca="1" si="15"/>
        <v>0</v>
      </c>
      <c r="AI42">
        <f t="shared" ca="1" si="17"/>
        <v>0</v>
      </c>
      <c r="AJ42">
        <f t="shared" ca="1" si="17"/>
        <v>20</v>
      </c>
      <c r="AK42">
        <f t="shared" ca="1" si="17"/>
        <v>20</v>
      </c>
      <c r="AL42">
        <f t="shared" ca="1" si="17"/>
        <v>0</v>
      </c>
      <c r="AM42" s="4" t="s">
        <v>103</v>
      </c>
      <c r="AZ42">
        <f ca="1">_xlfn.XLOOKUP($X42,Return_flow_table!$A$4:$A$25,Return_flow_table!B$4:B$25)</f>
        <v>0</v>
      </c>
      <c r="BA42">
        <f ca="1">_xlfn.XLOOKUP($X42,Return_flow_table!$A$4:$A$25,Return_flow_table!C$4:C$25)</f>
        <v>0</v>
      </c>
      <c r="BB42">
        <f ca="1">_xlfn.XLOOKUP($X42,Return_flow_table!$A$4:$A$25,Return_flow_table!D$4:D$25)</f>
        <v>20</v>
      </c>
      <c r="BC42">
        <f ca="1">_xlfn.XLOOKUP($X42,Return_flow_table!$A$4:$A$25,Return_flow_table!E$4:E$25)</f>
        <v>20</v>
      </c>
      <c r="BD42">
        <f ca="1">_xlfn.XLOOKUP($X42,Return_flow_table!$A$4:$A$25,Return_flow_table!F$4:F$25)</f>
        <v>10</v>
      </c>
      <c r="BE42">
        <f ca="1">_xlfn.XLOOKUP($X42,Return_flow_table!$A$4:$A$25,Return_flow_table!G$4:G$25)</f>
        <v>10</v>
      </c>
      <c r="BF42">
        <f ca="1">_xlfn.XLOOKUP($X42,Return_flow_table!$A$4:$A$25,Return_flow_table!H$4:H$25)</f>
        <v>0</v>
      </c>
      <c r="BG42">
        <f ca="1">_xlfn.XLOOKUP($X42,Return_flow_table!$A$4:$A$25,Return_flow_table!I$4:I$25)</f>
        <v>0</v>
      </c>
      <c r="BH42">
        <f ca="1">_xlfn.XLOOKUP($X42,Return_flow_table!$A$4:$A$25,Return_flow_table!J$4:J$25)</f>
        <v>0</v>
      </c>
      <c r="BI42">
        <f ca="1">_xlfn.XLOOKUP($X42,Return_flow_table!$A$4:$A$25,Return_flow_table!K$4:K$25)</f>
        <v>20</v>
      </c>
      <c r="BJ42">
        <f ca="1">_xlfn.XLOOKUP($X42,Return_flow_table!$A$4:$A$25,Return_flow_table!L$4:L$25)</f>
        <v>20</v>
      </c>
      <c r="BK42" s="2">
        <f ca="1">_xlfn.XLOOKUP($X42,Return_flow_table!$A$4:$A$25,Return_flow_table!M$4:M$25)</f>
        <v>0</v>
      </c>
    </row>
    <row r="43" spans="1:63" x14ac:dyDescent="0.25">
      <c r="A43" t="s">
        <v>629</v>
      </c>
      <c r="B43" t="s">
        <v>126</v>
      </c>
      <c r="C43" t="s">
        <v>99</v>
      </c>
      <c r="D43">
        <v>50</v>
      </c>
      <c r="E43" t="s">
        <v>100</v>
      </c>
      <c r="F43" t="s">
        <v>100</v>
      </c>
      <c r="G43" t="s">
        <v>321</v>
      </c>
      <c r="H43" s="41" t="s">
        <v>102</v>
      </c>
      <c r="I43">
        <f>_xlfn.XLOOKUP(B43,Use_Code_Ranking!$A$4:$A$23,Use_Code_Ranking!$B$4:$B$23,9999)</f>
        <v>5</v>
      </c>
      <c r="J43">
        <f t="shared" ca="1" si="0"/>
        <v>1</v>
      </c>
      <c r="K43">
        <f t="shared" ca="1" si="1"/>
        <v>1</v>
      </c>
      <c r="L43">
        <f t="shared" ca="1" si="2"/>
        <v>0</v>
      </c>
      <c r="M43">
        <f t="shared" ca="1" si="3"/>
        <v>0</v>
      </c>
      <c r="N43" t="str">
        <f t="shared" ca="1" si="11"/>
        <v/>
      </c>
      <c r="O43" t="str">
        <f t="shared" ca="1" si="12"/>
        <v/>
      </c>
      <c r="P43" t="str">
        <f t="shared" si="4"/>
        <v/>
      </c>
      <c r="Q43" t="str">
        <f t="shared" si="5"/>
        <v/>
      </c>
      <c r="R43" t="str">
        <f t="shared" si="6"/>
        <v/>
      </c>
      <c r="S43" t="str">
        <f t="shared" si="7"/>
        <v/>
      </c>
      <c r="U43" s="2" t="str">
        <f ca="1">IF(ISBLANK($T43),IF(S43="Irrigation","Irrigation",IF(R43="Irrigation","Irrigation",IF(Q43="Domestic","Domestic",IF(P43="Stockwatering","Stockwatering",IF(N43="IRRIGATION_AND_MUNICIPAL","Irrigation and Municipal",IF(O43="IRRIGATION_AND_DOMESTIC","Irrigation and Domestic Municipality",_xlfn.XLOOKUP(J43,Use_Code_Ranking!$B$4:$B$23,Use_Code_Ranking!$A$4:$A$23))))))),$T43)</f>
        <v>Irrigation</v>
      </c>
      <c r="W43" s="23" t="str">
        <f ca="1"/>
        <v>A014467</v>
      </c>
      <c r="X43" s="4" t="str">
        <f t="shared" ca="1" si="13"/>
        <v>Domestic</v>
      </c>
      <c r="Y43" t="str">
        <f t="shared" ca="1" si="8"/>
        <v>N</v>
      </c>
      <c r="Z43" s="2" t="str">
        <f t="shared" ca="1" si="9"/>
        <v>N</v>
      </c>
      <c r="AA43">
        <f t="shared" ca="1" si="14"/>
        <v>0</v>
      </c>
      <c r="AB43">
        <f t="shared" ca="1" si="14"/>
        <v>0</v>
      </c>
      <c r="AC43">
        <f t="shared" ca="1" si="14"/>
        <v>0</v>
      </c>
      <c r="AD43">
        <f t="shared" ca="1" si="14"/>
        <v>0</v>
      </c>
      <c r="AE43">
        <f t="shared" ca="1" si="14"/>
        <v>0</v>
      </c>
      <c r="AF43">
        <f t="shared" ca="1" si="15"/>
        <v>0</v>
      </c>
      <c r="AG43">
        <f t="shared" ca="1" si="16"/>
        <v>0</v>
      </c>
      <c r="AH43">
        <f t="shared" ca="1" si="15"/>
        <v>0</v>
      </c>
      <c r="AI43">
        <f t="shared" ca="1" si="17"/>
        <v>0</v>
      </c>
      <c r="AJ43">
        <f t="shared" ca="1" si="17"/>
        <v>0</v>
      </c>
      <c r="AK43">
        <f t="shared" ca="1" si="17"/>
        <v>0</v>
      </c>
      <c r="AL43">
        <f t="shared" ca="1" si="17"/>
        <v>0</v>
      </c>
      <c r="AM43" s="4" t="s">
        <v>103</v>
      </c>
      <c r="AZ43">
        <f ca="1">_xlfn.XLOOKUP($X43,Return_flow_table!$A$4:$A$25,Return_flow_table!B$4:B$25)</f>
        <v>0</v>
      </c>
      <c r="BA43">
        <f ca="1">_xlfn.XLOOKUP($X43,Return_flow_table!$A$4:$A$25,Return_flow_table!C$4:C$25)</f>
        <v>0</v>
      </c>
      <c r="BB43">
        <f ca="1">_xlfn.XLOOKUP($X43,Return_flow_table!$A$4:$A$25,Return_flow_table!D$4:D$25)</f>
        <v>0</v>
      </c>
      <c r="BC43">
        <f ca="1">_xlfn.XLOOKUP($X43,Return_flow_table!$A$4:$A$25,Return_flow_table!E$4:E$25)</f>
        <v>0</v>
      </c>
      <c r="BD43">
        <f ca="1">_xlfn.XLOOKUP($X43,Return_flow_table!$A$4:$A$25,Return_flow_table!F$4:F$25)</f>
        <v>0</v>
      </c>
      <c r="BE43">
        <f ca="1">_xlfn.XLOOKUP($X43,Return_flow_table!$A$4:$A$25,Return_flow_table!G$4:G$25)</f>
        <v>0</v>
      </c>
      <c r="BF43">
        <f ca="1">_xlfn.XLOOKUP($X43,Return_flow_table!$A$4:$A$25,Return_flow_table!H$4:H$25)</f>
        <v>0</v>
      </c>
      <c r="BG43">
        <f ca="1">_xlfn.XLOOKUP($X43,Return_flow_table!$A$4:$A$25,Return_flow_table!I$4:I$25)</f>
        <v>0</v>
      </c>
      <c r="BH43">
        <f ca="1">_xlfn.XLOOKUP($X43,Return_flow_table!$A$4:$A$25,Return_flow_table!J$4:J$25)</f>
        <v>0</v>
      </c>
      <c r="BI43">
        <f ca="1">_xlfn.XLOOKUP($X43,Return_flow_table!$A$4:$A$25,Return_flow_table!K$4:K$25)</f>
        <v>0</v>
      </c>
      <c r="BJ43">
        <f ca="1">_xlfn.XLOOKUP($X43,Return_flow_table!$A$4:$A$25,Return_flow_table!L$4:L$25)</f>
        <v>0</v>
      </c>
      <c r="BK43" s="2">
        <f ca="1">_xlfn.XLOOKUP($X43,Return_flow_table!$A$4:$A$25,Return_flow_table!M$4:M$25)</f>
        <v>0</v>
      </c>
    </row>
    <row r="44" spans="1:63" x14ac:dyDescent="0.25">
      <c r="A44" t="s">
        <v>629</v>
      </c>
      <c r="B44" t="s">
        <v>139</v>
      </c>
      <c r="C44" t="s">
        <v>99</v>
      </c>
      <c r="D44">
        <v>50</v>
      </c>
      <c r="E44" t="s">
        <v>100</v>
      </c>
      <c r="F44" t="s">
        <v>100</v>
      </c>
      <c r="G44" t="s">
        <v>321</v>
      </c>
      <c r="H44" s="41" t="s">
        <v>102</v>
      </c>
      <c r="I44">
        <f>_xlfn.XLOOKUP(B44,Use_Code_Ranking!$A$4:$A$23,Use_Code_Ranking!$B$4:$B$23,9999)</f>
        <v>9</v>
      </c>
      <c r="J44">
        <f t="shared" ca="1" si="0"/>
        <v>1</v>
      </c>
      <c r="K44">
        <f t="shared" ca="1" si="1"/>
        <v>1</v>
      </c>
      <c r="L44">
        <f t="shared" ca="1" si="2"/>
        <v>0</v>
      </c>
      <c r="M44">
        <f t="shared" ca="1" si="3"/>
        <v>0</v>
      </c>
      <c r="N44" t="str">
        <f t="shared" ca="1" si="11"/>
        <v/>
      </c>
      <c r="O44" t="str">
        <f t="shared" ca="1" si="12"/>
        <v/>
      </c>
      <c r="P44" t="str">
        <f t="shared" si="4"/>
        <v/>
      </c>
      <c r="Q44" t="str">
        <f t="shared" si="5"/>
        <v/>
      </c>
      <c r="R44" t="str">
        <f t="shared" si="6"/>
        <v/>
      </c>
      <c r="S44" t="str">
        <f t="shared" si="7"/>
        <v/>
      </c>
      <c r="U44" s="2" t="str">
        <f ca="1">IF(ISBLANK($T44),IF(S44="Irrigation","Irrigation",IF(R44="Irrigation","Irrigation",IF(Q44="Domestic","Domestic",IF(P44="Stockwatering","Stockwatering",IF(N44="IRRIGATION_AND_MUNICIPAL","Irrigation and Municipal",IF(O44="IRRIGATION_AND_DOMESTIC","Irrigation and Domestic Municipality",_xlfn.XLOOKUP(J44,Use_Code_Ranking!$B$4:$B$23,Use_Code_Ranking!$A$4:$A$23))))))),$T44)</f>
        <v>Irrigation</v>
      </c>
      <c r="W44" s="23" t="str">
        <f ca="1"/>
        <v>A014856</v>
      </c>
      <c r="X44" s="4" t="str">
        <f t="shared" ca="1" si="13"/>
        <v>Irrigation</v>
      </c>
      <c r="Y44" t="str">
        <f t="shared" ca="1" si="8"/>
        <v>N</v>
      </c>
      <c r="Z44" s="2" t="str">
        <f t="shared" ca="1" si="9"/>
        <v>N</v>
      </c>
      <c r="AA44">
        <f t="shared" ca="1" si="14"/>
        <v>0</v>
      </c>
      <c r="AB44">
        <f t="shared" ca="1" si="14"/>
        <v>0</v>
      </c>
      <c r="AC44">
        <f t="shared" ca="1" si="14"/>
        <v>20</v>
      </c>
      <c r="AD44">
        <f t="shared" ca="1" si="14"/>
        <v>20</v>
      </c>
      <c r="AE44">
        <f t="shared" ca="1" si="14"/>
        <v>10</v>
      </c>
      <c r="AF44">
        <f t="shared" ca="1" si="15"/>
        <v>10</v>
      </c>
      <c r="AG44">
        <f t="shared" ca="1" si="16"/>
        <v>0</v>
      </c>
      <c r="AH44">
        <f t="shared" ca="1" si="15"/>
        <v>0</v>
      </c>
      <c r="AI44">
        <f t="shared" ca="1" si="17"/>
        <v>0</v>
      </c>
      <c r="AJ44">
        <f t="shared" ca="1" si="17"/>
        <v>20</v>
      </c>
      <c r="AK44">
        <f t="shared" ca="1" si="17"/>
        <v>20</v>
      </c>
      <c r="AL44">
        <f t="shared" ca="1" si="17"/>
        <v>0</v>
      </c>
      <c r="AM44" s="4" t="s">
        <v>103</v>
      </c>
      <c r="AZ44">
        <f ca="1">_xlfn.XLOOKUP($X44,Return_flow_table!$A$4:$A$25,Return_flow_table!B$4:B$25)</f>
        <v>0</v>
      </c>
      <c r="BA44">
        <f ca="1">_xlfn.XLOOKUP($X44,Return_flow_table!$A$4:$A$25,Return_flow_table!C$4:C$25)</f>
        <v>0</v>
      </c>
      <c r="BB44">
        <f ca="1">_xlfn.XLOOKUP($X44,Return_flow_table!$A$4:$A$25,Return_flow_table!D$4:D$25)</f>
        <v>20</v>
      </c>
      <c r="BC44">
        <f ca="1">_xlfn.XLOOKUP($X44,Return_flow_table!$A$4:$A$25,Return_flow_table!E$4:E$25)</f>
        <v>20</v>
      </c>
      <c r="BD44">
        <f ca="1">_xlfn.XLOOKUP($X44,Return_flow_table!$A$4:$A$25,Return_flow_table!F$4:F$25)</f>
        <v>10</v>
      </c>
      <c r="BE44">
        <f ca="1">_xlfn.XLOOKUP($X44,Return_flow_table!$A$4:$A$25,Return_flow_table!G$4:G$25)</f>
        <v>10</v>
      </c>
      <c r="BF44">
        <f ca="1">_xlfn.XLOOKUP($X44,Return_flow_table!$A$4:$A$25,Return_flow_table!H$4:H$25)</f>
        <v>0</v>
      </c>
      <c r="BG44">
        <f ca="1">_xlfn.XLOOKUP($X44,Return_flow_table!$A$4:$A$25,Return_flow_table!I$4:I$25)</f>
        <v>0</v>
      </c>
      <c r="BH44">
        <f ca="1">_xlfn.XLOOKUP($X44,Return_flow_table!$A$4:$A$25,Return_flow_table!J$4:J$25)</f>
        <v>0</v>
      </c>
      <c r="BI44">
        <f ca="1">_xlfn.XLOOKUP($X44,Return_flow_table!$A$4:$A$25,Return_flow_table!K$4:K$25)</f>
        <v>20</v>
      </c>
      <c r="BJ44">
        <f ca="1">_xlfn.XLOOKUP($X44,Return_flow_table!$A$4:$A$25,Return_flow_table!L$4:L$25)</f>
        <v>20</v>
      </c>
      <c r="BK44" s="2">
        <f ca="1">_xlfn.XLOOKUP($X44,Return_flow_table!$A$4:$A$25,Return_flow_table!M$4:M$25)</f>
        <v>0</v>
      </c>
    </row>
    <row r="45" spans="1:63" x14ac:dyDescent="0.25">
      <c r="A45" t="s">
        <v>629</v>
      </c>
      <c r="B45" t="s">
        <v>178</v>
      </c>
      <c r="C45" t="s">
        <v>99</v>
      </c>
      <c r="D45">
        <v>50</v>
      </c>
      <c r="E45" t="s">
        <v>100</v>
      </c>
      <c r="F45" t="s">
        <v>100</v>
      </c>
      <c r="G45" t="s">
        <v>321</v>
      </c>
      <c r="H45" s="41" t="s">
        <v>102</v>
      </c>
      <c r="I45">
        <f>_xlfn.XLOOKUP(B45,Use_Code_Ranking!$A$4:$A$23,Use_Code_Ranking!$B$4:$B$23,9999)</f>
        <v>13</v>
      </c>
      <c r="J45">
        <f t="shared" ca="1" si="0"/>
        <v>1</v>
      </c>
      <c r="K45">
        <f t="shared" ca="1" si="1"/>
        <v>1</v>
      </c>
      <c r="L45">
        <f t="shared" ca="1" si="2"/>
        <v>0</v>
      </c>
      <c r="M45">
        <f t="shared" ca="1" si="3"/>
        <v>0</v>
      </c>
      <c r="N45" t="str">
        <f t="shared" ca="1" si="11"/>
        <v/>
      </c>
      <c r="O45" t="str">
        <f t="shared" ca="1" si="12"/>
        <v/>
      </c>
      <c r="P45" t="str">
        <f t="shared" si="4"/>
        <v/>
      </c>
      <c r="Q45" t="str">
        <f t="shared" si="5"/>
        <v/>
      </c>
      <c r="R45" t="str">
        <f t="shared" si="6"/>
        <v/>
      </c>
      <c r="S45" t="str">
        <f t="shared" si="7"/>
        <v/>
      </c>
      <c r="U45" s="2" t="str">
        <f ca="1">IF(ISBLANK($T45),IF(S45="Irrigation","Irrigation",IF(R45="Irrigation","Irrigation",IF(Q45="Domestic","Domestic",IF(P45="Stockwatering","Stockwatering",IF(N45="IRRIGATION_AND_MUNICIPAL","Irrigation and Municipal",IF(O45="IRRIGATION_AND_DOMESTIC","Irrigation and Domestic Municipality",_xlfn.XLOOKUP(J45,Use_Code_Ranking!$B$4:$B$23,Use_Code_Ranking!$A$4:$A$23))))))),$T45)</f>
        <v>Irrigation</v>
      </c>
      <c r="W45" s="23" t="str">
        <f ca="1"/>
        <v>A014904</v>
      </c>
      <c r="X45" s="4" t="str">
        <f t="shared" ca="1" si="13"/>
        <v>Irrigation</v>
      </c>
      <c r="Y45" t="str">
        <f t="shared" ca="1" si="8"/>
        <v>N</v>
      </c>
      <c r="Z45" s="2" t="str">
        <f t="shared" ca="1" si="9"/>
        <v>N</v>
      </c>
      <c r="AA45">
        <f t="shared" ca="1" si="14"/>
        <v>0</v>
      </c>
      <c r="AB45">
        <f t="shared" ca="1" si="14"/>
        <v>0</v>
      </c>
      <c r="AC45">
        <f t="shared" ca="1" si="14"/>
        <v>20</v>
      </c>
      <c r="AD45">
        <f t="shared" ca="1" si="14"/>
        <v>20</v>
      </c>
      <c r="AE45">
        <f t="shared" ca="1" si="14"/>
        <v>10</v>
      </c>
      <c r="AF45">
        <f t="shared" ca="1" si="15"/>
        <v>10</v>
      </c>
      <c r="AG45">
        <f t="shared" ca="1" si="16"/>
        <v>0</v>
      </c>
      <c r="AH45">
        <f t="shared" ca="1" si="15"/>
        <v>0</v>
      </c>
      <c r="AI45">
        <f t="shared" ca="1" si="17"/>
        <v>0</v>
      </c>
      <c r="AJ45">
        <f t="shared" ca="1" si="17"/>
        <v>20</v>
      </c>
      <c r="AK45">
        <f t="shared" ca="1" si="17"/>
        <v>20</v>
      </c>
      <c r="AL45">
        <f t="shared" ca="1" si="17"/>
        <v>0</v>
      </c>
      <c r="AM45" s="4" t="s">
        <v>103</v>
      </c>
      <c r="AZ45">
        <f ca="1">_xlfn.XLOOKUP($X45,Return_flow_table!$A$4:$A$25,Return_flow_table!B$4:B$25)</f>
        <v>0</v>
      </c>
      <c r="BA45">
        <f ca="1">_xlfn.XLOOKUP($X45,Return_flow_table!$A$4:$A$25,Return_flow_table!C$4:C$25)</f>
        <v>0</v>
      </c>
      <c r="BB45">
        <f ca="1">_xlfn.XLOOKUP($X45,Return_flow_table!$A$4:$A$25,Return_flow_table!D$4:D$25)</f>
        <v>20</v>
      </c>
      <c r="BC45">
        <f ca="1">_xlfn.XLOOKUP($X45,Return_flow_table!$A$4:$A$25,Return_flow_table!E$4:E$25)</f>
        <v>20</v>
      </c>
      <c r="BD45">
        <f ca="1">_xlfn.XLOOKUP($X45,Return_flow_table!$A$4:$A$25,Return_flow_table!F$4:F$25)</f>
        <v>10</v>
      </c>
      <c r="BE45">
        <f ca="1">_xlfn.XLOOKUP($X45,Return_flow_table!$A$4:$A$25,Return_flow_table!G$4:G$25)</f>
        <v>10</v>
      </c>
      <c r="BF45">
        <f ca="1">_xlfn.XLOOKUP($X45,Return_flow_table!$A$4:$A$25,Return_flow_table!H$4:H$25)</f>
        <v>0</v>
      </c>
      <c r="BG45">
        <f ca="1">_xlfn.XLOOKUP($X45,Return_flow_table!$A$4:$A$25,Return_flow_table!I$4:I$25)</f>
        <v>0</v>
      </c>
      <c r="BH45">
        <f ca="1">_xlfn.XLOOKUP($X45,Return_flow_table!$A$4:$A$25,Return_flow_table!J$4:J$25)</f>
        <v>0</v>
      </c>
      <c r="BI45">
        <f ca="1">_xlfn.XLOOKUP($X45,Return_flow_table!$A$4:$A$25,Return_flow_table!K$4:K$25)</f>
        <v>20</v>
      </c>
      <c r="BJ45">
        <f ca="1">_xlfn.XLOOKUP($X45,Return_flow_table!$A$4:$A$25,Return_flow_table!L$4:L$25)</f>
        <v>20</v>
      </c>
      <c r="BK45" s="2">
        <f ca="1">_xlfn.XLOOKUP($X45,Return_flow_table!$A$4:$A$25,Return_flow_table!M$4:M$25)</f>
        <v>0</v>
      </c>
    </row>
    <row r="46" spans="1:63" x14ac:dyDescent="0.25">
      <c r="A46" t="s">
        <v>629</v>
      </c>
      <c r="B46" t="s">
        <v>98</v>
      </c>
      <c r="C46" t="s">
        <v>99</v>
      </c>
      <c r="D46">
        <v>50</v>
      </c>
      <c r="E46" t="s">
        <v>100</v>
      </c>
      <c r="F46" t="s">
        <v>100</v>
      </c>
      <c r="G46" t="s">
        <v>321</v>
      </c>
      <c r="H46" s="41" t="s">
        <v>102</v>
      </c>
      <c r="I46">
        <f>_xlfn.XLOOKUP(B46,Use_Code_Ranking!$A$4:$A$23,Use_Code_Ranking!$B$4:$B$23,9999)</f>
        <v>1</v>
      </c>
      <c r="J46">
        <f t="shared" ca="1" si="0"/>
        <v>1</v>
      </c>
      <c r="K46">
        <f t="shared" ca="1" si="1"/>
        <v>1</v>
      </c>
      <c r="L46">
        <f t="shared" ca="1" si="2"/>
        <v>0</v>
      </c>
      <c r="M46">
        <f t="shared" ca="1" si="3"/>
        <v>0</v>
      </c>
      <c r="N46" t="str">
        <f t="shared" ca="1" si="11"/>
        <v/>
      </c>
      <c r="O46" t="str">
        <f t="shared" ca="1" si="12"/>
        <v/>
      </c>
      <c r="P46" t="str">
        <f t="shared" si="4"/>
        <v/>
      </c>
      <c r="Q46" t="str">
        <f t="shared" si="5"/>
        <v/>
      </c>
      <c r="R46" t="str">
        <f t="shared" si="6"/>
        <v/>
      </c>
      <c r="S46" t="str">
        <f t="shared" si="7"/>
        <v/>
      </c>
      <c r="U46" s="2" t="str">
        <f ca="1">IF(ISBLANK($T46),IF(S46="Irrigation","Irrigation",IF(R46="Irrigation","Irrigation",IF(Q46="Domestic","Domestic",IF(P46="Stockwatering","Stockwatering",IF(N46="IRRIGATION_AND_MUNICIPAL","Irrigation and Municipal",IF(O46="IRRIGATION_AND_DOMESTIC","Irrigation and Domestic Municipality",_xlfn.XLOOKUP(J46,Use_Code_Ranking!$B$4:$B$23,Use_Code_Ranking!$A$4:$A$23))))))),$T46)</f>
        <v>Irrigation</v>
      </c>
      <c r="W46" s="23" t="str">
        <f ca="1"/>
        <v>A015075</v>
      </c>
      <c r="X46" s="4" t="str">
        <f t="shared" ca="1" si="13"/>
        <v>Irrigation</v>
      </c>
      <c r="Y46" t="str">
        <f t="shared" ca="1" si="8"/>
        <v>N</v>
      </c>
      <c r="Z46" s="2" t="str">
        <f t="shared" ca="1" si="9"/>
        <v>N</v>
      </c>
      <c r="AA46">
        <f t="shared" ca="1" si="14"/>
        <v>0</v>
      </c>
      <c r="AB46">
        <f t="shared" ca="1" si="14"/>
        <v>0</v>
      </c>
      <c r="AC46">
        <f t="shared" ca="1" si="14"/>
        <v>20</v>
      </c>
      <c r="AD46">
        <f t="shared" ca="1" si="14"/>
        <v>20</v>
      </c>
      <c r="AE46">
        <f t="shared" ca="1" si="14"/>
        <v>10</v>
      </c>
      <c r="AF46">
        <f t="shared" ca="1" si="15"/>
        <v>10</v>
      </c>
      <c r="AG46">
        <f t="shared" ca="1" si="16"/>
        <v>0</v>
      </c>
      <c r="AH46">
        <f t="shared" ca="1" si="15"/>
        <v>0</v>
      </c>
      <c r="AI46">
        <f t="shared" ca="1" si="17"/>
        <v>0</v>
      </c>
      <c r="AJ46">
        <f t="shared" ca="1" si="17"/>
        <v>20</v>
      </c>
      <c r="AK46">
        <f t="shared" ca="1" si="17"/>
        <v>20</v>
      </c>
      <c r="AL46">
        <f t="shared" ca="1" si="17"/>
        <v>0</v>
      </c>
      <c r="AM46" s="4" t="s">
        <v>103</v>
      </c>
      <c r="AZ46">
        <f ca="1">_xlfn.XLOOKUP($X46,Return_flow_table!$A$4:$A$25,Return_flow_table!B$4:B$25)</f>
        <v>0</v>
      </c>
      <c r="BA46">
        <f ca="1">_xlfn.XLOOKUP($X46,Return_flow_table!$A$4:$A$25,Return_flow_table!C$4:C$25)</f>
        <v>0</v>
      </c>
      <c r="BB46">
        <f ca="1">_xlfn.XLOOKUP($X46,Return_flow_table!$A$4:$A$25,Return_flow_table!D$4:D$25)</f>
        <v>20</v>
      </c>
      <c r="BC46">
        <f ca="1">_xlfn.XLOOKUP($X46,Return_flow_table!$A$4:$A$25,Return_flow_table!E$4:E$25)</f>
        <v>20</v>
      </c>
      <c r="BD46">
        <f ca="1">_xlfn.XLOOKUP($X46,Return_flow_table!$A$4:$A$25,Return_flow_table!F$4:F$25)</f>
        <v>10</v>
      </c>
      <c r="BE46">
        <f ca="1">_xlfn.XLOOKUP($X46,Return_flow_table!$A$4:$A$25,Return_flow_table!G$4:G$25)</f>
        <v>10</v>
      </c>
      <c r="BF46">
        <f ca="1">_xlfn.XLOOKUP($X46,Return_flow_table!$A$4:$A$25,Return_flow_table!H$4:H$25)</f>
        <v>0</v>
      </c>
      <c r="BG46">
        <f ca="1">_xlfn.XLOOKUP($X46,Return_flow_table!$A$4:$A$25,Return_flow_table!I$4:I$25)</f>
        <v>0</v>
      </c>
      <c r="BH46">
        <f ca="1">_xlfn.XLOOKUP($X46,Return_flow_table!$A$4:$A$25,Return_flow_table!J$4:J$25)</f>
        <v>0</v>
      </c>
      <c r="BI46">
        <f ca="1">_xlfn.XLOOKUP($X46,Return_flow_table!$A$4:$A$25,Return_flow_table!K$4:K$25)</f>
        <v>20</v>
      </c>
      <c r="BJ46">
        <f ca="1">_xlfn.XLOOKUP($X46,Return_flow_table!$A$4:$A$25,Return_flow_table!L$4:L$25)</f>
        <v>20</v>
      </c>
      <c r="BK46" s="2">
        <f ca="1">_xlfn.XLOOKUP($X46,Return_flow_table!$A$4:$A$25,Return_flow_table!M$4:M$25)</f>
        <v>0</v>
      </c>
    </row>
    <row r="47" spans="1:63" x14ac:dyDescent="0.25">
      <c r="A47" t="s">
        <v>629</v>
      </c>
      <c r="B47" t="s">
        <v>106</v>
      </c>
      <c r="C47" t="s">
        <v>99</v>
      </c>
      <c r="D47">
        <v>50</v>
      </c>
      <c r="E47" t="s">
        <v>100</v>
      </c>
      <c r="F47" t="s">
        <v>100</v>
      </c>
      <c r="G47" t="s">
        <v>321</v>
      </c>
      <c r="H47" s="41" t="s">
        <v>102</v>
      </c>
      <c r="I47">
        <f>_xlfn.XLOOKUP(B47,Use_Code_Ranking!$A$4:$A$23,Use_Code_Ranking!$B$4:$B$23,9999)</f>
        <v>3</v>
      </c>
      <c r="J47">
        <f t="shared" ca="1" si="0"/>
        <v>1</v>
      </c>
      <c r="K47">
        <f t="shared" ca="1" si="1"/>
        <v>1</v>
      </c>
      <c r="L47">
        <f t="shared" ca="1" si="2"/>
        <v>0</v>
      </c>
      <c r="M47">
        <f t="shared" ca="1" si="3"/>
        <v>0</v>
      </c>
      <c r="N47" t="str">
        <f t="shared" ca="1" si="11"/>
        <v/>
      </c>
      <c r="O47" t="str">
        <f t="shared" ca="1" si="12"/>
        <v/>
      </c>
      <c r="P47" t="str">
        <f t="shared" si="4"/>
        <v/>
      </c>
      <c r="Q47" t="str">
        <f t="shared" si="5"/>
        <v/>
      </c>
      <c r="R47" t="str">
        <f t="shared" si="6"/>
        <v/>
      </c>
      <c r="S47" t="str">
        <f t="shared" si="7"/>
        <v/>
      </c>
      <c r="U47" s="2" t="str">
        <f ca="1">IF(ISBLANK($T47),IF(S47="Irrigation","Irrigation",IF(R47="Irrigation","Irrigation",IF(Q47="Domestic","Domestic",IF(P47="Stockwatering","Stockwatering",IF(N47="IRRIGATION_AND_MUNICIPAL","Irrigation and Municipal",IF(O47="IRRIGATION_AND_DOMESTIC","Irrigation and Domestic Municipality",_xlfn.XLOOKUP(J47,Use_Code_Ranking!$B$4:$B$23,Use_Code_Ranking!$A$4:$A$23))))))),$T47)</f>
        <v>Irrigation</v>
      </c>
      <c r="W47" s="23" t="str">
        <f ca="1"/>
        <v>A015120</v>
      </c>
      <c r="X47" s="4" t="str">
        <f t="shared" ca="1" si="13"/>
        <v>Irrigation</v>
      </c>
      <c r="Y47" t="str">
        <f t="shared" ca="1" si="8"/>
        <v>N</v>
      </c>
      <c r="Z47" s="2" t="str">
        <f t="shared" ca="1" si="9"/>
        <v>N</v>
      </c>
      <c r="AA47">
        <f t="shared" ca="1" si="14"/>
        <v>0</v>
      </c>
      <c r="AB47">
        <f t="shared" ca="1" si="14"/>
        <v>0</v>
      </c>
      <c r="AC47">
        <f t="shared" ca="1" si="14"/>
        <v>20</v>
      </c>
      <c r="AD47">
        <f t="shared" ca="1" si="14"/>
        <v>20</v>
      </c>
      <c r="AE47">
        <f t="shared" ca="1" si="14"/>
        <v>10</v>
      </c>
      <c r="AF47">
        <f t="shared" ca="1" si="15"/>
        <v>10</v>
      </c>
      <c r="AG47">
        <f t="shared" ca="1" si="16"/>
        <v>0</v>
      </c>
      <c r="AH47">
        <f t="shared" ca="1" si="15"/>
        <v>0</v>
      </c>
      <c r="AI47">
        <f t="shared" ca="1" si="17"/>
        <v>0</v>
      </c>
      <c r="AJ47">
        <f t="shared" ca="1" si="17"/>
        <v>20</v>
      </c>
      <c r="AK47">
        <f t="shared" ca="1" si="17"/>
        <v>20</v>
      </c>
      <c r="AL47">
        <f t="shared" ca="1" si="17"/>
        <v>0</v>
      </c>
      <c r="AM47" s="4" t="s">
        <v>103</v>
      </c>
      <c r="AZ47">
        <f ca="1">_xlfn.XLOOKUP($X47,Return_flow_table!$A$4:$A$25,Return_flow_table!B$4:B$25)</f>
        <v>0</v>
      </c>
      <c r="BA47">
        <f ca="1">_xlfn.XLOOKUP($X47,Return_flow_table!$A$4:$A$25,Return_flow_table!C$4:C$25)</f>
        <v>0</v>
      </c>
      <c r="BB47">
        <f ca="1">_xlfn.XLOOKUP($X47,Return_flow_table!$A$4:$A$25,Return_flow_table!D$4:D$25)</f>
        <v>20</v>
      </c>
      <c r="BC47">
        <f ca="1">_xlfn.XLOOKUP($X47,Return_flow_table!$A$4:$A$25,Return_flow_table!E$4:E$25)</f>
        <v>20</v>
      </c>
      <c r="BD47">
        <f ca="1">_xlfn.XLOOKUP($X47,Return_flow_table!$A$4:$A$25,Return_flow_table!F$4:F$25)</f>
        <v>10</v>
      </c>
      <c r="BE47">
        <f ca="1">_xlfn.XLOOKUP($X47,Return_flow_table!$A$4:$A$25,Return_flow_table!G$4:G$25)</f>
        <v>10</v>
      </c>
      <c r="BF47">
        <f ca="1">_xlfn.XLOOKUP($X47,Return_flow_table!$A$4:$A$25,Return_flow_table!H$4:H$25)</f>
        <v>0</v>
      </c>
      <c r="BG47">
        <f ca="1">_xlfn.XLOOKUP($X47,Return_flow_table!$A$4:$A$25,Return_flow_table!I$4:I$25)</f>
        <v>0</v>
      </c>
      <c r="BH47">
        <f ca="1">_xlfn.XLOOKUP($X47,Return_flow_table!$A$4:$A$25,Return_flow_table!J$4:J$25)</f>
        <v>0</v>
      </c>
      <c r="BI47">
        <f ca="1">_xlfn.XLOOKUP($X47,Return_flow_table!$A$4:$A$25,Return_flow_table!K$4:K$25)</f>
        <v>20</v>
      </c>
      <c r="BJ47">
        <f ca="1">_xlfn.XLOOKUP($X47,Return_flow_table!$A$4:$A$25,Return_flow_table!L$4:L$25)</f>
        <v>20</v>
      </c>
      <c r="BK47" s="2">
        <f ca="1">_xlfn.XLOOKUP($X47,Return_flow_table!$A$4:$A$25,Return_flow_table!M$4:M$25)</f>
        <v>0</v>
      </c>
    </row>
    <row r="48" spans="1:63" x14ac:dyDescent="0.25">
      <c r="A48" t="s">
        <v>630</v>
      </c>
      <c r="B48" t="s">
        <v>98</v>
      </c>
      <c r="C48" t="s">
        <v>99</v>
      </c>
      <c r="D48">
        <v>86.6</v>
      </c>
      <c r="E48" t="s">
        <v>100</v>
      </c>
      <c r="F48" t="s">
        <v>100</v>
      </c>
      <c r="G48" t="s">
        <v>631</v>
      </c>
      <c r="H48" s="41" t="s">
        <v>102</v>
      </c>
      <c r="I48">
        <f>_xlfn.XLOOKUP(B48,Use_Code_Ranking!$A$4:$A$23,Use_Code_Ranking!$B$4:$B$23,9999)</f>
        <v>1</v>
      </c>
      <c r="J48">
        <f t="shared" ca="1" si="0"/>
        <v>1</v>
      </c>
      <c r="K48">
        <f t="shared" ca="1" si="1"/>
        <v>1</v>
      </c>
      <c r="L48">
        <f t="shared" ca="1" si="2"/>
        <v>0</v>
      </c>
      <c r="M48">
        <f t="shared" ca="1" si="3"/>
        <v>0</v>
      </c>
      <c r="N48" t="str">
        <f t="shared" ca="1" si="11"/>
        <v/>
      </c>
      <c r="O48" t="str">
        <f t="shared" ca="1" si="12"/>
        <v/>
      </c>
      <c r="P48" t="str">
        <f t="shared" si="4"/>
        <v/>
      </c>
      <c r="Q48" t="str">
        <f t="shared" si="5"/>
        <v/>
      </c>
      <c r="R48" t="str">
        <f t="shared" si="6"/>
        <v/>
      </c>
      <c r="S48" t="str">
        <f t="shared" si="7"/>
        <v/>
      </c>
      <c r="U48" s="2" t="str">
        <f ca="1">IF(ISBLANK($T48),IF(S48="Irrigation","Irrigation",IF(R48="Irrigation","Irrigation",IF(Q48="Domestic","Domestic",IF(P48="Stockwatering","Stockwatering",IF(N48="IRRIGATION_AND_MUNICIPAL","Irrigation and Municipal",IF(O48="IRRIGATION_AND_DOMESTIC","Irrigation and Domestic Municipality",_xlfn.XLOOKUP(J48,Use_Code_Ranking!$B$4:$B$23,Use_Code_Ranking!$A$4:$A$23))))))),$T48)</f>
        <v>Irrigation</v>
      </c>
      <c r="W48" s="23" t="str">
        <f ca="1"/>
        <v>A015158A</v>
      </c>
      <c r="X48" s="4" t="str">
        <f t="shared" ca="1" si="13"/>
        <v>Irrigation</v>
      </c>
      <c r="Y48" t="str">
        <f t="shared" ca="1" si="8"/>
        <v>N</v>
      </c>
      <c r="Z48" s="2" t="str">
        <f t="shared" ca="1" si="9"/>
        <v>N</v>
      </c>
      <c r="AA48">
        <f t="shared" ca="1" si="14"/>
        <v>0</v>
      </c>
      <c r="AB48">
        <f t="shared" ca="1" si="14"/>
        <v>0</v>
      </c>
      <c r="AC48">
        <f t="shared" ca="1" si="14"/>
        <v>20</v>
      </c>
      <c r="AD48">
        <f t="shared" ca="1" si="14"/>
        <v>20</v>
      </c>
      <c r="AE48">
        <f t="shared" ca="1" si="14"/>
        <v>10</v>
      </c>
      <c r="AF48">
        <f t="shared" ca="1" si="15"/>
        <v>10</v>
      </c>
      <c r="AG48">
        <f t="shared" ca="1" si="16"/>
        <v>0</v>
      </c>
      <c r="AH48">
        <f t="shared" ca="1" si="15"/>
        <v>0</v>
      </c>
      <c r="AI48">
        <f t="shared" ca="1" si="17"/>
        <v>0</v>
      </c>
      <c r="AJ48">
        <f t="shared" ca="1" si="17"/>
        <v>20</v>
      </c>
      <c r="AK48">
        <f t="shared" ca="1" si="17"/>
        <v>20</v>
      </c>
      <c r="AL48">
        <f t="shared" ca="1" si="17"/>
        <v>0</v>
      </c>
      <c r="AM48" s="4" t="s">
        <v>103</v>
      </c>
      <c r="AZ48">
        <f ca="1">_xlfn.XLOOKUP($X48,Return_flow_table!$A$4:$A$25,Return_flow_table!B$4:B$25)</f>
        <v>0</v>
      </c>
      <c r="BA48">
        <f ca="1">_xlfn.XLOOKUP($X48,Return_flow_table!$A$4:$A$25,Return_flow_table!C$4:C$25)</f>
        <v>0</v>
      </c>
      <c r="BB48">
        <f ca="1">_xlfn.XLOOKUP($X48,Return_flow_table!$A$4:$A$25,Return_flow_table!D$4:D$25)</f>
        <v>20</v>
      </c>
      <c r="BC48">
        <f ca="1">_xlfn.XLOOKUP($X48,Return_flow_table!$A$4:$A$25,Return_flow_table!E$4:E$25)</f>
        <v>20</v>
      </c>
      <c r="BD48">
        <f ca="1">_xlfn.XLOOKUP($X48,Return_flow_table!$A$4:$A$25,Return_flow_table!F$4:F$25)</f>
        <v>10</v>
      </c>
      <c r="BE48">
        <f ca="1">_xlfn.XLOOKUP($X48,Return_flow_table!$A$4:$A$25,Return_flow_table!G$4:G$25)</f>
        <v>10</v>
      </c>
      <c r="BF48">
        <f ca="1">_xlfn.XLOOKUP($X48,Return_flow_table!$A$4:$A$25,Return_flow_table!H$4:H$25)</f>
        <v>0</v>
      </c>
      <c r="BG48">
        <f ca="1">_xlfn.XLOOKUP($X48,Return_flow_table!$A$4:$A$25,Return_flow_table!I$4:I$25)</f>
        <v>0</v>
      </c>
      <c r="BH48">
        <f ca="1">_xlfn.XLOOKUP($X48,Return_flow_table!$A$4:$A$25,Return_flow_table!J$4:J$25)</f>
        <v>0</v>
      </c>
      <c r="BI48">
        <f ca="1">_xlfn.XLOOKUP($X48,Return_flow_table!$A$4:$A$25,Return_flow_table!K$4:K$25)</f>
        <v>20</v>
      </c>
      <c r="BJ48">
        <f ca="1">_xlfn.XLOOKUP($X48,Return_flow_table!$A$4:$A$25,Return_flow_table!L$4:L$25)</f>
        <v>20</v>
      </c>
      <c r="BK48" s="2">
        <f ca="1">_xlfn.XLOOKUP($X48,Return_flow_table!$A$4:$A$25,Return_flow_table!M$4:M$25)</f>
        <v>0</v>
      </c>
    </row>
    <row r="49" spans="1:63" x14ac:dyDescent="0.25">
      <c r="A49" t="s">
        <v>184</v>
      </c>
      <c r="B49" t="s">
        <v>98</v>
      </c>
      <c r="C49" t="s">
        <v>99</v>
      </c>
      <c r="D49">
        <v>83.9</v>
      </c>
      <c r="E49" t="s">
        <v>100</v>
      </c>
      <c r="F49" t="s">
        <v>100</v>
      </c>
      <c r="G49" t="s">
        <v>185</v>
      </c>
      <c r="H49" s="41" t="s">
        <v>111</v>
      </c>
      <c r="I49">
        <f>_xlfn.XLOOKUP(B49,Use_Code_Ranking!$A$4:$A$23,Use_Code_Ranking!$B$4:$B$23,9999)</f>
        <v>1</v>
      </c>
      <c r="J49">
        <f t="shared" ca="1" si="0"/>
        <v>1</v>
      </c>
      <c r="K49">
        <f t="shared" ca="1" si="1"/>
        <v>1</v>
      </c>
      <c r="L49">
        <f t="shared" ca="1" si="2"/>
        <v>0</v>
      </c>
      <c r="M49">
        <f t="shared" ca="1" si="3"/>
        <v>0</v>
      </c>
      <c r="N49" t="str">
        <f t="shared" ca="1" si="11"/>
        <v/>
      </c>
      <c r="O49" t="str">
        <f t="shared" ca="1" si="12"/>
        <v/>
      </c>
      <c r="P49" t="str">
        <f t="shared" si="4"/>
        <v/>
      </c>
      <c r="Q49" t="str">
        <f t="shared" si="5"/>
        <v/>
      </c>
      <c r="R49" t="str">
        <f t="shared" si="6"/>
        <v/>
      </c>
      <c r="S49" t="str">
        <f t="shared" si="7"/>
        <v/>
      </c>
      <c r="U49" s="2" t="str">
        <f ca="1">IF(ISBLANK($T49),IF(S49="Irrigation","Irrigation",IF(R49="Irrigation","Irrigation",IF(Q49="Domestic","Domestic",IF(P49="Stockwatering","Stockwatering",IF(N49="IRRIGATION_AND_MUNICIPAL","Irrigation and Municipal",IF(O49="IRRIGATION_AND_DOMESTIC","Irrigation and Domestic Municipality",_xlfn.XLOOKUP(J49,Use_Code_Ranking!$B$4:$B$23,Use_Code_Ranking!$A$4:$A$23))))))),$T49)</f>
        <v>Irrigation</v>
      </c>
      <c r="W49" s="23" t="str">
        <f ca="1"/>
        <v>A015168</v>
      </c>
      <c r="X49" s="4" t="str">
        <f t="shared" ca="1" si="13"/>
        <v>Irrigation</v>
      </c>
      <c r="Y49" t="str">
        <f t="shared" ca="1" si="8"/>
        <v>N</v>
      </c>
      <c r="Z49" s="2" t="str">
        <f t="shared" ca="1" si="9"/>
        <v>N</v>
      </c>
      <c r="AA49">
        <f t="shared" ca="1" si="14"/>
        <v>0</v>
      </c>
      <c r="AB49">
        <f t="shared" ca="1" si="14"/>
        <v>0</v>
      </c>
      <c r="AC49">
        <f t="shared" ca="1" si="14"/>
        <v>20</v>
      </c>
      <c r="AD49">
        <f t="shared" ca="1" si="14"/>
        <v>20</v>
      </c>
      <c r="AE49">
        <f t="shared" ca="1" si="14"/>
        <v>10</v>
      </c>
      <c r="AF49">
        <f t="shared" ca="1" si="15"/>
        <v>10</v>
      </c>
      <c r="AG49">
        <f t="shared" ca="1" si="16"/>
        <v>0</v>
      </c>
      <c r="AH49">
        <f t="shared" ca="1" si="15"/>
        <v>0</v>
      </c>
      <c r="AI49">
        <f t="shared" ca="1" si="17"/>
        <v>0</v>
      </c>
      <c r="AJ49">
        <f t="shared" ca="1" si="17"/>
        <v>20</v>
      </c>
      <c r="AK49">
        <f t="shared" ca="1" si="17"/>
        <v>20</v>
      </c>
      <c r="AL49">
        <f t="shared" ca="1" si="17"/>
        <v>0</v>
      </c>
      <c r="AM49" s="4" t="s">
        <v>103</v>
      </c>
      <c r="AZ49">
        <f ca="1">_xlfn.XLOOKUP($X49,Return_flow_table!$A$4:$A$25,Return_flow_table!B$4:B$25)</f>
        <v>0</v>
      </c>
      <c r="BA49">
        <f ca="1">_xlfn.XLOOKUP($X49,Return_flow_table!$A$4:$A$25,Return_flow_table!C$4:C$25)</f>
        <v>0</v>
      </c>
      <c r="BB49">
        <f ca="1">_xlfn.XLOOKUP($X49,Return_flow_table!$A$4:$A$25,Return_flow_table!D$4:D$25)</f>
        <v>20</v>
      </c>
      <c r="BC49">
        <f ca="1">_xlfn.XLOOKUP($X49,Return_flow_table!$A$4:$A$25,Return_flow_table!E$4:E$25)</f>
        <v>20</v>
      </c>
      <c r="BD49">
        <f ca="1">_xlfn.XLOOKUP($X49,Return_flow_table!$A$4:$A$25,Return_flow_table!F$4:F$25)</f>
        <v>10</v>
      </c>
      <c r="BE49">
        <f ca="1">_xlfn.XLOOKUP($X49,Return_flow_table!$A$4:$A$25,Return_flow_table!G$4:G$25)</f>
        <v>10</v>
      </c>
      <c r="BF49">
        <f ca="1">_xlfn.XLOOKUP($X49,Return_flow_table!$A$4:$A$25,Return_flow_table!H$4:H$25)</f>
        <v>0</v>
      </c>
      <c r="BG49">
        <f ca="1">_xlfn.XLOOKUP($X49,Return_flow_table!$A$4:$A$25,Return_flow_table!I$4:I$25)</f>
        <v>0</v>
      </c>
      <c r="BH49">
        <f ca="1">_xlfn.XLOOKUP($X49,Return_flow_table!$A$4:$A$25,Return_flow_table!J$4:J$25)</f>
        <v>0</v>
      </c>
      <c r="BI49">
        <f ca="1">_xlfn.XLOOKUP($X49,Return_flow_table!$A$4:$A$25,Return_flow_table!K$4:K$25)</f>
        <v>20</v>
      </c>
      <c r="BJ49">
        <f ca="1">_xlfn.XLOOKUP($X49,Return_flow_table!$A$4:$A$25,Return_flow_table!L$4:L$25)</f>
        <v>20</v>
      </c>
      <c r="BK49" s="2">
        <f ca="1">_xlfn.XLOOKUP($X49,Return_flow_table!$A$4:$A$25,Return_flow_table!M$4:M$25)</f>
        <v>0</v>
      </c>
    </row>
    <row r="50" spans="1:63" x14ac:dyDescent="0.25">
      <c r="A50" t="s">
        <v>186</v>
      </c>
      <c r="B50" t="s">
        <v>143</v>
      </c>
      <c r="C50" t="s">
        <v>99</v>
      </c>
      <c r="D50">
        <v>4.3</v>
      </c>
      <c r="E50" t="s">
        <v>100</v>
      </c>
      <c r="F50" t="s">
        <v>100</v>
      </c>
      <c r="G50" t="s">
        <v>187</v>
      </c>
      <c r="H50" s="41" t="s">
        <v>136</v>
      </c>
      <c r="I50">
        <f>_xlfn.XLOOKUP(B50,Use_Code_Ranking!$A$4:$A$23,Use_Code_Ranking!$B$4:$B$23,9999)</f>
        <v>12</v>
      </c>
      <c r="J50">
        <f t="shared" ca="1" si="0"/>
        <v>12</v>
      </c>
      <c r="K50">
        <f t="shared" ca="1" si="1"/>
        <v>0</v>
      </c>
      <c r="L50">
        <f t="shared" ca="1" si="2"/>
        <v>0</v>
      </c>
      <c r="M50">
        <f t="shared" ca="1" si="3"/>
        <v>0</v>
      </c>
      <c r="N50" t="str">
        <f t="shared" ca="1" si="11"/>
        <v/>
      </c>
      <c r="O50" t="str">
        <f t="shared" ca="1" si="12"/>
        <v/>
      </c>
      <c r="P50" t="str">
        <f t="shared" si="4"/>
        <v/>
      </c>
      <c r="Q50" t="str">
        <f t="shared" si="5"/>
        <v/>
      </c>
      <c r="R50" t="str">
        <f t="shared" si="6"/>
        <v/>
      </c>
      <c r="S50" t="str">
        <f t="shared" si="7"/>
        <v/>
      </c>
      <c r="U50" s="2" t="str">
        <f ca="1">IF(ISBLANK($T50),IF(S50="Irrigation","Irrigation",IF(R50="Irrigation","Irrigation",IF(Q50="Domestic","Domestic",IF(P50="Stockwatering","Stockwatering",IF(N50="IRRIGATION_AND_MUNICIPAL","Irrigation and Municipal",IF(O50="IRRIGATION_AND_DOMESTIC","Irrigation and Domestic Municipality",_xlfn.XLOOKUP(J50,Use_Code_Ranking!$B$4:$B$23,Use_Code_Ranking!$A$4:$A$23))))))),$T50)</f>
        <v>Fire Protection</v>
      </c>
      <c r="W50" s="23" t="str">
        <f ca="1"/>
        <v>A015399</v>
      </c>
      <c r="X50" s="4" t="str">
        <f t="shared" ca="1" si="13"/>
        <v>Irrigation</v>
      </c>
      <c r="Y50" t="str">
        <f t="shared" ca="1" si="8"/>
        <v>N</v>
      </c>
      <c r="Z50" s="2" t="str">
        <f t="shared" ca="1" si="9"/>
        <v>N</v>
      </c>
      <c r="AA50">
        <f t="shared" ca="1" si="14"/>
        <v>0</v>
      </c>
      <c r="AB50">
        <f t="shared" ca="1" si="14"/>
        <v>0</v>
      </c>
      <c r="AC50">
        <f t="shared" ca="1" si="14"/>
        <v>20</v>
      </c>
      <c r="AD50">
        <f t="shared" ca="1" si="14"/>
        <v>20</v>
      </c>
      <c r="AE50">
        <f t="shared" ca="1" si="14"/>
        <v>10</v>
      </c>
      <c r="AF50">
        <f t="shared" ca="1" si="15"/>
        <v>10</v>
      </c>
      <c r="AG50">
        <f t="shared" ca="1" si="16"/>
        <v>0</v>
      </c>
      <c r="AH50">
        <f t="shared" ca="1" si="15"/>
        <v>0</v>
      </c>
      <c r="AI50">
        <f t="shared" ca="1" si="17"/>
        <v>0</v>
      </c>
      <c r="AJ50">
        <f t="shared" ca="1" si="17"/>
        <v>20</v>
      </c>
      <c r="AK50">
        <f t="shared" ca="1" si="17"/>
        <v>20</v>
      </c>
      <c r="AL50">
        <f t="shared" ca="1" si="17"/>
        <v>0</v>
      </c>
      <c r="AM50" s="4" t="s">
        <v>103</v>
      </c>
      <c r="AZ50">
        <f ca="1">_xlfn.XLOOKUP($X50,Return_flow_table!$A$4:$A$25,Return_flow_table!B$4:B$25)</f>
        <v>0</v>
      </c>
      <c r="BA50">
        <f ca="1">_xlfn.XLOOKUP($X50,Return_flow_table!$A$4:$A$25,Return_flow_table!C$4:C$25)</f>
        <v>0</v>
      </c>
      <c r="BB50">
        <f ca="1">_xlfn.XLOOKUP($X50,Return_flow_table!$A$4:$A$25,Return_flow_table!D$4:D$25)</f>
        <v>20</v>
      </c>
      <c r="BC50">
        <f ca="1">_xlfn.XLOOKUP($X50,Return_flow_table!$A$4:$A$25,Return_flow_table!E$4:E$25)</f>
        <v>20</v>
      </c>
      <c r="BD50">
        <f ca="1">_xlfn.XLOOKUP($X50,Return_flow_table!$A$4:$A$25,Return_flow_table!F$4:F$25)</f>
        <v>10</v>
      </c>
      <c r="BE50">
        <f ca="1">_xlfn.XLOOKUP($X50,Return_flow_table!$A$4:$A$25,Return_flow_table!G$4:G$25)</f>
        <v>10</v>
      </c>
      <c r="BF50">
        <f ca="1">_xlfn.XLOOKUP($X50,Return_flow_table!$A$4:$A$25,Return_flow_table!H$4:H$25)</f>
        <v>0</v>
      </c>
      <c r="BG50">
        <f ca="1">_xlfn.XLOOKUP($X50,Return_flow_table!$A$4:$A$25,Return_flow_table!I$4:I$25)</f>
        <v>0</v>
      </c>
      <c r="BH50">
        <f ca="1">_xlfn.XLOOKUP($X50,Return_flow_table!$A$4:$A$25,Return_flow_table!J$4:J$25)</f>
        <v>0</v>
      </c>
      <c r="BI50">
        <f ca="1">_xlfn.XLOOKUP($X50,Return_flow_table!$A$4:$A$25,Return_flow_table!K$4:K$25)</f>
        <v>20</v>
      </c>
      <c r="BJ50">
        <f ca="1">_xlfn.XLOOKUP($X50,Return_flow_table!$A$4:$A$25,Return_flow_table!L$4:L$25)</f>
        <v>20</v>
      </c>
      <c r="BK50" s="2">
        <f ca="1">_xlfn.XLOOKUP($X50,Return_flow_table!$A$4:$A$25,Return_flow_table!M$4:M$25)</f>
        <v>0</v>
      </c>
    </row>
    <row r="51" spans="1:63" x14ac:dyDescent="0.25">
      <c r="A51" t="s">
        <v>192</v>
      </c>
      <c r="B51" t="s">
        <v>98</v>
      </c>
      <c r="C51" t="s">
        <v>99</v>
      </c>
      <c r="D51">
        <v>179.1</v>
      </c>
      <c r="E51" t="s">
        <v>100</v>
      </c>
      <c r="F51" t="s">
        <v>100</v>
      </c>
      <c r="G51" t="s">
        <v>193</v>
      </c>
      <c r="H51" s="41" t="s">
        <v>102</v>
      </c>
      <c r="I51">
        <f>_xlfn.XLOOKUP(B51,Use_Code_Ranking!$A$4:$A$23,Use_Code_Ranking!$B$4:$B$23,9999)</f>
        <v>1</v>
      </c>
      <c r="J51">
        <f t="shared" ca="1" si="0"/>
        <v>1</v>
      </c>
      <c r="K51">
        <f t="shared" ca="1" si="1"/>
        <v>1</v>
      </c>
      <c r="L51">
        <f t="shared" ca="1" si="2"/>
        <v>0</v>
      </c>
      <c r="M51">
        <f t="shared" ca="1" si="3"/>
        <v>0</v>
      </c>
      <c r="N51" t="str">
        <f t="shared" ca="1" si="11"/>
        <v/>
      </c>
      <c r="O51" t="str">
        <f t="shared" ca="1" si="12"/>
        <v/>
      </c>
      <c r="P51" t="str">
        <f t="shared" si="4"/>
        <v/>
      </c>
      <c r="Q51" t="str">
        <f t="shared" si="5"/>
        <v/>
      </c>
      <c r="R51" t="str">
        <f t="shared" si="6"/>
        <v/>
      </c>
      <c r="S51" t="str">
        <f t="shared" si="7"/>
        <v/>
      </c>
      <c r="U51" s="2" t="str">
        <f ca="1">IF(ISBLANK($T51),IF(S51="Irrigation","Irrigation",IF(R51="Irrigation","Irrigation",IF(Q51="Domestic","Domestic",IF(P51="Stockwatering","Stockwatering",IF(N51="IRRIGATION_AND_MUNICIPAL","Irrigation and Municipal",IF(O51="IRRIGATION_AND_DOMESTIC","Irrigation and Domestic Municipality",_xlfn.XLOOKUP(J51,Use_Code_Ranking!$B$4:$B$23,Use_Code_Ranking!$A$4:$A$23))))))),$T51)</f>
        <v>Irrigation</v>
      </c>
      <c r="W51" s="23" t="str">
        <f ca="1"/>
        <v>A015664C</v>
      </c>
      <c r="X51" s="4" t="str">
        <f t="shared" ca="1" si="13"/>
        <v>Irrigation</v>
      </c>
      <c r="Y51" t="str">
        <f t="shared" ca="1" si="8"/>
        <v>N</v>
      </c>
      <c r="Z51" s="2" t="str">
        <f t="shared" ca="1" si="9"/>
        <v>N</v>
      </c>
      <c r="AA51">
        <f t="shared" ca="1" si="14"/>
        <v>0</v>
      </c>
      <c r="AB51">
        <f t="shared" ca="1" si="14"/>
        <v>0</v>
      </c>
      <c r="AC51">
        <f t="shared" ca="1" si="14"/>
        <v>20</v>
      </c>
      <c r="AD51">
        <f t="shared" ca="1" si="14"/>
        <v>20</v>
      </c>
      <c r="AE51">
        <f t="shared" ca="1" si="14"/>
        <v>10</v>
      </c>
      <c r="AF51">
        <f t="shared" ca="1" si="15"/>
        <v>10</v>
      </c>
      <c r="AG51">
        <f t="shared" ca="1" si="16"/>
        <v>0</v>
      </c>
      <c r="AH51">
        <f t="shared" ca="1" si="15"/>
        <v>0</v>
      </c>
      <c r="AI51">
        <f t="shared" ca="1" si="17"/>
        <v>0</v>
      </c>
      <c r="AJ51">
        <f t="shared" ca="1" si="17"/>
        <v>20</v>
      </c>
      <c r="AK51">
        <f t="shared" ca="1" si="17"/>
        <v>20</v>
      </c>
      <c r="AL51">
        <f t="shared" ca="1" si="17"/>
        <v>0</v>
      </c>
      <c r="AM51" s="4" t="s">
        <v>103</v>
      </c>
      <c r="AZ51">
        <f ca="1">_xlfn.XLOOKUP($X51,Return_flow_table!$A$4:$A$25,Return_flow_table!B$4:B$25)</f>
        <v>0</v>
      </c>
      <c r="BA51">
        <f ca="1">_xlfn.XLOOKUP($X51,Return_flow_table!$A$4:$A$25,Return_flow_table!C$4:C$25)</f>
        <v>0</v>
      </c>
      <c r="BB51">
        <f ca="1">_xlfn.XLOOKUP($X51,Return_flow_table!$A$4:$A$25,Return_flow_table!D$4:D$25)</f>
        <v>20</v>
      </c>
      <c r="BC51">
        <f ca="1">_xlfn.XLOOKUP($X51,Return_flow_table!$A$4:$A$25,Return_flow_table!E$4:E$25)</f>
        <v>20</v>
      </c>
      <c r="BD51">
        <f ca="1">_xlfn.XLOOKUP($X51,Return_flow_table!$A$4:$A$25,Return_flow_table!F$4:F$25)</f>
        <v>10</v>
      </c>
      <c r="BE51">
        <f ca="1">_xlfn.XLOOKUP($X51,Return_flow_table!$A$4:$A$25,Return_flow_table!G$4:G$25)</f>
        <v>10</v>
      </c>
      <c r="BF51">
        <f ca="1">_xlfn.XLOOKUP($X51,Return_flow_table!$A$4:$A$25,Return_flow_table!H$4:H$25)</f>
        <v>0</v>
      </c>
      <c r="BG51">
        <f ca="1">_xlfn.XLOOKUP($X51,Return_flow_table!$A$4:$A$25,Return_flow_table!I$4:I$25)</f>
        <v>0</v>
      </c>
      <c r="BH51">
        <f ca="1">_xlfn.XLOOKUP($X51,Return_flow_table!$A$4:$A$25,Return_flow_table!J$4:J$25)</f>
        <v>0</v>
      </c>
      <c r="BI51">
        <f ca="1">_xlfn.XLOOKUP($X51,Return_flow_table!$A$4:$A$25,Return_flow_table!K$4:K$25)</f>
        <v>20</v>
      </c>
      <c r="BJ51">
        <f ca="1">_xlfn.XLOOKUP($X51,Return_flow_table!$A$4:$A$25,Return_flow_table!L$4:L$25)</f>
        <v>20</v>
      </c>
      <c r="BK51" s="2">
        <f ca="1">_xlfn.XLOOKUP($X51,Return_flow_table!$A$4:$A$25,Return_flow_table!M$4:M$25)</f>
        <v>0</v>
      </c>
    </row>
    <row r="52" spans="1:63" x14ac:dyDescent="0.25">
      <c r="A52" t="s">
        <v>194</v>
      </c>
      <c r="B52" t="s">
        <v>106</v>
      </c>
      <c r="C52" t="s">
        <v>99</v>
      </c>
      <c r="D52">
        <v>20.3</v>
      </c>
      <c r="E52" t="s">
        <v>100</v>
      </c>
      <c r="F52" t="s">
        <v>100</v>
      </c>
      <c r="G52" t="s">
        <v>195</v>
      </c>
      <c r="H52" s="41" t="s">
        <v>136</v>
      </c>
      <c r="I52">
        <f>_xlfn.XLOOKUP(B52,Use_Code_Ranking!$A$4:$A$23,Use_Code_Ranking!$B$4:$B$23,9999)</f>
        <v>3</v>
      </c>
      <c r="J52">
        <f t="shared" ca="1" si="0"/>
        <v>3</v>
      </c>
      <c r="K52">
        <f t="shared" ca="1" si="1"/>
        <v>0</v>
      </c>
      <c r="L52">
        <f t="shared" ca="1" si="2"/>
        <v>0</v>
      </c>
      <c r="M52">
        <f t="shared" ca="1" si="3"/>
        <v>1</v>
      </c>
      <c r="N52" t="str">
        <f t="shared" ca="1" si="11"/>
        <v/>
      </c>
      <c r="O52" t="str">
        <f t="shared" ca="1" si="12"/>
        <v/>
      </c>
      <c r="P52" t="str">
        <f t="shared" si="4"/>
        <v/>
      </c>
      <c r="Q52" t="str">
        <f t="shared" si="5"/>
        <v/>
      </c>
      <c r="R52" t="str">
        <f t="shared" si="6"/>
        <v/>
      </c>
      <c r="S52" t="str">
        <f t="shared" si="7"/>
        <v/>
      </c>
      <c r="U52" s="2" t="str">
        <f ca="1">IF(ISBLANK($T52),IF(S52="Irrigation","Irrigation",IF(R52="Irrigation","Irrigation",IF(Q52="Domestic","Domestic",IF(P52="Stockwatering","Stockwatering",IF(N52="IRRIGATION_AND_MUNICIPAL","Irrigation and Municipal",IF(O52="IRRIGATION_AND_DOMESTIC","Irrigation and Domestic Municipality",_xlfn.XLOOKUP(J52,Use_Code_Ranking!$B$4:$B$23,Use_Code_Ranking!$A$4:$A$23))))))),$T52)</f>
        <v>Domestic</v>
      </c>
      <c r="W52" s="23" t="str">
        <f ca="1"/>
        <v>A015728A</v>
      </c>
      <c r="X52" s="4" t="str">
        <f t="shared" ca="1" si="13"/>
        <v>Irrigation</v>
      </c>
      <c r="Y52" t="str">
        <f t="shared" ca="1" si="8"/>
        <v>N</v>
      </c>
      <c r="Z52" s="2" t="str">
        <f t="shared" ca="1" si="9"/>
        <v>N</v>
      </c>
      <c r="AA52">
        <f t="shared" ca="1" si="14"/>
        <v>0</v>
      </c>
      <c r="AB52">
        <f t="shared" ca="1" si="14"/>
        <v>0</v>
      </c>
      <c r="AC52">
        <f t="shared" ca="1" si="14"/>
        <v>20</v>
      </c>
      <c r="AD52">
        <f t="shared" ca="1" si="14"/>
        <v>20</v>
      </c>
      <c r="AE52">
        <f t="shared" ca="1" si="14"/>
        <v>10</v>
      </c>
      <c r="AF52">
        <f t="shared" ca="1" si="15"/>
        <v>10</v>
      </c>
      <c r="AG52">
        <f t="shared" ca="1" si="16"/>
        <v>0</v>
      </c>
      <c r="AH52">
        <f t="shared" ca="1" si="15"/>
        <v>0</v>
      </c>
      <c r="AI52">
        <f t="shared" ca="1" si="17"/>
        <v>0</v>
      </c>
      <c r="AJ52">
        <f t="shared" ca="1" si="17"/>
        <v>20</v>
      </c>
      <c r="AK52">
        <f t="shared" ca="1" si="17"/>
        <v>20</v>
      </c>
      <c r="AL52">
        <f t="shared" ca="1" si="17"/>
        <v>0</v>
      </c>
      <c r="AM52" s="4" t="s">
        <v>103</v>
      </c>
      <c r="AZ52">
        <f ca="1">_xlfn.XLOOKUP($X52,Return_flow_table!$A$4:$A$25,Return_flow_table!B$4:B$25)</f>
        <v>0</v>
      </c>
      <c r="BA52">
        <f ca="1">_xlfn.XLOOKUP($X52,Return_flow_table!$A$4:$A$25,Return_flow_table!C$4:C$25)</f>
        <v>0</v>
      </c>
      <c r="BB52">
        <f ca="1">_xlfn.XLOOKUP($X52,Return_flow_table!$A$4:$A$25,Return_flow_table!D$4:D$25)</f>
        <v>20</v>
      </c>
      <c r="BC52">
        <f ca="1">_xlfn.XLOOKUP($X52,Return_flow_table!$A$4:$A$25,Return_flow_table!E$4:E$25)</f>
        <v>20</v>
      </c>
      <c r="BD52">
        <f ca="1">_xlfn.XLOOKUP($X52,Return_flow_table!$A$4:$A$25,Return_flow_table!F$4:F$25)</f>
        <v>10</v>
      </c>
      <c r="BE52">
        <f ca="1">_xlfn.XLOOKUP($X52,Return_flow_table!$A$4:$A$25,Return_flow_table!G$4:G$25)</f>
        <v>10</v>
      </c>
      <c r="BF52">
        <f ca="1">_xlfn.XLOOKUP($X52,Return_flow_table!$A$4:$A$25,Return_flow_table!H$4:H$25)</f>
        <v>0</v>
      </c>
      <c r="BG52">
        <f ca="1">_xlfn.XLOOKUP($X52,Return_flow_table!$A$4:$A$25,Return_flow_table!I$4:I$25)</f>
        <v>0</v>
      </c>
      <c r="BH52">
        <f ca="1">_xlfn.XLOOKUP($X52,Return_flow_table!$A$4:$A$25,Return_flow_table!J$4:J$25)</f>
        <v>0</v>
      </c>
      <c r="BI52">
        <f ca="1">_xlfn.XLOOKUP($X52,Return_flow_table!$A$4:$A$25,Return_flow_table!K$4:K$25)</f>
        <v>20</v>
      </c>
      <c r="BJ52">
        <f ca="1">_xlfn.XLOOKUP($X52,Return_flow_table!$A$4:$A$25,Return_flow_table!L$4:L$25)</f>
        <v>20</v>
      </c>
      <c r="BK52" s="2">
        <f ca="1">_xlfn.XLOOKUP($X52,Return_flow_table!$A$4:$A$25,Return_flow_table!M$4:M$25)</f>
        <v>0</v>
      </c>
    </row>
    <row r="53" spans="1:63" x14ac:dyDescent="0.25">
      <c r="A53" t="s">
        <v>196</v>
      </c>
      <c r="B53" t="s">
        <v>98</v>
      </c>
      <c r="C53" t="s">
        <v>99</v>
      </c>
      <c r="D53">
        <v>85.3</v>
      </c>
      <c r="E53" t="s">
        <v>100</v>
      </c>
      <c r="F53" t="s">
        <v>100</v>
      </c>
      <c r="G53" t="s">
        <v>197</v>
      </c>
      <c r="H53" s="41" t="s">
        <v>102</v>
      </c>
      <c r="I53">
        <f>_xlfn.XLOOKUP(B53,Use_Code_Ranking!$A$4:$A$23,Use_Code_Ranking!$B$4:$B$23,9999)</f>
        <v>1</v>
      </c>
      <c r="J53">
        <f t="shared" ca="1" si="0"/>
        <v>1</v>
      </c>
      <c r="K53">
        <f t="shared" ca="1" si="1"/>
        <v>1</v>
      </c>
      <c r="L53">
        <f t="shared" ca="1" si="2"/>
        <v>0</v>
      </c>
      <c r="M53">
        <f t="shared" ca="1" si="3"/>
        <v>0</v>
      </c>
      <c r="N53" t="str">
        <f t="shared" ca="1" si="11"/>
        <v/>
      </c>
      <c r="O53" t="str">
        <f t="shared" ca="1" si="12"/>
        <v/>
      </c>
      <c r="P53" t="str">
        <f t="shared" si="4"/>
        <v/>
      </c>
      <c r="Q53" t="str">
        <f t="shared" si="5"/>
        <v/>
      </c>
      <c r="R53" t="str">
        <f t="shared" si="6"/>
        <v/>
      </c>
      <c r="S53" t="str">
        <f t="shared" si="7"/>
        <v/>
      </c>
      <c r="U53" s="2" t="str">
        <f ca="1">IF(ISBLANK($T53),IF(S53="Irrigation","Irrigation",IF(R53="Irrigation","Irrigation",IF(Q53="Domestic","Domestic",IF(P53="Stockwatering","Stockwatering",IF(N53="IRRIGATION_AND_MUNICIPAL","Irrigation and Municipal",IF(O53="IRRIGATION_AND_DOMESTIC","Irrigation and Domestic Municipality",_xlfn.XLOOKUP(J53,Use_Code_Ranking!$B$4:$B$23,Use_Code_Ranking!$A$4:$A$23))))))),$T53)</f>
        <v>Irrigation</v>
      </c>
      <c r="W53" s="23" t="str">
        <f ca="1"/>
        <v>A015743</v>
      </c>
      <c r="X53" s="4" t="str">
        <f t="shared" ca="1" si="13"/>
        <v>Irrigation</v>
      </c>
      <c r="Y53" t="str">
        <f t="shared" ca="1" si="8"/>
        <v>N</v>
      </c>
      <c r="Z53" s="2" t="str">
        <f t="shared" ca="1" si="9"/>
        <v>N</v>
      </c>
      <c r="AA53">
        <f t="shared" ca="1" si="14"/>
        <v>0</v>
      </c>
      <c r="AB53">
        <f t="shared" ca="1" si="14"/>
        <v>0</v>
      </c>
      <c r="AC53">
        <f t="shared" ca="1" si="14"/>
        <v>20</v>
      </c>
      <c r="AD53">
        <f t="shared" ca="1" si="14"/>
        <v>20</v>
      </c>
      <c r="AE53">
        <f t="shared" ca="1" si="14"/>
        <v>10</v>
      </c>
      <c r="AF53">
        <f t="shared" ca="1" si="15"/>
        <v>10</v>
      </c>
      <c r="AG53">
        <f t="shared" ca="1" si="16"/>
        <v>0</v>
      </c>
      <c r="AH53">
        <f t="shared" ca="1" si="15"/>
        <v>0</v>
      </c>
      <c r="AI53">
        <f t="shared" ca="1" si="17"/>
        <v>0</v>
      </c>
      <c r="AJ53">
        <f t="shared" ca="1" si="17"/>
        <v>20</v>
      </c>
      <c r="AK53">
        <f t="shared" ca="1" si="17"/>
        <v>20</v>
      </c>
      <c r="AL53">
        <f t="shared" ca="1" si="17"/>
        <v>0</v>
      </c>
      <c r="AM53" s="4" t="s">
        <v>103</v>
      </c>
      <c r="AZ53">
        <f ca="1">_xlfn.XLOOKUP($X53,Return_flow_table!$A$4:$A$25,Return_flow_table!B$4:B$25)</f>
        <v>0</v>
      </c>
      <c r="BA53">
        <f ca="1">_xlfn.XLOOKUP($X53,Return_flow_table!$A$4:$A$25,Return_flow_table!C$4:C$25)</f>
        <v>0</v>
      </c>
      <c r="BB53">
        <f ca="1">_xlfn.XLOOKUP($X53,Return_flow_table!$A$4:$A$25,Return_flow_table!D$4:D$25)</f>
        <v>20</v>
      </c>
      <c r="BC53">
        <f ca="1">_xlfn.XLOOKUP($X53,Return_flow_table!$A$4:$A$25,Return_flow_table!E$4:E$25)</f>
        <v>20</v>
      </c>
      <c r="BD53">
        <f ca="1">_xlfn.XLOOKUP($X53,Return_flow_table!$A$4:$A$25,Return_flow_table!F$4:F$25)</f>
        <v>10</v>
      </c>
      <c r="BE53">
        <f ca="1">_xlfn.XLOOKUP($X53,Return_flow_table!$A$4:$A$25,Return_flow_table!G$4:G$25)</f>
        <v>10</v>
      </c>
      <c r="BF53">
        <f ca="1">_xlfn.XLOOKUP($X53,Return_flow_table!$A$4:$A$25,Return_flow_table!H$4:H$25)</f>
        <v>0</v>
      </c>
      <c r="BG53">
        <f ca="1">_xlfn.XLOOKUP($X53,Return_flow_table!$A$4:$A$25,Return_flow_table!I$4:I$25)</f>
        <v>0</v>
      </c>
      <c r="BH53">
        <f ca="1">_xlfn.XLOOKUP($X53,Return_flow_table!$A$4:$A$25,Return_flow_table!J$4:J$25)</f>
        <v>0</v>
      </c>
      <c r="BI53">
        <f ca="1">_xlfn.XLOOKUP($X53,Return_flow_table!$A$4:$A$25,Return_flow_table!K$4:K$25)</f>
        <v>20</v>
      </c>
      <c r="BJ53">
        <f ca="1">_xlfn.XLOOKUP($X53,Return_flow_table!$A$4:$A$25,Return_flow_table!L$4:L$25)</f>
        <v>20</v>
      </c>
      <c r="BK53" s="2">
        <f ca="1">_xlfn.XLOOKUP($X53,Return_flow_table!$A$4:$A$25,Return_flow_table!M$4:M$25)</f>
        <v>0</v>
      </c>
    </row>
    <row r="54" spans="1:63" x14ac:dyDescent="0.25">
      <c r="A54" t="s">
        <v>199</v>
      </c>
      <c r="B54" t="s">
        <v>98</v>
      </c>
      <c r="C54" t="s">
        <v>99</v>
      </c>
      <c r="D54">
        <v>85.3</v>
      </c>
      <c r="E54" t="s">
        <v>100</v>
      </c>
      <c r="F54" t="s">
        <v>100</v>
      </c>
      <c r="G54" t="s">
        <v>200</v>
      </c>
      <c r="H54" s="41" t="s">
        <v>136</v>
      </c>
      <c r="I54">
        <f>_xlfn.XLOOKUP(B54,Use_Code_Ranking!$A$4:$A$23,Use_Code_Ranking!$B$4:$B$23,9999)</f>
        <v>1</v>
      </c>
      <c r="J54">
        <f t="shared" ca="1" si="0"/>
        <v>1</v>
      </c>
      <c r="K54">
        <f t="shared" ca="1" si="1"/>
        <v>1</v>
      </c>
      <c r="L54">
        <f t="shared" ca="1" si="2"/>
        <v>0</v>
      </c>
      <c r="M54">
        <f t="shared" ca="1" si="3"/>
        <v>0</v>
      </c>
      <c r="N54" t="str">
        <f t="shared" ca="1" si="11"/>
        <v/>
      </c>
      <c r="O54" t="str">
        <f t="shared" ca="1" si="12"/>
        <v/>
      </c>
      <c r="P54" t="str">
        <f t="shared" si="4"/>
        <v/>
      </c>
      <c r="Q54" t="str">
        <f t="shared" si="5"/>
        <v/>
      </c>
      <c r="R54" t="str">
        <f t="shared" si="6"/>
        <v/>
      </c>
      <c r="S54" t="str">
        <f t="shared" si="7"/>
        <v/>
      </c>
      <c r="U54" s="2" t="str">
        <f ca="1">IF(ISBLANK($T54),IF(S54="Irrigation","Irrigation",IF(R54="Irrigation","Irrigation",IF(Q54="Domestic","Domestic",IF(P54="Stockwatering","Stockwatering",IF(N54="IRRIGATION_AND_MUNICIPAL","Irrigation and Municipal",IF(O54="IRRIGATION_AND_DOMESTIC","Irrigation and Domestic Municipality",_xlfn.XLOOKUP(J54,Use_Code_Ranking!$B$4:$B$23,Use_Code_Ranking!$A$4:$A$23))))))),$T54)</f>
        <v>Irrigation</v>
      </c>
      <c r="W54" s="23" t="str">
        <f ca="1"/>
        <v>A015760</v>
      </c>
      <c r="X54" s="4" t="str">
        <f t="shared" ca="1" si="13"/>
        <v>Irrigation</v>
      </c>
      <c r="Y54" t="str">
        <f t="shared" ca="1" si="8"/>
        <v>N</v>
      </c>
      <c r="Z54" s="2" t="str">
        <f t="shared" ca="1" si="9"/>
        <v>N</v>
      </c>
      <c r="AA54">
        <f t="shared" ca="1" si="14"/>
        <v>0</v>
      </c>
      <c r="AB54">
        <f t="shared" ca="1" si="14"/>
        <v>0</v>
      </c>
      <c r="AC54">
        <f t="shared" ca="1" si="14"/>
        <v>20</v>
      </c>
      <c r="AD54">
        <f t="shared" ca="1" si="14"/>
        <v>20</v>
      </c>
      <c r="AE54">
        <f t="shared" ca="1" si="14"/>
        <v>10</v>
      </c>
      <c r="AF54">
        <f t="shared" ca="1" si="15"/>
        <v>10</v>
      </c>
      <c r="AG54">
        <f t="shared" ca="1" si="16"/>
        <v>0</v>
      </c>
      <c r="AH54">
        <f t="shared" ca="1" si="15"/>
        <v>0</v>
      </c>
      <c r="AI54">
        <f t="shared" ca="1" si="17"/>
        <v>0</v>
      </c>
      <c r="AJ54">
        <f t="shared" ca="1" si="17"/>
        <v>20</v>
      </c>
      <c r="AK54">
        <f t="shared" ca="1" si="17"/>
        <v>20</v>
      </c>
      <c r="AL54">
        <f t="shared" ca="1" si="17"/>
        <v>0</v>
      </c>
      <c r="AM54" s="4" t="s">
        <v>103</v>
      </c>
      <c r="AZ54">
        <f ca="1">_xlfn.XLOOKUP($X54,Return_flow_table!$A$4:$A$25,Return_flow_table!B$4:B$25)</f>
        <v>0</v>
      </c>
      <c r="BA54">
        <f ca="1">_xlfn.XLOOKUP($X54,Return_flow_table!$A$4:$A$25,Return_flow_table!C$4:C$25)</f>
        <v>0</v>
      </c>
      <c r="BB54">
        <f ca="1">_xlfn.XLOOKUP($X54,Return_flow_table!$A$4:$A$25,Return_flow_table!D$4:D$25)</f>
        <v>20</v>
      </c>
      <c r="BC54">
        <f ca="1">_xlfn.XLOOKUP($X54,Return_flow_table!$A$4:$A$25,Return_flow_table!E$4:E$25)</f>
        <v>20</v>
      </c>
      <c r="BD54">
        <f ca="1">_xlfn.XLOOKUP($X54,Return_flow_table!$A$4:$A$25,Return_flow_table!F$4:F$25)</f>
        <v>10</v>
      </c>
      <c r="BE54">
        <f ca="1">_xlfn.XLOOKUP($X54,Return_flow_table!$A$4:$A$25,Return_flow_table!G$4:G$25)</f>
        <v>10</v>
      </c>
      <c r="BF54">
        <f ca="1">_xlfn.XLOOKUP($X54,Return_flow_table!$A$4:$A$25,Return_flow_table!H$4:H$25)</f>
        <v>0</v>
      </c>
      <c r="BG54">
        <f ca="1">_xlfn.XLOOKUP($X54,Return_flow_table!$A$4:$A$25,Return_flow_table!I$4:I$25)</f>
        <v>0</v>
      </c>
      <c r="BH54">
        <f ca="1">_xlfn.XLOOKUP($X54,Return_flow_table!$A$4:$A$25,Return_flow_table!J$4:J$25)</f>
        <v>0</v>
      </c>
      <c r="BI54">
        <f ca="1">_xlfn.XLOOKUP($X54,Return_flow_table!$A$4:$A$25,Return_flow_table!K$4:K$25)</f>
        <v>20</v>
      </c>
      <c r="BJ54">
        <f ca="1">_xlfn.XLOOKUP($X54,Return_flow_table!$A$4:$A$25,Return_flow_table!L$4:L$25)</f>
        <v>20</v>
      </c>
      <c r="BK54" s="2">
        <f ca="1">_xlfn.XLOOKUP($X54,Return_flow_table!$A$4:$A$25,Return_flow_table!M$4:M$25)</f>
        <v>0</v>
      </c>
    </row>
    <row r="55" spans="1:63" x14ac:dyDescent="0.25">
      <c r="A55" t="s">
        <v>201</v>
      </c>
      <c r="B55" t="s">
        <v>98</v>
      </c>
      <c r="C55" t="s">
        <v>99</v>
      </c>
      <c r="D55">
        <v>330.5</v>
      </c>
      <c r="E55" t="s">
        <v>100</v>
      </c>
      <c r="F55" t="s">
        <v>100</v>
      </c>
      <c r="G55" t="s">
        <v>202</v>
      </c>
      <c r="H55" s="41" t="s">
        <v>104</v>
      </c>
      <c r="I55">
        <f>_xlfn.XLOOKUP(B55,Use_Code_Ranking!$A$4:$A$23,Use_Code_Ranking!$B$4:$B$23,9999)</f>
        <v>1</v>
      </c>
      <c r="J55">
        <f t="shared" ca="1" si="0"/>
        <v>1</v>
      </c>
      <c r="K55">
        <f t="shared" ca="1" si="1"/>
        <v>1</v>
      </c>
      <c r="L55">
        <f t="shared" ca="1" si="2"/>
        <v>0</v>
      </c>
      <c r="M55">
        <f t="shared" ca="1" si="3"/>
        <v>0</v>
      </c>
      <c r="N55" t="str">
        <f t="shared" ca="1" si="11"/>
        <v/>
      </c>
      <c r="O55" t="str">
        <f t="shared" ca="1" si="12"/>
        <v/>
      </c>
      <c r="P55" t="str">
        <f t="shared" si="4"/>
        <v/>
      </c>
      <c r="Q55" t="str">
        <f t="shared" si="5"/>
        <v/>
      </c>
      <c r="R55" t="str">
        <f t="shared" si="6"/>
        <v/>
      </c>
      <c r="S55" t="str">
        <f t="shared" si="7"/>
        <v/>
      </c>
      <c r="U55" s="2" t="str">
        <f ca="1">IF(ISBLANK($T55),IF(S55="Irrigation","Irrigation",IF(R55="Irrigation","Irrigation",IF(Q55="Domestic","Domestic",IF(P55="Stockwatering","Stockwatering",IF(N55="IRRIGATION_AND_MUNICIPAL","Irrigation and Municipal",IF(O55="IRRIGATION_AND_DOMESTIC","Irrigation and Domestic Municipality",_xlfn.XLOOKUP(J55,Use_Code_Ranking!$B$4:$B$23,Use_Code_Ranking!$A$4:$A$23))))))),$T55)</f>
        <v>Irrigation</v>
      </c>
      <c r="W55" s="23" t="str">
        <f ca="1"/>
        <v>A015984</v>
      </c>
      <c r="X55" s="4" t="str">
        <f t="shared" ca="1" si="13"/>
        <v>Irrigation</v>
      </c>
      <c r="Y55" t="str">
        <f t="shared" ca="1" si="8"/>
        <v>N</v>
      </c>
      <c r="Z55" s="2" t="str">
        <f t="shared" ca="1" si="9"/>
        <v>N</v>
      </c>
      <c r="AA55">
        <f t="shared" ca="1" si="14"/>
        <v>0</v>
      </c>
      <c r="AB55">
        <f t="shared" ca="1" si="14"/>
        <v>0</v>
      </c>
      <c r="AC55">
        <f t="shared" ca="1" si="14"/>
        <v>20</v>
      </c>
      <c r="AD55">
        <f t="shared" ca="1" si="14"/>
        <v>20</v>
      </c>
      <c r="AE55">
        <f t="shared" ca="1" si="14"/>
        <v>10</v>
      </c>
      <c r="AF55">
        <f t="shared" ca="1" si="15"/>
        <v>10</v>
      </c>
      <c r="AG55">
        <f t="shared" ca="1" si="16"/>
        <v>0</v>
      </c>
      <c r="AH55">
        <f t="shared" ca="1" si="15"/>
        <v>0</v>
      </c>
      <c r="AI55">
        <f t="shared" ca="1" si="17"/>
        <v>0</v>
      </c>
      <c r="AJ55">
        <f t="shared" ca="1" si="17"/>
        <v>20</v>
      </c>
      <c r="AK55">
        <f t="shared" ca="1" si="17"/>
        <v>20</v>
      </c>
      <c r="AL55">
        <f t="shared" ca="1" si="17"/>
        <v>0</v>
      </c>
      <c r="AM55" s="4" t="s">
        <v>103</v>
      </c>
      <c r="AZ55">
        <f ca="1">_xlfn.XLOOKUP($X55,Return_flow_table!$A$4:$A$25,Return_flow_table!B$4:B$25)</f>
        <v>0</v>
      </c>
      <c r="BA55">
        <f ca="1">_xlfn.XLOOKUP($X55,Return_flow_table!$A$4:$A$25,Return_flow_table!C$4:C$25)</f>
        <v>0</v>
      </c>
      <c r="BB55">
        <f ca="1">_xlfn.XLOOKUP($X55,Return_flow_table!$A$4:$A$25,Return_flow_table!D$4:D$25)</f>
        <v>20</v>
      </c>
      <c r="BC55">
        <f ca="1">_xlfn.XLOOKUP($X55,Return_flow_table!$A$4:$A$25,Return_flow_table!E$4:E$25)</f>
        <v>20</v>
      </c>
      <c r="BD55">
        <f ca="1">_xlfn.XLOOKUP($X55,Return_flow_table!$A$4:$A$25,Return_flow_table!F$4:F$25)</f>
        <v>10</v>
      </c>
      <c r="BE55">
        <f ca="1">_xlfn.XLOOKUP($X55,Return_flow_table!$A$4:$A$25,Return_flow_table!G$4:G$25)</f>
        <v>10</v>
      </c>
      <c r="BF55">
        <f ca="1">_xlfn.XLOOKUP($X55,Return_flow_table!$A$4:$A$25,Return_flow_table!H$4:H$25)</f>
        <v>0</v>
      </c>
      <c r="BG55">
        <f ca="1">_xlfn.XLOOKUP($X55,Return_flow_table!$A$4:$A$25,Return_flow_table!I$4:I$25)</f>
        <v>0</v>
      </c>
      <c r="BH55">
        <f ca="1">_xlfn.XLOOKUP($X55,Return_flow_table!$A$4:$A$25,Return_flow_table!J$4:J$25)</f>
        <v>0</v>
      </c>
      <c r="BI55">
        <f ca="1">_xlfn.XLOOKUP($X55,Return_flow_table!$A$4:$A$25,Return_flow_table!K$4:K$25)</f>
        <v>20</v>
      </c>
      <c r="BJ55">
        <f ca="1">_xlfn.XLOOKUP($X55,Return_flow_table!$A$4:$A$25,Return_flow_table!L$4:L$25)</f>
        <v>20</v>
      </c>
      <c r="BK55" s="2">
        <f ca="1">_xlfn.XLOOKUP($X55,Return_flow_table!$A$4:$A$25,Return_flow_table!M$4:M$25)</f>
        <v>0</v>
      </c>
    </row>
    <row r="56" spans="1:63" x14ac:dyDescent="0.25">
      <c r="A56" t="s">
        <v>203</v>
      </c>
      <c r="B56" t="s">
        <v>98</v>
      </c>
      <c r="C56" t="s">
        <v>99</v>
      </c>
      <c r="D56">
        <v>63.2</v>
      </c>
      <c r="E56" t="s">
        <v>100</v>
      </c>
      <c r="F56" t="s">
        <v>100</v>
      </c>
      <c r="G56" t="s">
        <v>204</v>
      </c>
      <c r="H56" s="41" t="s">
        <v>102</v>
      </c>
      <c r="I56">
        <f>_xlfn.XLOOKUP(B56,Use_Code_Ranking!$A$4:$A$23,Use_Code_Ranking!$B$4:$B$23,9999)</f>
        <v>1</v>
      </c>
      <c r="J56">
        <f t="shared" ca="1" si="0"/>
        <v>1</v>
      </c>
      <c r="K56">
        <f t="shared" ca="1" si="1"/>
        <v>1</v>
      </c>
      <c r="L56">
        <f t="shared" ca="1" si="2"/>
        <v>0</v>
      </c>
      <c r="M56">
        <f t="shared" ca="1" si="3"/>
        <v>0</v>
      </c>
      <c r="N56" t="str">
        <f t="shared" ca="1" si="11"/>
        <v/>
      </c>
      <c r="O56" t="str">
        <f t="shared" ca="1" si="12"/>
        <v/>
      </c>
      <c r="P56" t="str">
        <f t="shared" si="4"/>
        <v/>
      </c>
      <c r="Q56" t="str">
        <f t="shared" si="5"/>
        <v/>
      </c>
      <c r="R56" t="str">
        <f t="shared" si="6"/>
        <v/>
      </c>
      <c r="S56" t="str">
        <f t="shared" si="7"/>
        <v/>
      </c>
      <c r="U56" s="2" t="str">
        <f ca="1">IF(ISBLANK($T56),IF(S56="Irrigation","Irrigation",IF(R56="Irrigation","Irrigation",IF(Q56="Domestic","Domestic",IF(P56="Stockwatering","Stockwatering",IF(N56="IRRIGATION_AND_MUNICIPAL","Irrigation and Municipal",IF(O56="IRRIGATION_AND_DOMESTIC","Irrigation and Domestic Municipality",_xlfn.XLOOKUP(J56,Use_Code_Ranking!$B$4:$B$23,Use_Code_Ranking!$A$4:$A$23))))))),$T56)</f>
        <v>Irrigation</v>
      </c>
      <c r="W56" s="23" t="str">
        <f ca="1"/>
        <v>A016106</v>
      </c>
      <c r="X56" s="4" t="str">
        <f t="shared" ca="1" si="13"/>
        <v>Recreational</v>
      </c>
      <c r="Y56" t="str">
        <f t="shared" ca="1" si="8"/>
        <v>Y</v>
      </c>
      <c r="Z56" s="2" t="str">
        <f t="shared" ca="1" si="9"/>
        <v>N</v>
      </c>
      <c r="AA56">
        <f t="shared" ca="1" si="14"/>
        <v>100</v>
      </c>
      <c r="AB56">
        <f t="shared" ca="1" si="14"/>
        <v>100</v>
      </c>
      <c r="AC56">
        <f t="shared" ca="1" si="14"/>
        <v>100</v>
      </c>
      <c r="AD56">
        <f t="shared" ca="1" si="14"/>
        <v>100</v>
      </c>
      <c r="AE56">
        <f t="shared" ca="1" si="14"/>
        <v>100</v>
      </c>
      <c r="AF56">
        <f t="shared" ca="1" si="15"/>
        <v>100</v>
      </c>
      <c r="AG56">
        <f t="shared" ca="1" si="16"/>
        <v>100</v>
      </c>
      <c r="AH56">
        <f t="shared" ca="1" si="15"/>
        <v>100</v>
      </c>
      <c r="AI56">
        <f t="shared" ca="1" si="17"/>
        <v>100</v>
      </c>
      <c r="AJ56">
        <f t="shared" ca="1" si="17"/>
        <v>100</v>
      </c>
      <c r="AK56">
        <f t="shared" ca="1" si="17"/>
        <v>100</v>
      </c>
      <c r="AL56">
        <f t="shared" ca="1" si="17"/>
        <v>100</v>
      </c>
      <c r="AM56" s="4" t="s">
        <v>103</v>
      </c>
      <c r="AZ56">
        <f ca="1">_xlfn.XLOOKUP($X56,Return_flow_table!$A$4:$A$25,Return_flow_table!B$4:B$25)</f>
        <v>100</v>
      </c>
      <c r="BA56">
        <f ca="1">_xlfn.XLOOKUP($X56,Return_flow_table!$A$4:$A$25,Return_flow_table!C$4:C$25)</f>
        <v>100</v>
      </c>
      <c r="BB56">
        <f ca="1">_xlfn.XLOOKUP($X56,Return_flow_table!$A$4:$A$25,Return_flow_table!D$4:D$25)</f>
        <v>100</v>
      </c>
      <c r="BC56">
        <f ca="1">_xlfn.XLOOKUP($X56,Return_flow_table!$A$4:$A$25,Return_flow_table!E$4:E$25)</f>
        <v>100</v>
      </c>
      <c r="BD56">
        <f ca="1">_xlfn.XLOOKUP($X56,Return_flow_table!$A$4:$A$25,Return_flow_table!F$4:F$25)</f>
        <v>100</v>
      </c>
      <c r="BE56">
        <f ca="1">_xlfn.XLOOKUP($X56,Return_flow_table!$A$4:$A$25,Return_flow_table!G$4:G$25)</f>
        <v>100</v>
      </c>
      <c r="BF56">
        <f ca="1">_xlfn.XLOOKUP($X56,Return_flow_table!$A$4:$A$25,Return_flow_table!H$4:H$25)</f>
        <v>100</v>
      </c>
      <c r="BG56">
        <f ca="1">_xlfn.XLOOKUP($X56,Return_flow_table!$A$4:$A$25,Return_flow_table!I$4:I$25)</f>
        <v>100</v>
      </c>
      <c r="BH56">
        <f ca="1">_xlfn.XLOOKUP($X56,Return_flow_table!$A$4:$A$25,Return_flow_table!J$4:J$25)</f>
        <v>100</v>
      </c>
      <c r="BI56">
        <f ca="1">_xlfn.XLOOKUP($X56,Return_flow_table!$A$4:$A$25,Return_flow_table!K$4:K$25)</f>
        <v>100</v>
      </c>
      <c r="BJ56">
        <f ca="1">_xlfn.XLOOKUP($X56,Return_flow_table!$A$4:$A$25,Return_flow_table!L$4:L$25)</f>
        <v>100</v>
      </c>
      <c r="BK56" s="2">
        <f ca="1">_xlfn.XLOOKUP($X56,Return_flow_table!$A$4:$A$25,Return_flow_table!M$4:M$25)</f>
        <v>100</v>
      </c>
    </row>
    <row r="57" spans="1:63" x14ac:dyDescent="0.25">
      <c r="A57" t="s">
        <v>203</v>
      </c>
      <c r="B57" t="s">
        <v>106</v>
      </c>
      <c r="C57" t="s">
        <v>99</v>
      </c>
      <c r="D57">
        <v>63.2</v>
      </c>
      <c r="E57" t="s">
        <v>100</v>
      </c>
      <c r="F57" t="s">
        <v>100</v>
      </c>
      <c r="G57" t="s">
        <v>204</v>
      </c>
      <c r="H57" s="41" t="s">
        <v>102</v>
      </c>
      <c r="I57">
        <f>_xlfn.XLOOKUP(B57,Use_Code_Ranking!$A$4:$A$23,Use_Code_Ranking!$B$4:$B$23,9999)</f>
        <v>3</v>
      </c>
      <c r="J57">
        <f t="shared" ca="1" si="0"/>
        <v>1</v>
      </c>
      <c r="K57">
        <f t="shared" ca="1" si="1"/>
        <v>1</v>
      </c>
      <c r="L57">
        <f t="shared" ca="1" si="2"/>
        <v>0</v>
      </c>
      <c r="M57">
        <f t="shared" ca="1" si="3"/>
        <v>0</v>
      </c>
      <c r="N57" t="str">
        <f t="shared" ca="1" si="11"/>
        <v/>
      </c>
      <c r="O57" t="str">
        <f t="shared" ca="1" si="12"/>
        <v/>
      </c>
      <c r="P57" t="str">
        <f t="shared" si="4"/>
        <v/>
      </c>
      <c r="Q57" t="str">
        <f t="shared" si="5"/>
        <v/>
      </c>
      <c r="R57" t="str">
        <f t="shared" si="6"/>
        <v/>
      </c>
      <c r="S57" t="str">
        <f t="shared" si="7"/>
        <v/>
      </c>
      <c r="U57" s="2" t="str">
        <f ca="1">IF(ISBLANK($T57),IF(S57="Irrigation","Irrigation",IF(R57="Irrigation","Irrigation",IF(Q57="Domestic","Domestic",IF(P57="Stockwatering","Stockwatering",IF(N57="IRRIGATION_AND_MUNICIPAL","Irrigation and Municipal",IF(O57="IRRIGATION_AND_DOMESTIC","Irrigation and Domestic Municipality",_xlfn.XLOOKUP(J57,Use_Code_Ranking!$B$4:$B$23,Use_Code_Ranking!$A$4:$A$23))))))),$T57)</f>
        <v>Irrigation</v>
      </c>
      <c r="W57" s="23" t="str">
        <f ca="1"/>
        <v>A016308</v>
      </c>
      <c r="X57" s="4" t="str">
        <f t="shared" ca="1" si="13"/>
        <v>Irrigation</v>
      </c>
      <c r="Y57" t="str">
        <f t="shared" ca="1" si="8"/>
        <v>N</v>
      </c>
      <c r="Z57" s="2" t="str">
        <f t="shared" ca="1" si="9"/>
        <v>N</v>
      </c>
      <c r="AA57">
        <f t="shared" ca="1" si="14"/>
        <v>0</v>
      </c>
      <c r="AB57">
        <f t="shared" ca="1" si="14"/>
        <v>0</v>
      </c>
      <c r="AC57">
        <f t="shared" ca="1" si="14"/>
        <v>20</v>
      </c>
      <c r="AD57">
        <f t="shared" ca="1" si="14"/>
        <v>20</v>
      </c>
      <c r="AE57">
        <f t="shared" ca="1" si="14"/>
        <v>10</v>
      </c>
      <c r="AF57">
        <f t="shared" ca="1" si="15"/>
        <v>10</v>
      </c>
      <c r="AG57">
        <f t="shared" ca="1" si="16"/>
        <v>0</v>
      </c>
      <c r="AH57">
        <f t="shared" ca="1" si="15"/>
        <v>0</v>
      </c>
      <c r="AI57">
        <f t="shared" ca="1" si="17"/>
        <v>0</v>
      </c>
      <c r="AJ57">
        <f t="shared" ca="1" si="17"/>
        <v>20</v>
      </c>
      <c r="AK57">
        <f t="shared" ca="1" si="17"/>
        <v>20</v>
      </c>
      <c r="AL57">
        <f t="shared" ca="1" si="17"/>
        <v>0</v>
      </c>
      <c r="AM57" s="4" t="s">
        <v>103</v>
      </c>
      <c r="AZ57">
        <f ca="1">_xlfn.XLOOKUP($X57,Return_flow_table!$A$4:$A$25,Return_flow_table!B$4:B$25)</f>
        <v>0</v>
      </c>
      <c r="BA57">
        <f ca="1">_xlfn.XLOOKUP($X57,Return_flow_table!$A$4:$A$25,Return_flow_table!C$4:C$25)</f>
        <v>0</v>
      </c>
      <c r="BB57">
        <f ca="1">_xlfn.XLOOKUP($X57,Return_flow_table!$A$4:$A$25,Return_flow_table!D$4:D$25)</f>
        <v>20</v>
      </c>
      <c r="BC57">
        <f ca="1">_xlfn.XLOOKUP($X57,Return_flow_table!$A$4:$A$25,Return_flow_table!E$4:E$25)</f>
        <v>20</v>
      </c>
      <c r="BD57">
        <f ca="1">_xlfn.XLOOKUP($X57,Return_flow_table!$A$4:$A$25,Return_flow_table!F$4:F$25)</f>
        <v>10</v>
      </c>
      <c r="BE57">
        <f ca="1">_xlfn.XLOOKUP($X57,Return_flow_table!$A$4:$A$25,Return_flow_table!G$4:G$25)</f>
        <v>10</v>
      </c>
      <c r="BF57">
        <f ca="1">_xlfn.XLOOKUP($X57,Return_flow_table!$A$4:$A$25,Return_flow_table!H$4:H$25)</f>
        <v>0</v>
      </c>
      <c r="BG57">
        <f ca="1">_xlfn.XLOOKUP($X57,Return_flow_table!$A$4:$A$25,Return_flow_table!I$4:I$25)</f>
        <v>0</v>
      </c>
      <c r="BH57">
        <f ca="1">_xlfn.XLOOKUP($X57,Return_flow_table!$A$4:$A$25,Return_flow_table!J$4:J$25)</f>
        <v>0</v>
      </c>
      <c r="BI57">
        <f ca="1">_xlfn.XLOOKUP($X57,Return_flow_table!$A$4:$A$25,Return_flow_table!K$4:K$25)</f>
        <v>20</v>
      </c>
      <c r="BJ57">
        <f ca="1">_xlfn.XLOOKUP($X57,Return_flow_table!$A$4:$A$25,Return_flow_table!L$4:L$25)</f>
        <v>20</v>
      </c>
      <c r="BK57" s="2">
        <f ca="1">_xlfn.XLOOKUP($X57,Return_flow_table!$A$4:$A$25,Return_flow_table!M$4:M$25)</f>
        <v>0</v>
      </c>
    </row>
    <row r="58" spans="1:63" x14ac:dyDescent="0.25">
      <c r="A58" t="s">
        <v>632</v>
      </c>
      <c r="B58" t="s">
        <v>98</v>
      </c>
      <c r="C58" t="s">
        <v>99</v>
      </c>
      <c r="D58">
        <v>72.7</v>
      </c>
      <c r="E58" t="s">
        <v>100</v>
      </c>
      <c r="F58" t="s">
        <v>100</v>
      </c>
      <c r="G58" t="s">
        <v>633</v>
      </c>
      <c r="H58" s="41" t="s">
        <v>148</v>
      </c>
      <c r="I58">
        <f>_xlfn.XLOOKUP(B58,Use_Code_Ranking!$A$4:$A$23,Use_Code_Ranking!$B$4:$B$23,9999)</f>
        <v>1</v>
      </c>
      <c r="J58">
        <f t="shared" ca="1" si="0"/>
        <v>1</v>
      </c>
      <c r="K58">
        <f t="shared" ca="1" si="1"/>
        <v>1</v>
      </c>
      <c r="L58">
        <f t="shared" ca="1" si="2"/>
        <v>0</v>
      </c>
      <c r="M58">
        <f t="shared" ca="1" si="3"/>
        <v>0</v>
      </c>
      <c r="N58" t="str">
        <f t="shared" ca="1" si="11"/>
        <v/>
      </c>
      <c r="O58" t="str">
        <f t="shared" ca="1" si="12"/>
        <v/>
      </c>
      <c r="P58" t="str">
        <f t="shared" si="4"/>
        <v/>
      </c>
      <c r="Q58" t="str">
        <f t="shared" si="5"/>
        <v/>
      </c>
      <c r="R58" t="str">
        <f t="shared" si="6"/>
        <v/>
      </c>
      <c r="S58" t="str">
        <f t="shared" si="7"/>
        <v/>
      </c>
      <c r="U58" s="2" t="str">
        <f ca="1">IF(ISBLANK($T58),IF(S58="Irrigation","Irrigation",IF(R58="Irrigation","Irrigation",IF(Q58="Domestic","Domestic",IF(P58="Stockwatering","Stockwatering",IF(N58="IRRIGATION_AND_MUNICIPAL","Irrigation and Municipal",IF(O58="IRRIGATION_AND_DOMESTIC","Irrigation and Domestic Municipality",_xlfn.XLOOKUP(J58,Use_Code_Ranking!$B$4:$B$23,Use_Code_Ranking!$A$4:$A$23))))))),$T58)</f>
        <v>Irrigation</v>
      </c>
      <c r="W58" s="23" t="str">
        <f ca="1"/>
        <v>A016416</v>
      </c>
      <c r="X58" s="4" t="str">
        <f t="shared" ca="1" si="13"/>
        <v>Irrigation</v>
      </c>
      <c r="Y58" t="str">
        <f t="shared" ca="1" si="8"/>
        <v>N</v>
      </c>
      <c r="Z58" s="2" t="str">
        <f t="shared" ca="1" si="9"/>
        <v>N</v>
      </c>
      <c r="AA58">
        <f t="shared" ca="1" si="14"/>
        <v>0</v>
      </c>
      <c r="AB58">
        <f t="shared" ca="1" si="14"/>
        <v>0</v>
      </c>
      <c r="AC58">
        <f t="shared" ca="1" si="14"/>
        <v>20</v>
      </c>
      <c r="AD58">
        <f t="shared" ca="1" si="14"/>
        <v>20</v>
      </c>
      <c r="AE58">
        <f t="shared" ca="1" si="14"/>
        <v>10</v>
      </c>
      <c r="AF58">
        <f t="shared" ca="1" si="15"/>
        <v>10</v>
      </c>
      <c r="AG58">
        <f t="shared" ca="1" si="16"/>
        <v>0</v>
      </c>
      <c r="AH58">
        <f t="shared" ca="1" si="15"/>
        <v>0</v>
      </c>
      <c r="AI58">
        <f t="shared" ca="1" si="17"/>
        <v>0</v>
      </c>
      <c r="AJ58">
        <f t="shared" ca="1" si="17"/>
        <v>20</v>
      </c>
      <c r="AK58">
        <f t="shared" ca="1" si="17"/>
        <v>20</v>
      </c>
      <c r="AL58">
        <f t="shared" ca="1" si="17"/>
        <v>0</v>
      </c>
      <c r="AM58" s="4" t="s">
        <v>103</v>
      </c>
      <c r="AZ58">
        <f ca="1">_xlfn.XLOOKUP($X58,Return_flow_table!$A$4:$A$25,Return_flow_table!B$4:B$25)</f>
        <v>0</v>
      </c>
      <c r="BA58">
        <f ca="1">_xlfn.XLOOKUP($X58,Return_flow_table!$A$4:$A$25,Return_flow_table!C$4:C$25)</f>
        <v>0</v>
      </c>
      <c r="BB58">
        <f ca="1">_xlfn.XLOOKUP($X58,Return_flow_table!$A$4:$A$25,Return_flow_table!D$4:D$25)</f>
        <v>20</v>
      </c>
      <c r="BC58">
        <f ca="1">_xlfn.XLOOKUP($X58,Return_flow_table!$A$4:$A$25,Return_flow_table!E$4:E$25)</f>
        <v>20</v>
      </c>
      <c r="BD58">
        <f ca="1">_xlfn.XLOOKUP($X58,Return_flow_table!$A$4:$A$25,Return_flow_table!F$4:F$25)</f>
        <v>10</v>
      </c>
      <c r="BE58">
        <f ca="1">_xlfn.XLOOKUP($X58,Return_flow_table!$A$4:$A$25,Return_flow_table!G$4:G$25)</f>
        <v>10</v>
      </c>
      <c r="BF58">
        <f ca="1">_xlfn.XLOOKUP($X58,Return_flow_table!$A$4:$A$25,Return_flow_table!H$4:H$25)</f>
        <v>0</v>
      </c>
      <c r="BG58">
        <f ca="1">_xlfn.XLOOKUP($X58,Return_flow_table!$A$4:$A$25,Return_flow_table!I$4:I$25)</f>
        <v>0</v>
      </c>
      <c r="BH58">
        <f ca="1">_xlfn.XLOOKUP($X58,Return_flow_table!$A$4:$A$25,Return_flow_table!J$4:J$25)</f>
        <v>0</v>
      </c>
      <c r="BI58">
        <f ca="1">_xlfn.XLOOKUP($X58,Return_flow_table!$A$4:$A$25,Return_flow_table!K$4:K$25)</f>
        <v>20</v>
      </c>
      <c r="BJ58">
        <f ca="1">_xlfn.XLOOKUP($X58,Return_flow_table!$A$4:$A$25,Return_flow_table!L$4:L$25)</f>
        <v>20</v>
      </c>
      <c r="BK58" s="2">
        <f ca="1">_xlfn.XLOOKUP($X58,Return_flow_table!$A$4:$A$25,Return_flow_table!M$4:M$25)</f>
        <v>0</v>
      </c>
    </row>
    <row r="59" spans="1:63" x14ac:dyDescent="0.25">
      <c r="A59" t="s">
        <v>206</v>
      </c>
      <c r="B59" t="s">
        <v>98</v>
      </c>
      <c r="C59" t="s">
        <v>99</v>
      </c>
      <c r="D59">
        <v>213.2</v>
      </c>
      <c r="E59" t="s">
        <v>100</v>
      </c>
      <c r="F59" t="s">
        <v>100</v>
      </c>
      <c r="G59" t="s">
        <v>207</v>
      </c>
      <c r="H59" s="41" t="s">
        <v>102</v>
      </c>
      <c r="I59">
        <f>_xlfn.XLOOKUP(B59,Use_Code_Ranking!$A$4:$A$23,Use_Code_Ranking!$B$4:$B$23,9999)</f>
        <v>1</v>
      </c>
      <c r="J59">
        <f t="shared" ca="1" si="0"/>
        <v>1</v>
      </c>
      <c r="K59">
        <f t="shared" ca="1" si="1"/>
        <v>1</v>
      </c>
      <c r="L59">
        <f t="shared" ca="1" si="2"/>
        <v>0</v>
      </c>
      <c r="M59">
        <f t="shared" ca="1" si="3"/>
        <v>0</v>
      </c>
      <c r="N59" t="str">
        <f t="shared" ca="1" si="11"/>
        <v/>
      </c>
      <c r="O59" t="str">
        <f t="shared" ca="1" si="12"/>
        <v/>
      </c>
      <c r="P59" t="str">
        <f t="shared" si="4"/>
        <v/>
      </c>
      <c r="Q59" t="str">
        <f t="shared" si="5"/>
        <v/>
      </c>
      <c r="R59" t="str">
        <f t="shared" si="6"/>
        <v/>
      </c>
      <c r="S59" t="str">
        <f t="shared" si="7"/>
        <v/>
      </c>
      <c r="U59" s="2" t="str">
        <f ca="1">IF(ISBLANK($T59),IF(S59="Irrigation","Irrigation",IF(R59="Irrigation","Irrigation",IF(Q59="Domestic","Domestic",IF(P59="Stockwatering","Stockwatering",IF(N59="IRRIGATION_AND_MUNICIPAL","Irrigation and Municipal",IF(O59="IRRIGATION_AND_DOMESTIC","Irrigation and Domestic Municipality",_xlfn.XLOOKUP(J59,Use_Code_Ranking!$B$4:$B$23,Use_Code_Ranking!$A$4:$A$23))))))),$T59)</f>
        <v>Irrigation</v>
      </c>
      <c r="W59" s="23" t="str">
        <f ca="1"/>
        <v>A016440</v>
      </c>
      <c r="X59" s="4" t="str">
        <f t="shared" ca="1" si="13"/>
        <v>Irrigation</v>
      </c>
      <c r="Y59" t="str">
        <f t="shared" ca="1" si="8"/>
        <v>N</v>
      </c>
      <c r="Z59" s="2" t="str">
        <f t="shared" ca="1" si="9"/>
        <v>N</v>
      </c>
      <c r="AA59">
        <f t="shared" ca="1" si="14"/>
        <v>0</v>
      </c>
      <c r="AB59">
        <f t="shared" ca="1" si="14"/>
        <v>0</v>
      </c>
      <c r="AC59">
        <f t="shared" ca="1" si="14"/>
        <v>20</v>
      </c>
      <c r="AD59">
        <f t="shared" ca="1" si="14"/>
        <v>20</v>
      </c>
      <c r="AE59">
        <f t="shared" ca="1" si="14"/>
        <v>10</v>
      </c>
      <c r="AF59">
        <f t="shared" ca="1" si="15"/>
        <v>10</v>
      </c>
      <c r="AG59">
        <f t="shared" ca="1" si="16"/>
        <v>0</v>
      </c>
      <c r="AH59">
        <f t="shared" ca="1" si="15"/>
        <v>0</v>
      </c>
      <c r="AI59">
        <f t="shared" ca="1" si="17"/>
        <v>0</v>
      </c>
      <c r="AJ59">
        <f t="shared" ca="1" si="17"/>
        <v>20</v>
      </c>
      <c r="AK59">
        <f t="shared" ca="1" si="17"/>
        <v>20</v>
      </c>
      <c r="AL59">
        <f t="shared" ca="1" si="17"/>
        <v>0</v>
      </c>
      <c r="AM59" s="4" t="s">
        <v>103</v>
      </c>
      <c r="AZ59">
        <f ca="1">_xlfn.XLOOKUP($X59,Return_flow_table!$A$4:$A$25,Return_flow_table!B$4:B$25)</f>
        <v>0</v>
      </c>
      <c r="BA59">
        <f ca="1">_xlfn.XLOOKUP($X59,Return_flow_table!$A$4:$A$25,Return_flow_table!C$4:C$25)</f>
        <v>0</v>
      </c>
      <c r="BB59">
        <f ca="1">_xlfn.XLOOKUP($X59,Return_flow_table!$A$4:$A$25,Return_flow_table!D$4:D$25)</f>
        <v>20</v>
      </c>
      <c r="BC59">
        <f ca="1">_xlfn.XLOOKUP($X59,Return_flow_table!$A$4:$A$25,Return_flow_table!E$4:E$25)</f>
        <v>20</v>
      </c>
      <c r="BD59">
        <f ca="1">_xlfn.XLOOKUP($X59,Return_flow_table!$A$4:$A$25,Return_flow_table!F$4:F$25)</f>
        <v>10</v>
      </c>
      <c r="BE59">
        <f ca="1">_xlfn.XLOOKUP($X59,Return_flow_table!$A$4:$A$25,Return_flow_table!G$4:G$25)</f>
        <v>10</v>
      </c>
      <c r="BF59">
        <f ca="1">_xlfn.XLOOKUP($X59,Return_flow_table!$A$4:$A$25,Return_flow_table!H$4:H$25)</f>
        <v>0</v>
      </c>
      <c r="BG59">
        <f ca="1">_xlfn.XLOOKUP($X59,Return_flow_table!$A$4:$A$25,Return_flow_table!I$4:I$25)</f>
        <v>0</v>
      </c>
      <c r="BH59">
        <f ca="1">_xlfn.XLOOKUP($X59,Return_flow_table!$A$4:$A$25,Return_flow_table!J$4:J$25)</f>
        <v>0</v>
      </c>
      <c r="BI59">
        <f ca="1">_xlfn.XLOOKUP($X59,Return_flow_table!$A$4:$A$25,Return_flow_table!K$4:K$25)</f>
        <v>20</v>
      </c>
      <c r="BJ59">
        <f ca="1">_xlfn.XLOOKUP($X59,Return_flow_table!$A$4:$A$25,Return_flow_table!L$4:L$25)</f>
        <v>20</v>
      </c>
      <c r="BK59" s="2">
        <f ca="1">_xlfn.XLOOKUP($X59,Return_flow_table!$A$4:$A$25,Return_flow_table!M$4:M$25)</f>
        <v>0</v>
      </c>
    </row>
    <row r="60" spans="1:63" x14ac:dyDescent="0.25">
      <c r="A60" t="s">
        <v>208</v>
      </c>
      <c r="B60" t="s">
        <v>98</v>
      </c>
      <c r="C60" t="s">
        <v>99</v>
      </c>
      <c r="D60">
        <v>75.400000000000006</v>
      </c>
      <c r="E60" t="s">
        <v>100</v>
      </c>
      <c r="F60" t="s">
        <v>100</v>
      </c>
      <c r="G60" t="s">
        <v>209</v>
      </c>
      <c r="H60" s="41" t="s">
        <v>102</v>
      </c>
      <c r="I60">
        <f>_xlfn.XLOOKUP(B60,Use_Code_Ranking!$A$4:$A$23,Use_Code_Ranking!$B$4:$B$23,9999)</f>
        <v>1</v>
      </c>
      <c r="J60">
        <f t="shared" ca="1" si="0"/>
        <v>1</v>
      </c>
      <c r="K60">
        <f t="shared" ca="1" si="1"/>
        <v>1</v>
      </c>
      <c r="L60">
        <f t="shared" ca="1" si="2"/>
        <v>0</v>
      </c>
      <c r="M60">
        <f t="shared" ca="1" si="3"/>
        <v>0</v>
      </c>
      <c r="N60" t="str">
        <f t="shared" ca="1" si="11"/>
        <v/>
      </c>
      <c r="O60" t="str">
        <f t="shared" ca="1" si="12"/>
        <v/>
      </c>
      <c r="P60" t="str">
        <f t="shared" si="4"/>
        <v/>
      </c>
      <c r="Q60" t="str">
        <f t="shared" si="5"/>
        <v/>
      </c>
      <c r="R60" t="str">
        <f t="shared" si="6"/>
        <v/>
      </c>
      <c r="S60" t="str">
        <f t="shared" si="7"/>
        <v/>
      </c>
      <c r="U60" s="2" t="str">
        <f ca="1">IF(ISBLANK($T60),IF(S60="Irrigation","Irrigation",IF(R60="Irrigation","Irrigation",IF(Q60="Domestic","Domestic",IF(P60="Stockwatering","Stockwatering",IF(N60="IRRIGATION_AND_MUNICIPAL","Irrigation and Municipal",IF(O60="IRRIGATION_AND_DOMESTIC","Irrigation and Domestic Municipality",_xlfn.XLOOKUP(J60,Use_Code_Ranking!$B$4:$B$23,Use_Code_Ranking!$A$4:$A$23))))))),$T60)</f>
        <v>Irrigation</v>
      </c>
      <c r="W60" s="23" t="str">
        <f ca="1"/>
        <v>A016443</v>
      </c>
      <c r="X60" s="4" t="str">
        <f t="shared" ca="1" si="13"/>
        <v>Irrigation</v>
      </c>
      <c r="Y60" t="str">
        <f t="shared" ca="1" si="8"/>
        <v>N</v>
      </c>
      <c r="Z60" s="2" t="str">
        <f t="shared" ca="1" si="9"/>
        <v>N</v>
      </c>
      <c r="AA60">
        <f t="shared" ca="1" si="14"/>
        <v>0</v>
      </c>
      <c r="AB60">
        <f t="shared" ca="1" si="14"/>
        <v>0</v>
      </c>
      <c r="AC60">
        <f t="shared" ca="1" si="14"/>
        <v>20</v>
      </c>
      <c r="AD60">
        <f t="shared" ca="1" si="14"/>
        <v>20</v>
      </c>
      <c r="AE60">
        <f t="shared" ca="1" si="14"/>
        <v>10</v>
      </c>
      <c r="AF60">
        <f t="shared" ca="1" si="15"/>
        <v>10</v>
      </c>
      <c r="AG60">
        <f t="shared" ca="1" si="16"/>
        <v>0</v>
      </c>
      <c r="AH60">
        <f t="shared" ca="1" si="15"/>
        <v>0</v>
      </c>
      <c r="AI60">
        <f t="shared" ca="1" si="17"/>
        <v>0</v>
      </c>
      <c r="AJ60">
        <f t="shared" ca="1" si="17"/>
        <v>20</v>
      </c>
      <c r="AK60">
        <f t="shared" ca="1" si="17"/>
        <v>20</v>
      </c>
      <c r="AL60">
        <f t="shared" ca="1" si="17"/>
        <v>0</v>
      </c>
      <c r="AM60" s="4" t="s">
        <v>103</v>
      </c>
      <c r="AZ60">
        <f ca="1">_xlfn.XLOOKUP($X60,Return_flow_table!$A$4:$A$25,Return_flow_table!B$4:B$25)</f>
        <v>0</v>
      </c>
      <c r="BA60">
        <f ca="1">_xlfn.XLOOKUP($X60,Return_flow_table!$A$4:$A$25,Return_flow_table!C$4:C$25)</f>
        <v>0</v>
      </c>
      <c r="BB60">
        <f ca="1">_xlfn.XLOOKUP($X60,Return_flow_table!$A$4:$A$25,Return_flow_table!D$4:D$25)</f>
        <v>20</v>
      </c>
      <c r="BC60">
        <f ca="1">_xlfn.XLOOKUP($X60,Return_flow_table!$A$4:$A$25,Return_flow_table!E$4:E$25)</f>
        <v>20</v>
      </c>
      <c r="BD60">
        <f ca="1">_xlfn.XLOOKUP($X60,Return_flow_table!$A$4:$A$25,Return_flow_table!F$4:F$25)</f>
        <v>10</v>
      </c>
      <c r="BE60">
        <f ca="1">_xlfn.XLOOKUP($X60,Return_flow_table!$A$4:$A$25,Return_flow_table!G$4:G$25)</f>
        <v>10</v>
      </c>
      <c r="BF60">
        <f ca="1">_xlfn.XLOOKUP($X60,Return_flow_table!$A$4:$A$25,Return_flow_table!H$4:H$25)</f>
        <v>0</v>
      </c>
      <c r="BG60">
        <f ca="1">_xlfn.XLOOKUP($X60,Return_flow_table!$A$4:$A$25,Return_flow_table!I$4:I$25)</f>
        <v>0</v>
      </c>
      <c r="BH60">
        <f ca="1">_xlfn.XLOOKUP($X60,Return_flow_table!$A$4:$A$25,Return_flow_table!J$4:J$25)</f>
        <v>0</v>
      </c>
      <c r="BI60">
        <f ca="1">_xlfn.XLOOKUP($X60,Return_flow_table!$A$4:$A$25,Return_flow_table!K$4:K$25)</f>
        <v>20</v>
      </c>
      <c r="BJ60">
        <f ca="1">_xlfn.XLOOKUP($X60,Return_flow_table!$A$4:$A$25,Return_flow_table!L$4:L$25)</f>
        <v>20</v>
      </c>
      <c r="BK60" s="2">
        <f ca="1">_xlfn.XLOOKUP($X60,Return_flow_table!$A$4:$A$25,Return_flow_table!M$4:M$25)</f>
        <v>0</v>
      </c>
    </row>
    <row r="61" spans="1:63" x14ac:dyDescent="0.25">
      <c r="A61" t="s">
        <v>210</v>
      </c>
      <c r="B61" t="s">
        <v>106</v>
      </c>
      <c r="C61" t="s">
        <v>99</v>
      </c>
      <c r="D61">
        <v>7.3</v>
      </c>
      <c r="E61" t="s">
        <v>100</v>
      </c>
      <c r="F61" t="s">
        <v>100</v>
      </c>
      <c r="G61" t="s">
        <v>211</v>
      </c>
      <c r="H61" s="41" t="s">
        <v>102</v>
      </c>
      <c r="I61">
        <f>_xlfn.XLOOKUP(B61,Use_Code_Ranking!$A$4:$A$23,Use_Code_Ranking!$B$4:$B$23,9999)</f>
        <v>3</v>
      </c>
      <c r="J61">
        <f t="shared" ca="1" si="0"/>
        <v>3</v>
      </c>
      <c r="K61">
        <f t="shared" ca="1" si="1"/>
        <v>0</v>
      </c>
      <c r="L61">
        <f t="shared" ca="1" si="2"/>
        <v>0</v>
      </c>
      <c r="M61">
        <f t="shared" ca="1" si="3"/>
        <v>0</v>
      </c>
      <c r="N61" t="str">
        <f t="shared" ca="1" si="11"/>
        <v/>
      </c>
      <c r="O61" t="str">
        <f t="shared" ca="1" si="12"/>
        <v/>
      </c>
      <c r="P61" t="str">
        <f t="shared" si="4"/>
        <v/>
      </c>
      <c r="Q61" t="str">
        <f t="shared" si="5"/>
        <v/>
      </c>
      <c r="R61" t="str">
        <f t="shared" si="6"/>
        <v/>
      </c>
      <c r="S61" t="str">
        <f t="shared" si="7"/>
        <v/>
      </c>
      <c r="U61" s="2" t="str">
        <f ca="1">IF(ISBLANK($T61),IF(S61="Irrigation","Irrigation",IF(R61="Irrigation","Irrigation",IF(Q61="Domestic","Domestic",IF(P61="Stockwatering","Stockwatering",IF(N61="IRRIGATION_AND_MUNICIPAL","Irrigation and Municipal",IF(O61="IRRIGATION_AND_DOMESTIC","Irrigation and Domestic Municipality",_xlfn.XLOOKUP(J61,Use_Code_Ranking!$B$4:$B$23,Use_Code_Ranking!$A$4:$A$23))))))),$T61)</f>
        <v>Domestic</v>
      </c>
      <c r="W61" s="23" t="str">
        <f ca="1"/>
        <v>A016457</v>
      </c>
      <c r="X61" s="4" t="str">
        <f t="shared" ca="1" si="13"/>
        <v>Irrigation</v>
      </c>
      <c r="Y61" t="str">
        <f t="shared" ca="1" si="8"/>
        <v>N</v>
      </c>
      <c r="Z61" s="2" t="str">
        <f t="shared" ca="1" si="9"/>
        <v>N</v>
      </c>
      <c r="AA61">
        <f t="shared" ca="1" si="14"/>
        <v>0</v>
      </c>
      <c r="AB61">
        <f t="shared" ca="1" si="14"/>
        <v>0</v>
      </c>
      <c r="AC61">
        <f t="shared" ca="1" si="14"/>
        <v>20</v>
      </c>
      <c r="AD61">
        <f t="shared" ca="1" si="14"/>
        <v>20</v>
      </c>
      <c r="AE61">
        <f t="shared" ca="1" si="14"/>
        <v>10</v>
      </c>
      <c r="AF61">
        <f t="shared" ca="1" si="15"/>
        <v>10</v>
      </c>
      <c r="AG61">
        <f t="shared" ca="1" si="16"/>
        <v>0</v>
      </c>
      <c r="AH61">
        <f t="shared" ca="1" si="15"/>
        <v>0</v>
      </c>
      <c r="AI61">
        <f t="shared" ca="1" si="17"/>
        <v>0</v>
      </c>
      <c r="AJ61">
        <f t="shared" ca="1" si="17"/>
        <v>20</v>
      </c>
      <c r="AK61">
        <f t="shared" ca="1" si="17"/>
        <v>20</v>
      </c>
      <c r="AL61">
        <f t="shared" ca="1" si="17"/>
        <v>0</v>
      </c>
      <c r="AM61" s="4" t="s">
        <v>103</v>
      </c>
      <c r="AZ61">
        <f ca="1">_xlfn.XLOOKUP($X61,Return_flow_table!$A$4:$A$25,Return_flow_table!B$4:B$25)</f>
        <v>0</v>
      </c>
      <c r="BA61">
        <f ca="1">_xlfn.XLOOKUP($X61,Return_flow_table!$A$4:$A$25,Return_flow_table!C$4:C$25)</f>
        <v>0</v>
      </c>
      <c r="BB61">
        <f ca="1">_xlfn.XLOOKUP($X61,Return_flow_table!$A$4:$A$25,Return_flow_table!D$4:D$25)</f>
        <v>20</v>
      </c>
      <c r="BC61">
        <f ca="1">_xlfn.XLOOKUP($X61,Return_flow_table!$A$4:$A$25,Return_flow_table!E$4:E$25)</f>
        <v>20</v>
      </c>
      <c r="BD61">
        <f ca="1">_xlfn.XLOOKUP($X61,Return_flow_table!$A$4:$A$25,Return_flow_table!F$4:F$25)</f>
        <v>10</v>
      </c>
      <c r="BE61">
        <f ca="1">_xlfn.XLOOKUP($X61,Return_flow_table!$A$4:$A$25,Return_flow_table!G$4:G$25)</f>
        <v>10</v>
      </c>
      <c r="BF61">
        <f ca="1">_xlfn.XLOOKUP($X61,Return_flow_table!$A$4:$A$25,Return_flow_table!H$4:H$25)</f>
        <v>0</v>
      </c>
      <c r="BG61">
        <f ca="1">_xlfn.XLOOKUP($X61,Return_flow_table!$A$4:$A$25,Return_flow_table!I$4:I$25)</f>
        <v>0</v>
      </c>
      <c r="BH61">
        <f ca="1">_xlfn.XLOOKUP($X61,Return_flow_table!$A$4:$A$25,Return_flow_table!J$4:J$25)</f>
        <v>0</v>
      </c>
      <c r="BI61">
        <f ca="1">_xlfn.XLOOKUP($X61,Return_flow_table!$A$4:$A$25,Return_flow_table!K$4:K$25)</f>
        <v>20</v>
      </c>
      <c r="BJ61">
        <f ca="1">_xlfn.XLOOKUP($X61,Return_flow_table!$A$4:$A$25,Return_flow_table!L$4:L$25)</f>
        <v>20</v>
      </c>
      <c r="BK61" s="2">
        <f ca="1">_xlfn.XLOOKUP($X61,Return_flow_table!$A$4:$A$25,Return_flow_table!M$4:M$25)</f>
        <v>0</v>
      </c>
    </row>
    <row r="62" spans="1:63" x14ac:dyDescent="0.25">
      <c r="A62" t="s">
        <v>210</v>
      </c>
      <c r="B62" t="s">
        <v>139</v>
      </c>
      <c r="C62" t="s">
        <v>99</v>
      </c>
      <c r="D62">
        <v>7.3</v>
      </c>
      <c r="E62" t="s">
        <v>100</v>
      </c>
      <c r="F62" t="s">
        <v>100</v>
      </c>
      <c r="G62" t="s">
        <v>211</v>
      </c>
      <c r="H62" s="41" t="s">
        <v>102</v>
      </c>
      <c r="I62">
        <f>_xlfn.XLOOKUP(B62,Use_Code_Ranking!$A$4:$A$23,Use_Code_Ranking!$B$4:$B$23,9999)</f>
        <v>9</v>
      </c>
      <c r="J62">
        <f t="shared" ca="1" si="0"/>
        <v>3</v>
      </c>
      <c r="K62">
        <f t="shared" ca="1" si="1"/>
        <v>0</v>
      </c>
      <c r="L62">
        <f t="shared" ca="1" si="2"/>
        <v>0</v>
      </c>
      <c r="M62">
        <f t="shared" ca="1" si="3"/>
        <v>0</v>
      </c>
      <c r="N62" t="str">
        <f ca="1">IF(AND(K62&gt;0,L62&gt;0),"IRRIGATION_AND_MUNICIPAL","")</f>
        <v/>
      </c>
      <c r="O62" t="str">
        <f t="shared" ca="1" si="12"/>
        <v/>
      </c>
      <c r="P62" t="str">
        <f t="shared" si="4"/>
        <v/>
      </c>
      <c r="Q62" t="str">
        <f t="shared" si="5"/>
        <v/>
      </c>
      <c r="R62" t="str">
        <f t="shared" si="6"/>
        <v/>
      </c>
      <c r="S62" t="str">
        <f t="shared" si="7"/>
        <v/>
      </c>
      <c r="U62" s="2" t="str">
        <f ca="1">IF(ISBLANK($T62),IF(S62="Irrigation","Irrigation",IF(R62="Irrigation","Irrigation",IF(Q62="Domestic","Domestic",IF(P62="Stockwatering","Stockwatering",IF(N62="IRRIGATION_AND_MUNICIPAL","Irrigation and Municipal",IF(O62="IRRIGATION_AND_DOMESTIC","Irrigation and Domestic Municipality",_xlfn.XLOOKUP(J62,Use_Code_Ranking!$B$4:$B$23,Use_Code_Ranking!$A$4:$A$23))))))),$T62)</f>
        <v>Domestic</v>
      </c>
      <c r="W62" s="23" t="str">
        <f ca="1"/>
        <v>A016472</v>
      </c>
      <c r="X62" s="4" t="str">
        <f t="shared" ca="1" si="13"/>
        <v>Irrigation</v>
      </c>
      <c r="Y62" t="str">
        <f t="shared" ca="1" si="8"/>
        <v>N</v>
      </c>
      <c r="Z62" s="2" t="str">
        <f t="shared" ca="1" si="9"/>
        <v>N</v>
      </c>
      <c r="AA62">
        <f t="shared" ca="1" si="14"/>
        <v>0</v>
      </c>
      <c r="AB62">
        <f t="shared" ca="1" si="14"/>
        <v>0</v>
      </c>
      <c r="AC62">
        <f t="shared" ca="1" si="14"/>
        <v>20</v>
      </c>
      <c r="AD62">
        <f t="shared" ca="1" si="14"/>
        <v>20</v>
      </c>
      <c r="AE62">
        <f t="shared" ca="1" si="14"/>
        <v>10</v>
      </c>
      <c r="AF62">
        <f t="shared" ca="1" si="15"/>
        <v>10</v>
      </c>
      <c r="AG62">
        <f t="shared" ca="1" si="16"/>
        <v>0</v>
      </c>
      <c r="AH62">
        <f t="shared" ca="1" si="15"/>
        <v>0</v>
      </c>
      <c r="AI62">
        <f t="shared" ca="1" si="17"/>
        <v>0</v>
      </c>
      <c r="AJ62">
        <f t="shared" ca="1" si="17"/>
        <v>20</v>
      </c>
      <c r="AK62">
        <f t="shared" ca="1" si="17"/>
        <v>20</v>
      </c>
      <c r="AL62">
        <f t="shared" ca="1" si="17"/>
        <v>0</v>
      </c>
      <c r="AM62" s="4" t="s">
        <v>103</v>
      </c>
      <c r="AZ62">
        <f ca="1">_xlfn.XLOOKUP($X62,Return_flow_table!$A$4:$A$25,Return_flow_table!B$4:B$25)</f>
        <v>0</v>
      </c>
      <c r="BA62">
        <f ca="1">_xlfn.XLOOKUP($X62,Return_flow_table!$A$4:$A$25,Return_flow_table!C$4:C$25)</f>
        <v>0</v>
      </c>
      <c r="BB62">
        <f ca="1">_xlfn.XLOOKUP($X62,Return_flow_table!$A$4:$A$25,Return_flow_table!D$4:D$25)</f>
        <v>20</v>
      </c>
      <c r="BC62">
        <f ca="1">_xlfn.XLOOKUP($X62,Return_flow_table!$A$4:$A$25,Return_flow_table!E$4:E$25)</f>
        <v>20</v>
      </c>
      <c r="BD62">
        <f ca="1">_xlfn.XLOOKUP($X62,Return_flow_table!$A$4:$A$25,Return_flow_table!F$4:F$25)</f>
        <v>10</v>
      </c>
      <c r="BE62">
        <f ca="1">_xlfn.XLOOKUP($X62,Return_flow_table!$A$4:$A$25,Return_flow_table!G$4:G$25)</f>
        <v>10</v>
      </c>
      <c r="BF62">
        <f ca="1">_xlfn.XLOOKUP($X62,Return_flow_table!$A$4:$A$25,Return_flow_table!H$4:H$25)</f>
        <v>0</v>
      </c>
      <c r="BG62">
        <f ca="1">_xlfn.XLOOKUP($X62,Return_flow_table!$A$4:$A$25,Return_flow_table!I$4:I$25)</f>
        <v>0</v>
      </c>
      <c r="BH62">
        <f ca="1">_xlfn.XLOOKUP($X62,Return_flow_table!$A$4:$A$25,Return_flow_table!J$4:J$25)</f>
        <v>0</v>
      </c>
      <c r="BI62">
        <f ca="1">_xlfn.XLOOKUP($X62,Return_flow_table!$A$4:$A$25,Return_flow_table!K$4:K$25)</f>
        <v>20</v>
      </c>
      <c r="BJ62">
        <f ca="1">_xlfn.XLOOKUP($X62,Return_flow_table!$A$4:$A$25,Return_flow_table!L$4:L$25)</f>
        <v>20</v>
      </c>
      <c r="BK62" s="2">
        <f ca="1">_xlfn.XLOOKUP($X62,Return_flow_table!$A$4:$A$25,Return_flow_table!M$4:M$25)</f>
        <v>0</v>
      </c>
    </row>
    <row r="63" spans="1:63" x14ac:dyDescent="0.25">
      <c r="A63" t="s">
        <v>212</v>
      </c>
      <c r="B63" t="s">
        <v>98</v>
      </c>
      <c r="C63" t="s">
        <v>99</v>
      </c>
      <c r="D63">
        <v>14.7</v>
      </c>
      <c r="E63" t="s">
        <v>100</v>
      </c>
      <c r="F63" t="s">
        <v>100</v>
      </c>
      <c r="G63" t="s">
        <v>213</v>
      </c>
      <c r="H63" s="41" t="s">
        <v>102</v>
      </c>
      <c r="I63">
        <f>_xlfn.XLOOKUP(B63,Use_Code_Ranking!$A$4:$A$23,Use_Code_Ranking!$B$4:$B$23,9999)</f>
        <v>1</v>
      </c>
      <c r="J63">
        <f t="shared" ca="1" si="0"/>
        <v>1</v>
      </c>
      <c r="K63">
        <f t="shared" ca="1" si="1"/>
        <v>1</v>
      </c>
      <c r="L63">
        <f t="shared" ca="1" si="2"/>
        <v>0</v>
      </c>
      <c r="M63">
        <f t="shared" ca="1" si="3"/>
        <v>0</v>
      </c>
      <c r="N63" t="str">
        <f t="shared" ca="1" si="11"/>
        <v/>
      </c>
      <c r="O63" t="str">
        <f t="shared" ca="1" si="12"/>
        <v/>
      </c>
      <c r="P63" t="str">
        <f t="shared" si="4"/>
        <v/>
      </c>
      <c r="Q63" t="str">
        <f t="shared" si="5"/>
        <v/>
      </c>
      <c r="R63" t="str">
        <f t="shared" si="6"/>
        <v/>
      </c>
      <c r="S63" t="str">
        <f t="shared" si="7"/>
        <v/>
      </c>
      <c r="U63" s="2" t="str">
        <f ca="1">IF(ISBLANK($T63),IF(S63="Irrigation","Irrigation",IF(R63="Irrigation","Irrigation",IF(Q63="Domestic","Domestic",IF(P63="Stockwatering","Stockwatering",IF(N63="IRRIGATION_AND_MUNICIPAL","Irrigation and Municipal",IF(O63="IRRIGATION_AND_DOMESTIC","Irrigation and Domestic Municipality",_xlfn.XLOOKUP(J63,Use_Code_Ranking!$B$4:$B$23,Use_Code_Ranking!$A$4:$A$23))))))),$T63)</f>
        <v>Irrigation</v>
      </c>
      <c r="W63" s="23" t="str">
        <f ca="1"/>
        <v>A016545</v>
      </c>
      <c r="X63" s="4" t="str">
        <f t="shared" ca="1" si="13"/>
        <v>Recreational</v>
      </c>
      <c r="Y63" t="str">
        <f t="shared" ca="1" si="8"/>
        <v>Y</v>
      </c>
      <c r="Z63" s="2" t="str">
        <f t="shared" ca="1" si="9"/>
        <v>N</v>
      </c>
      <c r="AA63">
        <f t="shared" ca="1" si="14"/>
        <v>100</v>
      </c>
      <c r="AB63">
        <f t="shared" ca="1" si="14"/>
        <v>100</v>
      </c>
      <c r="AC63">
        <f t="shared" ca="1" si="14"/>
        <v>100</v>
      </c>
      <c r="AD63">
        <f t="shared" ca="1" si="14"/>
        <v>100</v>
      </c>
      <c r="AE63">
        <f t="shared" ca="1" si="14"/>
        <v>100</v>
      </c>
      <c r="AF63">
        <f t="shared" ca="1" si="15"/>
        <v>100</v>
      </c>
      <c r="AG63">
        <f t="shared" ca="1" si="16"/>
        <v>100</v>
      </c>
      <c r="AH63">
        <f t="shared" ca="1" si="15"/>
        <v>100</v>
      </c>
      <c r="AI63">
        <f t="shared" ca="1" si="17"/>
        <v>100</v>
      </c>
      <c r="AJ63">
        <f t="shared" ca="1" si="17"/>
        <v>100</v>
      </c>
      <c r="AK63">
        <f t="shared" ca="1" si="17"/>
        <v>100</v>
      </c>
      <c r="AL63">
        <f t="shared" ca="1" si="17"/>
        <v>100</v>
      </c>
      <c r="AM63" s="4" t="s">
        <v>103</v>
      </c>
      <c r="AZ63">
        <f ca="1">_xlfn.XLOOKUP($X63,Return_flow_table!$A$4:$A$25,Return_flow_table!B$4:B$25)</f>
        <v>100</v>
      </c>
      <c r="BA63">
        <f ca="1">_xlfn.XLOOKUP($X63,Return_flow_table!$A$4:$A$25,Return_flow_table!C$4:C$25)</f>
        <v>100</v>
      </c>
      <c r="BB63">
        <f ca="1">_xlfn.XLOOKUP($X63,Return_flow_table!$A$4:$A$25,Return_flow_table!D$4:D$25)</f>
        <v>100</v>
      </c>
      <c r="BC63">
        <f ca="1">_xlfn.XLOOKUP($X63,Return_flow_table!$A$4:$A$25,Return_flow_table!E$4:E$25)</f>
        <v>100</v>
      </c>
      <c r="BD63">
        <f ca="1">_xlfn.XLOOKUP($X63,Return_flow_table!$A$4:$A$25,Return_flow_table!F$4:F$25)</f>
        <v>100</v>
      </c>
      <c r="BE63">
        <f ca="1">_xlfn.XLOOKUP($X63,Return_flow_table!$A$4:$A$25,Return_flow_table!G$4:G$25)</f>
        <v>100</v>
      </c>
      <c r="BF63">
        <f ca="1">_xlfn.XLOOKUP($X63,Return_flow_table!$A$4:$A$25,Return_flow_table!H$4:H$25)</f>
        <v>100</v>
      </c>
      <c r="BG63">
        <f ca="1">_xlfn.XLOOKUP($X63,Return_flow_table!$A$4:$A$25,Return_flow_table!I$4:I$25)</f>
        <v>100</v>
      </c>
      <c r="BH63">
        <f ca="1">_xlfn.XLOOKUP($X63,Return_flow_table!$A$4:$A$25,Return_flow_table!J$4:J$25)</f>
        <v>100</v>
      </c>
      <c r="BI63">
        <f ca="1">_xlfn.XLOOKUP($X63,Return_flow_table!$A$4:$A$25,Return_flow_table!K$4:K$25)</f>
        <v>100</v>
      </c>
      <c r="BJ63">
        <f ca="1">_xlfn.XLOOKUP($X63,Return_flow_table!$A$4:$A$25,Return_flow_table!L$4:L$25)</f>
        <v>100</v>
      </c>
      <c r="BK63" s="2">
        <f ca="1">_xlfn.XLOOKUP($X63,Return_flow_table!$A$4:$A$25,Return_flow_table!M$4:M$25)</f>
        <v>100</v>
      </c>
    </row>
    <row r="64" spans="1:63" x14ac:dyDescent="0.25">
      <c r="A64" t="s">
        <v>214</v>
      </c>
      <c r="B64" t="s">
        <v>98</v>
      </c>
      <c r="C64" t="s">
        <v>99</v>
      </c>
      <c r="D64">
        <v>72.2</v>
      </c>
      <c r="E64" t="s">
        <v>100</v>
      </c>
      <c r="F64" t="s">
        <v>100</v>
      </c>
      <c r="G64" t="s">
        <v>147</v>
      </c>
      <c r="H64" s="41" t="s">
        <v>102</v>
      </c>
      <c r="I64">
        <f>_xlfn.XLOOKUP(B64,Use_Code_Ranking!$A$4:$A$23,Use_Code_Ranking!$B$4:$B$23,9999)</f>
        <v>1</v>
      </c>
      <c r="J64">
        <f t="shared" ca="1" si="0"/>
        <v>1</v>
      </c>
      <c r="K64">
        <f t="shared" ca="1" si="1"/>
        <v>1</v>
      </c>
      <c r="L64">
        <f t="shared" ca="1" si="2"/>
        <v>0</v>
      </c>
      <c r="M64">
        <f t="shared" ca="1" si="3"/>
        <v>0</v>
      </c>
      <c r="N64" t="str">
        <f t="shared" ca="1" si="11"/>
        <v/>
      </c>
      <c r="O64" t="str">
        <f t="shared" ca="1" si="12"/>
        <v/>
      </c>
      <c r="P64" t="str">
        <f t="shared" si="4"/>
        <v/>
      </c>
      <c r="Q64" t="str">
        <f t="shared" si="5"/>
        <v/>
      </c>
      <c r="R64" t="str">
        <f t="shared" si="6"/>
        <v/>
      </c>
      <c r="S64" t="str">
        <f t="shared" si="7"/>
        <v/>
      </c>
      <c r="U64" s="2" t="str">
        <f ca="1">IF(ISBLANK($T64),IF(S64="Irrigation","Irrigation",IF(R64="Irrigation","Irrigation",IF(Q64="Domestic","Domestic",IF(P64="Stockwatering","Stockwatering",IF(N64="IRRIGATION_AND_MUNICIPAL","Irrigation and Municipal",IF(O64="IRRIGATION_AND_DOMESTIC","Irrigation and Domestic Municipality",_xlfn.XLOOKUP(J64,Use_Code_Ranking!$B$4:$B$23,Use_Code_Ranking!$A$4:$A$23))))))),$T64)</f>
        <v>Irrigation</v>
      </c>
      <c r="W64" s="23" t="str">
        <f ca="1"/>
        <v>A016973</v>
      </c>
      <c r="X64" s="4" t="str">
        <f t="shared" ca="1" si="13"/>
        <v>Irrigation</v>
      </c>
      <c r="Y64" t="str">
        <f t="shared" ca="1" si="8"/>
        <v>N</v>
      </c>
      <c r="Z64" s="2" t="str">
        <f t="shared" ca="1" si="9"/>
        <v>N</v>
      </c>
      <c r="AA64">
        <f t="shared" ca="1" si="14"/>
        <v>0</v>
      </c>
      <c r="AB64">
        <f t="shared" ca="1" si="14"/>
        <v>0</v>
      </c>
      <c r="AC64">
        <f t="shared" ca="1" si="14"/>
        <v>20</v>
      </c>
      <c r="AD64">
        <f t="shared" ca="1" si="14"/>
        <v>20</v>
      </c>
      <c r="AE64">
        <f t="shared" ref="AE64:AG127" ca="1" si="18">IF($AM64="STANDARD",BD64,AR64)</f>
        <v>10</v>
      </c>
      <c r="AF64">
        <f t="shared" ca="1" si="15"/>
        <v>10</v>
      </c>
      <c r="AG64">
        <f t="shared" ca="1" si="16"/>
        <v>0</v>
      </c>
      <c r="AH64">
        <f t="shared" ca="1" si="15"/>
        <v>0</v>
      </c>
      <c r="AI64">
        <f t="shared" ca="1" si="17"/>
        <v>0</v>
      </c>
      <c r="AJ64">
        <f t="shared" ca="1" si="17"/>
        <v>20</v>
      </c>
      <c r="AK64">
        <f t="shared" ca="1" si="17"/>
        <v>20</v>
      </c>
      <c r="AL64">
        <f t="shared" ca="1" si="17"/>
        <v>0</v>
      </c>
      <c r="AM64" s="4" t="s">
        <v>103</v>
      </c>
      <c r="AZ64">
        <f ca="1">_xlfn.XLOOKUP($X64,Return_flow_table!$A$4:$A$25,Return_flow_table!B$4:B$25)</f>
        <v>0</v>
      </c>
      <c r="BA64">
        <f ca="1">_xlfn.XLOOKUP($X64,Return_flow_table!$A$4:$A$25,Return_flow_table!C$4:C$25)</f>
        <v>0</v>
      </c>
      <c r="BB64">
        <f ca="1">_xlfn.XLOOKUP($X64,Return_flow_table!$A$4:$A$25,Return_flow_table!D$4:D$25)</f>
        <v>20</v>
      </c>
      <c r="BC64">
        <f ca="1">_xlfn.XLOOKUP($X64,Return_flow_table!$A$4:$A$25,Return_flow_table!E$4:E$25)</f>
        <v>20</v>
      </c>
      <c r="BD64">
        <f ca="1">_xlfn.XLOOKUP($X64,Return_flow_table!$A$4:$A$25,Return_flow_table!F$4:F$25)</f>
        <v>10</v>
      </c>
      <c r="BE64">
        <f ca="1">_xlfn.XLOOKUP($X64,Return_flow_table!$A$4:$A$25,Return_flow_table!G$4:G$25)</f>
        <v>10</v>
      </c>
      <c r="BF64">
        <f ca="1">_xlfn.XLOOKUP($X64,Return_flow_table!$A$4:$A$25,Return_flow_table!H$4:H$25)</f>
        <v>0</v>
      </c>
      <c r="BG64">
        <f ca="1">_xlfn.XLOOKUP($X64,Return_flow_table!$A$4:$A$25,Return_flow_table!I$4:I$25)</f>
        <v>0</v>
      </c>
      <c r="BH64">
        <f ca="1">_xlfn.XLOOKUP($X64,Return_flow_table!$A$4:$A$25,Return_flow_table!J$4:J$25)</f>
        <v>0</v>
      </c>
      <c r="BI64">
        <f ca="1">_xlfn.XLOOKUP($X64,Return_flow_table!$A$4:$A$25,Return_flow_table!K$4:K$25)</f>
        <v>20</v>
      </c>
      <c r="BJ64">
        <f ca="1">_xlfn.XLOOKUP($X64,Return_flow_table!$A$4:$A$25,Return_flow_table!L$4:L$25)</f>
        <v>20</v>
      </c>
      <c r="BK64" s="2">
        <f ca="1">_xlfn.XLOOKUP($X64,Return_flow_table!$A$4:$A$25,Return_flow_table!M$4:M$25)</f>
        <v>0</v>
      </c>
    </row>
    <row r="65" spans="1:63" x14ac:dyDescent="0.25">
      <c r="A65" t="s">
        <v>216</v>
      </c>
      <c r="B65" t="s">
        <v>98</v>
      </c>
      <c r="C65" t="s">
        <v>99</v>
      </c>
      <c r="D65">
        <v>4</v>
      </c>
      <c r="E65" t="s">
        <v>100</v>
      </c>
      <c r="F65" t="s">
        <v>100</v>
      </c>
      <c r="G65" t="s">
        <v>170</v>
      </c>
      <c r="H65" s="41" t="s">
        <v>102</v>
      </c>
      <c r="I65">
        <f>_xlfn.XLOOKUP(B65,Use_Code_Ranking!$A$4:$A$23,Use_Code_Ranking!$B$4:$B$23,9999)</f>
        <v>1</v>
      </c>
      <c r="J65">
        <f t="shared" ca="1" si="0"/>
        <v>1</v>
      </c>
      <c r="K65">
        <f t="shared" ca="1" si="1"/>
        <v>1</v>
      </c>
      <c r="L65">
        <f t="shared" ca="1" si="2"/>
        <v>0</v>
      </c>
      <c r="M65">
        <f t="shared" ca="1" si="3"/>
        <v>0</v>
      </c>
      <c r="N65" t="str">
        <f t="shared" ca="1" si="11"/>
        <v/>
      </c>
      <c r="O65" t="str">
        <f t="shared" ca="1" si="12"/>
        <v/>
      </c>
      <c r="P65" t="str">
        <f t="shared" si="4"/>
        <v/>
      </c>
      <c r="Q65" t="str">
        <f t="shared" si="5"/>
        <v/>
      </c>
      <c r="R65" t="str">
        <f t="shared" si="6"/>
        <v/>
      </c>
      <c r="S65" t="str">
        <f t="shared" si="7"/>
        <v/>
      </c>
      <c r="U65" s="2" t="str">
        <f ca="1">IF(ISBLANK($T65),IF(S65="Irrigation","Irrigation",IF(R65="Irrigation","Irrigation",IF(Q65="Domestic","Domestic",IF(P65="Stockwatering","Stockwatering",IF(N65="IRRIGATION_AND_MUNICIPAL","Irrigation and Municipal",IF(O65="IRRIGATION_AND_DOMESTIC","Irrigation and Domestic Municipality",_xlfn.XLOOKUP(J65,Use_Code_Ranking!$B$4:$B$23,Use_Code_Ranking!$A$4:$A$23))))))),$T65)</f>
        <v>Irrigation</v>
      </c>
      <c r="W65" s="23" t="str">
        <f ca="1"/>
        <v>A017081</v>
      </c>
      <c r="X65" s="4" t="str">
        <f t="shared" ca="1" si="13"/>
        <v>Irrigation</v>
      </c>
      <c r="Y65" t="str">
        <f t="shared" ca="1" si="8"/>
        <v>N</v>
      </c>
      <c r="Z65" s="2" t="str">
        <f t="shared" ca="1" si="9"/>
        <v>N</v>
      </c>
      <c r="AA65">
        <f t="shared" ca="1" si="14"/>
        <v>0</v>
      </c>
      <c r="AB65">
        <f t="shared" ca="1" si="14"/>
        <v>0</v>
      </c>
      <c r="AC65">
        <f t="shared" ca="1" si="14"/>
        <v>20</v>
      </c>
      <c r="AD65">
        <f t="shared" ca="1" si="14"/>
        <v>20</v>
      </c>
      <c r="AE65">
        <f t="shared" ca="1" si="18"/>
        <v>10</v>
      </c>
      <c r="AF65">
        <f t="shared" ca="1" si="15"/>
        <v>10</v>
      </c>
      <c r="AG65">
        <f t="shared" ca="1" si="16"/>
        <v>0</v>
      </c>
      <c r="AH65">
        <f t="shared" ca="1" si="15"/>
        <v>0</v>
      </c>
      <c r="AI65">
        <f t="shared" ca="1" si="17"/>
        <v>0</v>
      </c>
      <c r="AJ65">
        <f t="shared" ca="1" si="17"/>
        <v>20</v>
      </c>
      <c r="AK65">
        <f t="shared" ca="1" si="17"/>
        <v>20</v>
      </c>
      <c r="AL65">
        <f t="shared" ca="1" si="17"/>
        <v>0</v>
      </c>
      <c r="AM65" s="4" t="s">
        <v>103</v>
      </c>
      <c r="AZ65">
        <f ca="1">_xlfn.XLOOKUP($X65,Return_flow_table!$A$4:$A$25,Return_flow_table!B$4:B$25)</f>
        <v>0</v>
      </c>
      <c r="BA65">
        <f ca="1">_xlfn.XLOOKUP($X65,Return_flow_table!$A$4:$A$25,Return_flow_table!C$4:C$25)</f>
        <v>0</v>
      </c>
      <c r="BB65">
        <f ca="1">_xlfn.XLOOKUP($X65,Return_flow_table!$A$4:$A$25,Return_flow_table!D$4:D$25)</f>
        <v>20</v>
      </c>
      <c r="BC65">
        <f ca="1">_xlfn.XLOOKUP($X65,Return_flow_table!$A$4:$A$25,Return_flow_table!E$4:E$25)</f>
        <v>20</v>
      </c>
      <c r="BD65">
        <f ca="1">_xlfn.XLOOKUP($X65,Return_flow_table!$A$4:$A$25,Return_flow_table!F$4:F$25)</f>
        <v>10</v>
      </c>
      <c r="BE65">
        <f ca="1">_xlfn.XLOOKUP($X65,Return_flow_table!$A$4:$A$25,Return_flow_table!G$4:G$25)</f>
        <v>10</v>
      </c>
      <c r="BF65">
        <f ca="1">_xlfn.XLOOKUP($X65,Return_flow_table!$A$4:$A$25,Return_flow_table!H$4:H$25)</f>
        <v>0</v>
      </c>
      <c r="BG65">
        <f ca="1">_xlfn.XLOOKUP($X65,Return_flow_table!$A$4:$A$25,Return_flow_table!I$4:I$25)</f>
        <v>0</v>
      </c>
      <c r="BH65">
        <f ca="1">_xlfn.XLOOKUP($X65,Return_flow_table!$A$4:$A$25,Return_flow_table!J$4:J$25)</f>
        <v>0</v>
      </c>
      <c r="BI65">
        <f ca="1">_xlfn.XLOOKUP($X65,Return_flow_table!$A$4:$A$25,Return_flow_table!K$4:K$25)</f>
        <v>20</v>
      </c>
      <c r="BJ65">
        <f ca="1">_xlfn.XLOOKUP($X65,Return_flow_table!$A$4:$A$25,Return_flow_table!L$4:L$25)</f>
        <v>20</v>
      </c>
      <c r="BK65" s="2">
        <f ca="1">_xlfn.XLOOKUP($X65,Return_flow_table!$A$4:$A$25,Return_flow_table!M$4:M$25)</f>
        <v>0</v>
      </c>
    </row>
    <row r="66" spans="1:63" x14ac:dyDescent="0.25">
      <c r="A66" t="s">
        <v>216</v>
      </c>
      <c r="B66" t="s">
        <v>126</v>
      </c>
      <c r="C66" t="s">
        <v>99</v>
      </c>
      <c r="D66">
        <v>4</v>
      </c>
      <c r="E66" t="s">
        <v>100</v>
      </c>
      <c r="F66" t="s">
        <v>100</v>
      </c>
      <c r="G66" t="s">
        <v>170</v>
      </c>
      <c r="H66" s="41" t="s">
        <v>102</v>
      </c>
      <c r="I66">
        <f>_xlfn.XLOOKUP(B66,Use_Code_Ranking!$A$4:$A$23,Use_Code_Ranking!$B$4:$B$23,9999)</f>
        <v>5</v>
      </c>
      <c r="J66">
        <f t="shared" ca="1" si="0"/>
        <v>1</v>
      </c>
      <c r="K66">
        <f t="shared" ca="1" si="1"/>
        <v>1</v>
      </c>
      <c r="L66">
        <f t="shared" ca="1" si="2"/>
        <v>0</v>
      </c>
      <c r="M66">
        <f t="shared" ca="1" si="3"/>
        <v>0</v>
      </c>
      <c r="N66" t="str">
        <f t="shared" ca="1" si="11"/>
        <v/>
      </c>
      <c r="O66" t="str">
        <f t="shared" ca="1" si="12"/>
        <v/>
      </c>
      <c r="P66" t="str">
        <f t="shared" si="4"/>
        <v/>
      </c>
      <c r="Q66" t="str">
        <f t="shared" si="5"/>
        <v/>
      </c>
      <c r="R66" t="str">
        <f t="shared" si="6"/>
        <v/>
      </c>
      <c r="S66" t="str">
        <f t="shared" si="7"/>
        <v/>
      </c>
      <c r="U66" s="2" t="str">
        <f ca="1">IF(ISBLANK($T66),IF(S66="Irrigation","Irrigation",IF(R66="Irrigation","Irrigation",IF(Q66="Domestic","Domestic",IF(P66="Stockwatering","Stockwatering",IF(N66="IRRIGATION_AND_MUNICIPAL","Irrigation and Municipal",IF(O66="IRRIGATION_AND_DOMESTIC","Irrigation and Domestic Municipality",_xlfn.XLOOKUP(J66,Use_Code_Ranking!$B$4:$B$23,Use_Code_Ranking!$A$4:$A$23))))))),$T66)</f>
        <v>Irrigation</v>
      </c>
      <c r="W66" s="23" t="str">
        <f ca="1"/>
        <v>A017091C</v>
      </c>
      <c r="X66" s="4" t="str">
        <f t="shared" ca="1" si="13"/>
        <v>Irrigation</v>
      </c>
      <c r="Y66" t="str">
        <f t="shared" ca="1" si="8"/>
        <v>N</v>
      </c>
      <c r="Z66" s="2" t="str">
        <f t="shared" ca="1" si="9"/>
        <v>N</v>
      </c>
      <c r="AA66">
        <f t="shared" ca="1" si="14"/>
        <v>0</v>
      </c>
      <c r="AB66">
        <f t="shared" ca="1" si="14"/>
        <v>0</v>
      </c>
      <c r="AC66">
        <f t="shared" ca="1" si="14"/>
        <v>20</v>
      </c>
      <c r="AD66">
        <f t="shared" ca="1" si="14"/>
        <v>20</v>
      </c>
      <c r="AE66">
        <f t="shared" ca="1" si="18"/>
        <v>10</v>
      </c>
      <c r="AF66">
        <f t="shared" ca="1" si="15"/>
        <v>10</v>
      </c>
      <c r="AG66">
        <f t="shared" ca="1" si="16"/>
        <v>0</v>
      </c>
      <c r="AH66">
        <f t="shared" ca="1" si="15"/>
        <v>0</v>
      </c>
      <c r="AI66">
        <f t="shared" ca="1" si="17"/>
        <v>0</v>
      </c>
      <c r="AJ66">
        <f t="shared" ca="1" si="17"/>
        <v>20</v>
      </c>
      <c r="AK66">
        <f t="shared" ca="1" si="17"/>
        <v>20</v>
      </c>
      <c r="AL66">
        <f t="shared" ca="1" si="17"/>
        <v>0</v>
      </c>
      <c r="AM66" s="4" t="s">
        <v>103</v>
      </c>
      <c r="AZ66">
        <f ca="1">_xlfn.XLOOKUP($X66,Return_flow_table!$A$4:$A$25,Return_flow_table!B$4:B$25)</f>
        <v>0</v>
      </c>
      <c r="BA66">
        <f ca="1">_xlfn.XLOOKUP($X66,Return_flow_table!$A$4:$A$25,Return_flow_table!C$4:C$25)</f>
        <v>0</v>
      </c>
      <c r="BB66">
        <f ca="1">_xlfn.XLOOKUP($X66,Return_flow_table!$A$4:$A$25,Return_flow_table!D$4:D$25)</f>
        <v>20</v>
      </c>
      <c r="BC66">
        <f ca="1">_xlfn.XLOOKUP($X66,Return_flow_table!$A$4:$A$25,Return_flow_table!E$4:E$25)</f>
        <v>20</v>
      </c>
      <c r="BD66">
        <f ca="1">_xlfn.XLOOKUP($X66,Return_flow_table!$A$4:$A$25,Return_flow_table!F$4:F$25)</f>
        <v>10</v>
      </c>
      <c r="BE66">
        <f ca="1">_xlfn.XLOOKUP($X66,Return_flow_table!$A$4:$A$25,Return_flow_table!G$4:G$25)</f>
        <v>10</v>
      </c>
      <c r="BF66">
        <f ca="1">_xlfn.XLOOKUP($X66,Return_flow_table!$A$4:$A$25,Return_flow_table!H$4:H$25)</f>
        <v>0</v>
      </c>
      <c r="BG66">
        <f ca="1">_xlfn.XLOOKUP($X66,Return_flow_table!$A$4:$A$25,Return_flow_table!I$4:I$25)</f>
        <v>0</v>
      </c>
      <c r="BH66">
        <f ca="1">_xlfn.XLOOKUP($X66,Return_flow_table!$A$4:$A$25,Return_flow_table!J$4:J$25)</f>
        <v>0</v>
      </c>
      <c r="BI66">
        <f ca="1">_xlfn.XLOOKUP($X66,Return_flow_table!$A$4:$A$25,Return_flow_table!K$4:K$25)</f>
        <v>20</v>
      </c>
      <c r="BJ66">
        <f ca="1">_xlfn.XLOOKUP($X66,Return_flow_table!$A$4:$A$25,Return_flow_table!L$4:L$25)</f>
        <v>20</v>
      </c>
      <c r="BK66" s="2">
        <f ca="1">_xlfn.XLOOKUP($X66,Return_flow_table!$A$4:$A$25,Return_flow_table!M$4:M$25)</f>
        <v>0</v>
      </c>
    </row>
    <row r="67" spans="1:63" x14ac:dyDescent="0.25">
      <c r="A67" t="s">
        <v>634</v>
      </c>
      <c r="B67" t="s">
        <v>106</v>
      </c>
      <c r="C67" t="s">
        <v>99</v>
      </c>
      <c r="D67">
        <v>14.5</v>
      </c>
      <c r="E67" t="s">
        <v>100</v>
      </c>
      <c r="F67" t="s">
        <v>100</v>
      </c>
      <c r="G67" t="s">
        <v>635</v>
      </c>
      <c r="H67" s="41" t="s">
        <v>104</v>
      </c>
      <c r="I67">
        <f>_xlfn.XLOOKUP(B67,Use_Code_Ranking!$A$4:$A$23,Use_Code_Ranking!$B$4:$B$23,9999)</f>
        <v>3</v>
      </c>
      <c r="J67">
        <f t="shared" ca="1" si="0"/>
        <v>1</v>
      </c>
      <c r="K67">
        <f t="shared" ca="1" si="1"/>
        <v>1</v>
      </c>
      <c r="L67">
        <f t="shared" ca="1" si="2"/>
        <v>0</v>
      </c>
      <c r="M67">
        <f t="shared" ca="1" si="3"/>
        <v>0</v>
      </c>
      <c r="N67" t="str">
        <f t="shared" ca="1" si="11"/>
        <v/>
      </c>
      <c r="O67" t="str">
        <f t="shared" ca="1" si="12"/>
        <v/>
      </c>
      <c r="P67" t="str">
        <f t="shared" si="4"/>
        <v/>
      </c>
      <c r="Q67" t="str">
        <f t="shared" si="5"/>
        <v/>
      </c>
      <c r="R67" t="str">
        <f t="shared" si="6"/>
        <v/>
      </c>
      <c r="S67" t="str">
        <f t="shared" si="7"/>
        <v/>
      </c>
      <c r="U67" s="2" t="str">
        <f ca="1">IF(ISBLANK($T67),IF(S67="Irrigation","Irrigation",IF(R67="Irrigation","Irrigation",IF(Q67="Domestic","Domestic",IF(P67="Stockwatering","Stockwatering",IF(N67="IRRIGATION_AND_MUNICIPAL","Irrigation and Municipal",IF(O67="IRRIGATION_AND_DOMESTIC","Irrigation and Domestic Municipality",_xlfn.XLOOKUP(J67,Use_Code_Ranking!$B$4:$B$23,Use_Code_Ranking!$A$4:$A$23))))))),$T67)</f>
        <v>Irrigation</v>
      </c>
      <c r="W67" s="23" t="str">
        <f ca="1"/>
        <v>A017100</v>
      </c>
      <c r="X67" s="4" t="str">
        <f t="shared" ca="1" si="13"/>
        <v>Irrigation</v>
      </c>
      <c r="Y67" t="str">
        <f t="shared" ca="1" si="8"/>
        <v>N</v>
      </c>
      <c r="Z67" s="2" t="str">
        <f t="shared" ca="1" si="9"/>
        <v>N</v>
      </c>
      <c r="AA67">
        <f t="shared" ca="1" si="14"/>
        <v>0</v>
      </c>
      <c r="AB67">
        <f t="shared" ca="1" si="14"/>
        <v>0</v>
      </c>
      <c r="AC67">
        <f t="shared" ca="1" si="14"/>
        <v>20</v>
      </c>
      <c r="AD67">
        <f t="shared" ca="1" si="14"/>
        <v>20</v>
      </c>
      <c r="AE67">
        <f t="shared" ca="1" si="18"/>
        <v>10</v>
      </c>
      <c r="AF67">
        <f t="shared" ca="1" si="15"/>
        <v>10</v>
      </c>
      <c r="AG67">
        <f t="shared" ca="1" si="16"/>
        <v>0</v>
      </c>
      <c r="AH67">
        <f t="shared" ca="1" si="15"/>
        <v>0</v>
      </c>
      <c r="AI67">
        <f t="shared" ca="1" si="17"/>
        <v>0</v>
      </c>
      <c r="AJ67">
        <f t="shared" ca="1" si="17"/>
        <v>20</v>
      </c>
      <c r="AK67">
        <f t="shared" ca="1" si="17"/>
        <v>20</v>
      </c>
      <c r="AL67">
        <f t="shared" ca="1" si="17"/>
        <v>0</v>
      </c>
      <c r="AM67" s="4" t="s">
        <v>103</v>
      </c>
      <c r="AZ67">
        <f ca="1">_xlfn.XLOOKUP($X67,Return_flow_table!$A$4:$A$25,Return_flow_table!B$4:B$25)</f>
        <v>0</v>
      </c>
      <c r="BA67">
        <f ca="1">_xlfn.XLOOKUP($X67,Return_flow_table!$A$4:$A$25,Return_flow_table!C$4:C$25)</f>
        <v>0</v>
      </c>
      <c r="BB67">
        <f ca="1">_xlfn.XLOOKUP($X67,Return_flow_table!$A$4:$A$25,Return_flow_table!D$4:D$25)</f>
        <v>20</v>
      </c>
      <c r="BC67">
        <f ca="1">_xlfn.XLOOKUP($X67,Return_flow_table!$A$4:$A$25,Return_flow_table!E$4:E$25)</f>
        <v>20</v>
      </c>
      <c r="BD67">
        <f ca="1">_xlfn.XLOOKUP($X67,Return_flow_table!$A$4:$A$25,Return_flow_table!F$4:F$25)</f>
        <v>10</v>
      </c>
      <c r="BE67">
        <f ca="1">_xlfn.XLOOKUP($X67,Return_flow_table!$A$4:$A$25,Return_flow_table!G$4:G$25)</f>
        <v>10</v>
      </c>
      <c r="BF67">
        <f ca="1">_xlfn.XLOOKUP($X67,Return_flow_table!$A$4:$A$25,Return_flow_table!H$4:H$25)</f>
        <v>0</v>
      </c>
      <c r="BG67">
        <f ca="1">_xlfn.XLOOKUP($X67,Return_flow_table!$A$4:$A$25,Return_flow_table!I$4:I$25)</f>
        <v>0</v>
      </c>
      <c r="BH67">
        <f ca="1">_xlfn.XLOOKUP($X67,Return_flow_table!$A$4:$A$25,Return_flow_table!J$4:J$25)</f>
        <v>0</v>
      </c>
      <c r="BI67">
        <f ca="1">_xlfn.XLOOKUP($X67,Return_flow_table!$A$4:$A$25,Return_flow_table!K$4:K$25)</f>
        <v>20</v>
      </c>
      <c r="BJ67">
        <f ca="1">_xlfn.XLOOKUP($X67,Return_flow_table!$A$4:$A$25,Return_flow_table!L$4:L$25)</f>
        <v>20</v>
      </c>
      <c r="BK67" s="2">
        <f ca="1">_xlfn.XLOOKUP($X67,Return_flow_table!$A$4:$A$25,Return_flow_table!M$4:M$25)</f>
        <v>0</v>
      </c>
    </row>
    <row r="68" spans="1:63" x14ac:dyDescent="0.25">
      <c r="A68" t="s">
        <v>634</v>
      </c>
      <c r="B68" t="s">
        <v>98</v>
      </c>
      <c r="C68" t="s">
        <v>99</v>
      </c>
      <c r="D68">
        <v>14.5</v>
      </c>
      <c r="E68" t="s">
        <v>100</v>
      </c>
      <c r="F68" t="s">
        <v>100</v>
      </c>
      <c r="G68" t="s">
        <v>635</v>
      </c>
      <c r="H68" s="41" t="s">
        <v>104</v>
      </c>
      <c r="I68">
        <f>_xlfn.XLOOKUP(B68,Use_Code_Ranking!$A$4:$A$23,Use_Code_Ranking!$B$4:$B$23,9999)</f>
        <v>1</v>
      </c>
      <c r="J68">
        <f t="shared" ref="J68:J131" ca="1" si="19">_xlfn.MINIFS(USE_CODE_RANK,APPLICATION_NUMBER,A68)</f>
        <v>1</v>
      </c>
      <c r="K68">
        <f t="shared" ref="K68:K131" ca="1" si="20">COUNTIFS(USE_CODE_RANK,1,APPLICATION_NUMBER,A68)</f>
        <v>1</v>
      </c>
      <c r="L68">
        <f t="shared" ref="L68:L131" ca="1" si="21">COUNTIFS(USE_CODE_RANK,2,APPLICATION_NUMBER,A68)</f>
        <v>0</v>
      </c>
      <c r="M68">
        <f t="shared" ref="M68:M131" ca="1" si="22">COUNTIFS(USE_CODE_RANK,3,APPLICATION_NUMBER,A68,PRIMARY_OWNER_ENTITY_TYPE,"Government (State/Municipal)")</f>
        <v>0</v>
      </c>
      <c r="N68" t="str">
        <f t="shared" ca="1" si="11"/>
        <v/>
      </c>
      <c r="O68" t="str">
        <f t="shared" ca="1" si="12"/>
        <v/>
      </c>
      <c r="P68" t="str">
        <f t="shared" ref="P68:P131" si="23">IF(ISNUMBER(SEARCH("Stock",C68)),"Stockwatering","")</f>
        <v/>
      </c>
      <c r="Q68" t="str">
        <f t="shared" ref="Q68:Q131" si="24">IF(ISNUMBER(SEARCH("Registration Domestic",C68)),"Domestic","")</f>
        <v/>
      </c>
      <c r="R68" t="str">
        <f t="shared" ref="R68:R131" si="25">IF(ISNUMBER(SEARCH("Registration Irrigation",C68)),"Irrigation","")</f>
        <v/>
      </c>
      <c r="S68" t="str">
        <f t="shared" ref="S68:S131" si="26">IF(ISNUMBER(SEARCH("Registration Cannabis",C68)),"Irrigation","")</f>
        <v/>
      </c>
      <c r="U68" s="2" t="str">
        <f ca="1">IF(ISBLANK($T68),IF(S68="Irrigation","Irrigation",IF(R68="Irrigation","Irrigation",IF(Q68="Domestic","Domestic",IF(P68="Stockwatering","Stockwatering",IF(N68="IRRIGATION_AND_MUNICIPAL","Irrigation and Municipal",IF(O68="IRRIGATION_AND_DOMESTIC","Irrigation and Domestic Municipality",_xlfn.XLOOKUP(J68,Use_Code_Ranking!$B$4:$B$23,Use_Code_Ranking!$A$4:$A$23))))))),$T68)</f>
        <v>Irrigation</v>
      </c>
      <c r="W68" s="23" t="str">
        <f ca="1"/>
        <v>A017237</v>
      </c>
      <c r="X68" s="4" t="str">
        <f t="shared" ca="1" si="13"/>
        <v>Stockwatering</v>
      </c>
      <c r="Y68" t="str">
        <f t="shared" ref="Y68:Y131" ca="1" si="27">IF(OR(X68="Power", X68="Recreational", X68="Aquaculture",X68="Fish and Wildlife Preservation and Enhancement"),"Y","N")</f>
        <v>N</v>
      </c>
      <c r="Z68" s="2" t="str">
        <f t="shared" ref="Z68:Z131" ca="1" si="28">IF(X68="Power","Y","N")</f>
        <v>N</v>
      </c>
      <c r="AA68">
        <f t="shared" ca="1" si="14"/>
        <v>0</v>
      </c>
      <c r="AB68">
        <f t="shared" ca="1" si="14"/>
        <v>0</v>
      </c>
      <c r="AC68">
        <f t="shared" ca="1" si="14"/>
        <v>0</v>
      </c>
      <c r="AD68">
        <f t="shared" ca="1" si="14"/>
        <v>0</v>
      </c>
      <c r="AE68">
        <f t="shared" ca="1" si="18"/>
        <v>0</v>
      </c>
      <c r="AF68">
        <f t="shared" ca="1" si="15"/>
        <v>0</v>
      </c>
      <c r="AG68">
        <f t="shared" ca="1" si="16"/>
        <v>0</v>
      </c>
      <c r="AH68">
        <f t="shared" ca="1" si="15"/>
        <v>0</v>
      </c>
      <c r="AI68">
        <f t="shared" ca="1" si="17"/>
        <v>0</v>
      </c>
      <c r="AJ68">
        <f t="shared" ca="1" si="17"/>
        <v>0</v>
      </c>
      <c r="AK68">
        <f t="shared" ca="1" si="17"/>
        <v>0</v>
      </c>
      <c r="AL68">
        <f t="shared" ca="1" si="17"/>
        <v>0</v>
      </c>
      <c r="AM68" s="4" t="s">
        <v>103</v>
      </c>
      <c r="AZ68">
        <f ca="1">_xlfn.XLOOKUP($X68,Return_flow_table!$A$4:$A$25,Return_flow_table!B$4:B$25)</f>
        <v>0</v>
      </c>
      <c r="BA68">
        <f ca="1">_xlfn.XLOOKUP($X68,Return_flow_table!$A$4:$A$25,Return_flow_table!C$4:C$25)</f>
        <v>0</v>
      </c>
      <c r="BB68">
        <f ca="1">_xlfn.XLOOKUP($X68,Return_flow_table!$A$4:$A$25,Return_flow_table!D$4:D$25)</f>
        <v>0</v>
      </c>
      <c r="BC68">
        <f ca="1">_xlfn.XLOOKUP($X68,Return_flow_table!$A$4:$A$25,Return_flow_table!E$4:E$25)</f>
        <v>0</v>
      </c>
      <c r="BD68">
        <f ca="1">_xlfn.XLOOKUP($X68,Return_flow_table!$A$4:$A$25,Return_flow_table!F$4:F$25)</f>
        <v>0</v>
      </c>
      <c r="BE68">
        <f ca="1">_xlfn.XLOOKUP($X68,Return_flow_table!$A$4:$A$25,Return_flow_table!G$4:G$25)</f>
        <v>0</v>
      </c>
      <c r="BF68">
        <f ca="1">_xlfn.XLOOKUP($X68,Return_flow_table!$A$4:$A$25,Return_flow_table!H$4:H$25)</f>
        <v>0</v>
      </c>
      <c r="BG68">
        <f ca="1">_xlfn.XLOOKUP($X68,Return_flow_table!$A$4:$A$25,Return_flow_table!I$4:I$25)</f>
        <v>0</v>
      </c>
      <c r="BH68">
        <f ca="1">_xlfn.XLOOKUP($X68,Return_flow_table!$A$4:$A$25,Return_flow_table!J$4:J$25)</f>
        <v>0</v>
      </c>
      <c r="BI68">
        <f ca="1">_xlfn.XLOOKUP($X68,Return_flow_table!$A$4:$A$25,Return_flow_table!K$4:K$25)</f>
        <v>0</v>
      </c>
      <c r="BJ68">
        <f ca="1">_xlfn.XLOOKUP($X68,Return_flow_table!$A$4:$A$25,Return_flow_table!L$4:L$25)</f>
        <v>0</v>
      </c>
      <c r="BK68" s="2">
        <f ca="1">_xlfn.XLOOKUP($X68,Return_flow_table!$A$4:$A$25,Return_flow_table!M$4:M$25)</f>
        <v>0</v>
      </c>
    </row>
    <row r="69" spans="1:63" x14ac:dyDescent="0.25">
      <c r="A69" t="s">
        <v>217</v>
      </c>
      <c r="B69" t="s">
        <v>98</v>
      </c>
      <c r="C69" t="s">
        <v>99</v>
      </c>
      <c r="D69">
        <v>19</v>
      </c>
      <c r="E69" t="s">
        <v>100</v>
      </c>
      <c r="F69" t="s">
        <v>100</v>
      </c>
      <c r="G69" t="s">
        <v>114</v>
      </c>
      <c r="H69" s="41" t="s">
        <v>102</v>
      </c>
      <c r="I69">
        <f>_xlfn.XLOOKUP(B69,Use_Code_Ranking!$A$4:$A$23,Use_Code_Ranking!$B$4:$B$23,9999)</f>
        <v>1</v>
      </c>
      <c r="J69">
        <f t="shared" ca="1" si="19"/>
        <v>1</v>
      </c>
      <c r="K69">
        <f t="shared" ca="1" si="20"/>
        <v>1</v>
      </c>
      <c r="L69">
        <f t="shared" ca="1" si="21"/>
        <v>0</v>
      </c>
      <c r="M69">
        <f t="shared" ca="1" si="22"/>
        <v>0</v>
      </c>
      <c r="N69" t="str">
        <f t="shared" ref="N69:N132" ca="1" si="29">IF(AND(K69&gt;0,L69&gt;0),"IRRIGATION_AND_MUNICIPAL","")</f>
        <v/>
      </c>
      <c r="O69" t="str">
        <f t="shared" ref="O69:O132" ca="1" si="30">IF(AND(K69&gt;0,M69&gt;0),"IRRIGATION_AND_DOMESTIC","")</f>
        <v/>
      </c>
      <c r="P69" t="str">
        <f t="shared" si="23"/>
        <v/>
      </c>
      <c r="Q69" t="str">
        <f t="shared" si="24"/>
        <v/>
      </c>
      <c r="R69" t="str">
        <f t="shared" si="25"/>
        <v/>
      </c>
      <c r="S69" t="str">
        <f t="shared" si="26"/>
        <v/>
      </c>
      <c r="U69" s="2" t="str">
        <f ca="1">IF(ISBLANK($T69),IF(S69="Irrigation","Irrigation",IF(R69="Irrigation","Irrigation",IF(Q69="Domestic","Domestic",IF(P69="Stockwatering","Stockwatering",IF(N69="IRRIGATION_AND_MUNICIPAL","Irrigation and Municipal",IF(O69="IRRIGATION_AND_DOMESTIC","Irrigation and Domestic Municipality",_xlfn.XLOOKUP(J69,Use_Code_Ranking!$B$4:$B$23,Use_Code_Ranking!$A$4:$A$23))))))),$T69)</f>
        <v>Irrigation</v>
      </c>
      <c r="W69" s="23" t="str">
        <f ca="1"/>
        <v>A017263</v>
      </c>
      <c r="X69" s="4" t="str">
        <f t="shared" ref="X69:X132" ca="1" si="31">_xlfn.XLOOKUP(W69,A:A,U:U)</f>
        <v>Irrigation</v>
      </c>
      <c r="Y69" t="str">
        <f t="shared" ca="1" si="27"/>
        <v>N</v>
      </c>
      <c r="Z69" s="2" t="str">
        <f t="shared" ca="1" si="28"/>
        <v>N</v>
      </c>
      <c r="AA69">
        <f t="shared" ref="AA69:AD132" ca="1" si="32">IF($AM69="STANDARD",AZ69,AN69)</f>
        <v>0</v>
      </c>
      <c r="AB69">
        <f t="shared" ca="1" si="32"/>
        <v>0</v>
      </c>
      <c r="AC69">
        <f t="shared" ca="1" si="32"/>
        <v>20</v>
      </c>
      <c r="AD69">
        <f t="shared" ca="1" si="32"/>
        <v>20</v>
      </c>
      <c r="AE69">
        <f t="shared" ca="1" si="18"/>
        <v>10</v>
      </c>
      <c r="AF69">
        <f t="shared" ca="1" si="15"/>
        <v>10</v>
      </c>
      <c r="AG69">
        <f t="shared" ca="1" si="16"/>
        <v>0</v>
      </c>
      <c r="AH69">
        <f t="shared" ca="1" si="15"/>
        <v>0</v>
      </c>
      <c r="AI69">
        <f t="shared" ca="1" si="17"/>
        <v>0</v>
      </c>
      <c r="AJ69">
        <f t="shared" ca="1" si="17"/>
        <v>20</v>
      </c>
      <c r="AK69">
        <f t="shared" ca="1" si="17"/>
        <v>20</v>
      </c>
      <c r="AL69">
        <f t="shared" ca="1" si="17"/>
        <v>0</v>
      </c>
      <c r="AM69" s="4" t="s">
        <v>103</v>
      </c>
      <c r="AZ69">
        <f ca="1">_xlfn.XLOOKUP($X69,Return_flow_table!$A$4:$A$25,Return_flow_table!B$4:B$25)</f>
        <v>0</v>
      </c>
      <c r="BA69">
        <f ca="1">_xlfn.XLOOKUP($X69,Return_flow_table!$A$4:$A$25,Return_flow_table!C$4:C$25)</f>
        <v>0</v>
      </c>
      <c r="BB69">
        <f ca="1">_xlfn.XLOOKUP($X69,Return_flow_table!$A$4:$A$25,Return_flow_table!D$4:D$25)</f>
        <v>20</v>
      </c>
      <c r="BC69">
        <f ca="1">_xlfn.XLOOKUP($X69,Return_flow_table!$A$4:$A$25,Return_flow_table!E$4:E$25)</f>
        <v>20</v>
      </c>
      <c r="BD69">
        <f ca="1">_xlfn.XLOOKUP($X69,Return_flow_table!$A$4:$A$25,Return_flow_table!F$4:F$25)</f>
        <v>10</v>
      </c>
      <c r="BE69">
        <f ca="1">_xlfn.XLOOKUP($X69,Return_flow_table!$A$4:$A$25,Return_flow_table!G$4:G$25)</f>
        <v>10</v>
      </c>
      <c r="BF69">
        <f ca="1">_xlfn.XLOOKUP($X69,Return_flow_table!$A$4:$A$25,Return_flow_table!H$4:H$25)</f>
        <v>0</v>
      </c>
      <c r="BG69">
        <f ca="1">_xlfn.XLOOKUP($X69,Return_flow_table!$A$4:$A$25,Return_flow_table!I$4:I$25)</f>
        <v>0</v>
      </c>
      <c r="BH69">
        <f ca="1">_xlfn.XLOOKUP($X69,Return_flow_table!$A$4:$A$25,Return_flow_table!J$4:J$25)</f>
        <v>0</v>
      </c>
      <c r="BI69">
        <f ca="1">_xlfn.XLOOKUP($X69,Return_flow_table!$A$4:$A$25,Return_flow_table!K$4:K$25)</f>
        <v>20</v>
      </c>
      <c r="BJ69">
        <f ca="1">_xlfn.XLOOKUP($X69,Return_flow_table!$A$4:$A$25,Return_flow_table!L$4:L$25)</f>
        <v>20</v>
      </c>
      <c r="BK69" s="2">
        <f ca="1">_xlfn.XLOOKUP($X69,Return_flow_table!$A$4:$A$25,Return_flow_table!M$4:M$25)</f>
        <v>0</v>
      </c>
    </row>
    <row r="70" spans="1:63" x14ac:dyDescent="0.25">
      <c r="A70" t="s">
        <v>218</v>
      </c>
      <c r="B70" t="s">
        <v>98</v>
      </c>
      <c r="C70" t="s">
        <v>99</v>
      </c>
      <c r="D70">
        <v>88</v>
      </c>
      <c r="E70" t="s">
        <v>100</v>
      </c>
      <c r="F70" t="s">
        <v>100</v>
      </c>
      <c r="G70" t="s">
        <v>219</v>
      </c>
      <c r="H70" s="41" t="s">
        <v>102</v>
      </c>
      <c r="I70">
        <f>_xlfn.XLOOKUP(B70,Use_Code_Ranking!$A$4:$A$23,Use_Code_Ranking!$B$4:$B$23,9999)</f>
        <v>1</v>
      </c>
      <c r="J70">
        <f t="shared" ca="1" si="19"/>
        <v>1</v>
      </c>
      <c r="K70">
        <f t="shared" ca="1" si="20"/>
        <v>1</v>
      </c>
      <c r="L70">
        <f t="shared" ca="1" si="21"/>
        <v>0</v>
      </c>
      <c r="M70">
        <f t="shared" ca="1" si="22"/>
        <v>0</v>
      </c>
      <c r="N70" t="str">
        <f t="shared" ca="1" si="29"/>
        <v/>
      </c>
      <c r="O70" t="str">
        <f t="shared" ca="1" si="30"/>
        <v/>
      </c>
      <c r="P70" t="str">
        <f t="shared" si="23"/>
        <v/>
      </c>
      <c r="Q70" t="str">
        <f t="shared" si="24"/>
        <v/>
      </c>
      <c r="R70" t="str">
        <f t="shared" si="25"/>
        <v/>
      </c>
      <c r="S70" t="str">
        <f t="shared" si="26"/>
        <v/>
      </c>
      <c r="U70" s="2" t="str">
        <f ca="1">IF(ISBLANK($T70),IF(S70="Irrigation","Irrigation",IF(R70="Irrigation","Irrigation",IF(Q70="Domestic","Domestic",IF(P70="Stockwatering","Stockwatering",IF(N70="IRRIGATION_AND_MUNICIPAL","Irrigation and Municipal",IF(O70="IRRIGATION_AND_DOMESTIC","Irrigation and Domestic Municipality",_xlfn.XLOOKUP(J70,Use_Code_Ranking!$B$4:$B$23,Use_Code_Ranking!$A$4:$A$23))))))),$T70)</f>
        <v>Irrigation</v>
      </c>
      <c r="W70" s="23" t="str">
        <f ca="1"/>
        <v>A017477</v>
      </c>
      <c r="X70" s="4" t="str">
        <f t="shared" ca="1" si="31"/>
        <v>Irrigation</v>
      </c>
      <c r="Y70" t="str">
        <f t="shared" ca="1" si="27"/>
        <v>N</v>
      </c>
      <c r="Z70" s="2" t="str">
        <f t="shared" ca="1" si="28"/>
        <v>N</v>
      </c>
      <c r="AA70">
        <f t="shared" ca="1" si="32"/>
        <v>0</v>
      </c>
      <c r="AB70">
        <f t="shared" ca="1" si="32"/>
        <v>0</v>
      </c>
      <c r="AC70">
        <f t="shared" ca="1" si="32"/>
        <v>20</v>
      </c>
      <c r="AD70">
        <f t="shared" ca="1" si="32"/>
        <v>20</v>
      </c>
      <c r="AE70">
        <f t="shared" ca="1" si="18"/>
        <v>10</v>
      </c>
      <c r="AF70">
        <f t="shared" ca="1" si="15"/>
        <v>10</v>
      </c>
      <c r="AG70">
        <f t="shared" ca="1" si="16"/>
        <v>0</v>
      </c>
      <c r="AH70">
        <f t="shared" ca="1" si="15"/>
        <v>0</v>
      </c>
      <c r="AI70">
        <f t="shared" ca="1" si="17"/>
        <v>0</v>
      </c>
      <c r="AJ70">
        <f t="shared" ca="1" si="17"/>
        <v>20</v>
      </c>
      <c r="AK70">
        <f t="shared" ca="1" si="17"/>
        <v>20</v>
      </c>
      <c r="AL70">
        <f t="shared" ca="1" si="17"/>
        <v>0</v>
      </c>
      <c r="AM70" s="4" t="s">
        <v>103</v>
      </c>
      <c r="AZ70">
        <f ca="1">_xlfn.XLOOKUP($X70,Return_flow_table!$A$4:$A$25,Return_flow_table!B$4:B$25)</f>
        <v>0</v>
      </c>
      <c r="BA70">
        <f ca="1">_xlfn.XLOOKUP($X70,Return_flow_table!$A$4:$A$25,Return_flow_table!C$4:C$25)</f>
        <v>0</v>
      </c>
      <c r="BB70">
        <f ca="1">_xlfn.XLOOKUP($X70,Return_flow_table!$A$4:$A$25,Return_flow_table!D$4:D$25)</f>
        <v>20</v>
      </c>
      <c r="BC70">
        <f ca="1">_xlfn.XLOOKUP($X70,Return_flow_table!$A$4:$A$25,Return_flow_table!E$4:E$25)</f>
        <v>20</v>
      </c>
      <c r="BD70">
        <f ca="1">_xlfn.XLOOKUP($X70,Return_flow_table!$A$4:$A$25,Return_flow_table!F$4:F$25)</f>
        <v>10</v>
      </c>
      <c r="BE70">
        <f ca="1">_xlfn.XLOOKUP($X70,Return_flow_table!$A$4:$A$25,Return_flow_table!G$4:G$25)</f>
        <v>10</v>
      </c>
      <c r="BF70">
        <f ca="1">_xlfn.XLOOKUP($X70,Return_flow_table!$A$4:$A$25,Return_flow_table!H$4:H$25)</f>
        <v>0</v>
      </c>
      <c r="BG70">
        <f ca="1">_xlfn.XLOOKUP($X70,Return_flow_table!$A$4:$A$25,Return_flow_table!I$4:I$25)</f>
        <v>0</v>
      </c>
      <c r="BH70">
        <f ca="1">_xlfn.XLOOKUP($X70,Return_flow_table!$A$4:$A$25,Return_flow_table!J$4:J$25)</f>
        <v>0</v>
      </c>
      <c r="BI70">
        <f ca="1">_xlfn.XLOOKUP($X70,Return_flow_table!$A$4:$A$25,Return_flow_table!K$4:K$25)</f>
        <v>20</v>
      </c>
      <c r="BJ70">
        <f ca="1">_xlfn.XLOOKUP($X70,Return_flow_table!$A$4:$A$25,Return_flow_table!L$4:L$25)</f>
        <v>20</v>
      </c>
      <c r="BK70" s="2">
        <f ca="1">_xlfn.XLOOKUP($X70,Return_flow_table!$A$4:$A$25,Return_flow_table!M$4:M$25)</f>
        <v>0</v>
      </c>
    </row>
    <row r="71" spans="1:63" x14ac:dyDescent="0.25">
      <c r="A71" t="s">
        <v>223</v>
      </c>
      <c r="B71" t="s">
        <v>98</v>
      </c>
      <c r="C71" t="s">
        <v>99</v>
      </c>
      <c r="D71">
        <v>36.700000000000003</v>
      </c>
      <c r="E71" t="s">
        <v>100</v>
      </c>
      <c r="F71" t="s">
        <v>100</v>
      </c>
      <c r="G71" t="s">
        <v>171</v>
      </c>
      <c r="H71" s="41" t="s">
        <v>104</v>
      </c>
      <c r="I71">
        <f>_xlfn.XLOOKUP(B71,Use_Code_Ranking!$A$4:$A$23,Use_Code_Ranking!$B$4:$B$23,9999)</f>
        <v>1</v>
      </c>
      <c r="J71">
        <f t="shared" ca="1" si="19"/>
        <v>1</v>
      </c>
      <c r="K71">
        <f t="shared" ca="1" si="20"/>
        <v>1</v>
      </c>
      <c r="L71">
        <f t="shared" ca="1" si="21"/>
        <v>0</v>
      </c>
      <c r="M71">
        <f t="shared" ca="1" si="22"/>
        <v>0</v>
      </c>
      <c r="N71" t="str">
        <f t="shared" ca="1" si="29"/>
        <v/>
      </c>
      <c r="O71" t="str">
        <f t="shared" ca="1" si="30"/>
        <v/>
      </c>
      <c r="P71" t="str">
        <f t="shared" si="23"/>
        <v/>
      </c>
      <c r="Q71" t="str">
        <f t="shared" si="24"/>
        <v/>
      </c>
      <c r="R71" t="str">
        <f t="shared" si="25"/>
        <v/>
      </c>
      <c r="S71" t="str">
        <f t="shared" si="26"/>
        <v/>
      </c>
      <c r="U71" s="2" t="str">
        <f ca="1">IF(ISBLANK($T71),IF(S71="Irrigation","Irrigation",IF(R71="Irrigation","Irrigation",IF(Q71="Domestic","Domestic",IF(P71="Stockwatering","Stockwatering",IF(N71="IRRIGATION_AND_MUNICIPAL","Irrigation and Municipal",IF(O71="IRRIGATION_AND_DOMESTIC","Irrigation and Domestic Municipality",_xlfn.XLOOKUP(J71,Use_Code_Ranking!$B$4:$B$23,Use_Code_Ranking!$A$4:$A$23))))))),$T71)</f>
        <v>Irrigation</v>
      </c>
      <c r="W71" s="23" t="str">
        <f ca="1"/>
        <v>A017551</v>
      </c>
      <c r="X71" s="4" t="str">
        <f t="shared" ca="1" si="31"/>
        <v>Irrigation</v>
      </c>
      <c r="Y71" t="str">
        <f t="shared" ca="1" si="27"/>
        <v>N</v>
      </c>
      <c r="Z71" s="2" t="str">
        <f t="shared" ca="1" si="28"/>
        <v>N</v>
      </c>
      <c r="AA71">
        <f t="shared" ca="1" si="32"/>
        <v>0</v>
      </c>
      <c r="AB71">
        <f t="shared" ca="1" si="32"/>
        <v>0</v>
      </c>
      <c r="AC71">
        <f t="shared" ca="1" si="32"/>
        <v>20</v>
      </c>
      <c r="AD71">
        <f t="shared" ca="1" si="32"/>
        <v>20</v>
      </c>
      <c r="AE71">
        <f t="shared" ca="1" si="18"/>
        <v>10</v>
      </c>
      <c r="AF71">
        <f t="shared" ca="1" si="15"/>
        <v>10</v>
      </c>
      <c r="AG71">
        <f t="shared" ca="1" si="16"/>
        <v>0</v>
      </c>
      <c r="AH71">
        <f t="shared" ca="1" si="15"/>
        <v>0</v>
      </c>
      <c r="AI71">
        <f t="shared" ca="1" si="17"/>
        <v>0</v>
      </c>
      <c r="AJ71">
        <f t="shared" ca="1" si="17"/>
        <v>20</v>
      </c>
      <c r="AK71">
        <f t="shared" ca="1" si="17"/>
        <v>20</v>
      </c>
      <c r="AL71">
        <f t="shared" ca="1" si="17"/>
        <v>0</v>
      </c>
      <c r="AM71" s="4" t="s">
        <v>103</v>
      </c>
      <c r="AZ71">
        <f ca="1">_xlfn.XLOOKUP($X71,Return_flow_table!$A$4:$A$25,Return_flow_table!B$4:B$25)</f>
        <v>0</v>
      </c>
      <c r="BA71">
        <f ca="1">_xlfn.XLOOKUP($X71,Return_flow_table!$A$4:$A$25,Return_flow_table!C$4:C$25)</f>
        <v>0</v>
      </c>
      <c r="BB71">
        <f ca="1">_xlfn.XLOOKUP($X71,Return_flow_table!$A$4:$A$25,Return_flow_table!D$4:D$25)</f>
        <v>20</v>
      </c>
      <c r="BC71">
        <f ca="1">_xlfn.XLOOKUP($X71,Return_flow_table!$A$4:$A$25,Return_flow_table!E$4:E$25)</f>
        <v>20</v>
      </c>
      <c r="BD71">
        <f ca="1">_xlfn.XLOOKUP($X71,Return_flow_table!$A$4:$A$25,Return_flow_table!F$4:F$25)</f>
        <v>10</v>
      </c>
      <c r="BE71">
        <f ca="1">_xlfn.XLOOKUP($X71,Return_flow_table!$A$4:$A$25,Return_flow_table!G$4:G$25)</f>
        <v>10</v>
      </c>
      <c r="BF71">
        <f ca="1">_xlfn.XLOOKUP($X71,Return_flow_table!$A$4:$A$25,Return_flow_table!H$4:H$25)</f>
        <v>0</v>
      </c>
      <c r="BG71">
        <f ca="1">_xlfn.XLOOKUP($X71,Return_flow_table!$A$4:$A$25,Return_flow_table!I$4:I$25)</f>
        <v>0</v>
      </c>
      <c r="BH71">
        <f ca="1">_xlfn.XLOOKUP($X71,Return_flow_table!$A$4:$A$25,Return_flow_table!J$4:J$25)</f>
        <v>0</v>
      </c>
      <c r="BI71">
        <f ca="1">_xlfn.XLOOKUP($X71,Return_flow_table!$A$4:$A$25,Return_flow_table!K$4:K$25)</f>
        <v>20</v>
      </c>
      <c r="BJ71">
        <f ca="1">_xlfn.XLOOKUP($X71,Return_flow_table!$A$4:$A$25,Return_flow_table!L$4:L$25)</f>
        <v>20</v>
      </c>
      <c r="BK71" s="2">
        <f ca="1">_xlfn.XLOOKUP($X71,Return_flow_table!$A$4:$A$25,Return_flow_table!M$4:M$25)</f>
        <v>0</v>
      </c>
    </row>
    <row r="72" spans="1:63" x14ac:dyDescent="0.25">
      <c r="A72" t="s">
        <v>636</v>
      </c>
      <c r="B72" t="s">
        <v>98</v>
      </c>
      <c r="C72" t="s">
        <v>99</v>
      </c>
      <c r="D72">
        <v>11.3</v>
      </c>
      <c r="E72" t="s">
        <v>100</v>
      </c>
      <c r="F72" t="s">
        <v>100</v>
      </c>
      <c r="G72" t="s">
        <v>637</v>
      </c>
      <c r="H72" s="41" t="s">
        <v>104</v>
      </c>
      <c r="I72">
        <f>_xlfn.XLOOKUP(B72,Use_Code_Ranking!$A$4:$A$23,Use_Code_Ranking!$B$4:$B$23,9999)</f>
        <v>1</v>
      </c>
      <c r="J72">
        <f t="shared" ca="1" si="19"/>
        <v>1</v>
      </c>
      <c r="K72">
        <f t="shared" ca="1" si="20"/>
        <v>1</v>
      </c>
      <c r="L72">
        <f t="shared" ca="1" si="21"/>
        <v>0</v>
      </c>
      <c r="M72">
        <f t="shared" ca="1" si="22"/>
        <v>0</v>
      </c>
      <c r="N72" t="str">
        <f t="shared" ca="1" si="29"/>
        <v/>
      </c>
      <c r="O72" t="str">
        <f t="shared" ca="1" si="30"/>
        <v/>
      </c>
      <c r="P72" t="str">
        <f t="shared" si="23"/>
        <v/>
      </c>
      <c r="Q72" t="str">
        <f t="shared" si="24"/>
        <v/>
      </c>
      <c r="R72" t="str">
        <f t="shared" si="25"/>
        <v/>
      </c>
      <c r="S72" t="str">
        <f t="shared" si="26"/>
        <v/>
      </c>
      <c r="U72" s="2" t="str">
        <f ca="1">IF(ISBLANK($T72),IF(S72="Irrigation","Irrigation",IF(R72="Irrigation","Irrigation",IF(Q72="Domestic","Domestic",IF(P72="Stockwatering","Stockwatering",IF(N72="IRRIGATION_AND_MUNICIPAL","Irrigation and Municipal",IF(O72="IRRIGATION_AND_DOMESTIC","Irrigation and Domestic Municipality",_xlfn.XLOOKUP(J72,Use_Code_Ranking!$B$4:$B$23,Use_Code_Ranking!$A$4:$A$23))))))),$T72)</f>
        <v>Irrigation</v>
      </c>
      <c r="W72" s="23" t="str">
        <f ca="1"/>
        <v>A017587</v>
      </c>
      <c r="X72" s="4" t="str">
        <f t="shared" ca="1" si="31"/>
        <v>Municipal</v>
      </c>
      <c r="Y72" t="str">
        <f t="shared" ca="1" si="27"/>
        <v>N</v>
      </c>
      <c r="Z72" s="2" t="str">
        <f t="shared" ca="1" si="28"/>
        <v>N</v>
      </c>
      <c r="AA72">
        <f t="shared" ca="1" si="32"/>
        <v>0</v>
      </c>
      <c r="AB72">
        <f t="shared" ca="1" si="32"/>
        <v>0</v>
      </c>
      <c r="AC72">
        <f t="shared" ca="1" si="32"/>
        <v>0</v>
      </c>
      <c r="AD72">
        <f t="shared" ca="1" si="32"/>
        <v>0</v>
      </c>
      <c r="AE72">
        <f t="shared" ca="1" si="18"/>
        <v>0</v>
      </c>
      <c r="AF72">
        <f t="shared" ca="1" si="15"/>
        <v>0</v>
      </c>
      <c r="AG72">
        <f t="shared" ca="1" si="16"/>
        <v>0</v>
      </c>
      <c r="AH72">
        <f t="shared" ca="1" si="15"/>
        <v>0</v>
      </c>
      <c r="AI72">
        <f t="shared" ca="1" si="17"/>
        <v>0</v>
      </c>
      <c r="AJ72">
        <f t="shared" ca="1" si="17"/>
        <v>0</v>
      </c>
      <c r="AK72">
        <f t="shared" ca="1" si="17"/>
        <v>0</v>
      </c>
      <c r="AL72">
        <f t="shared" ca="1" si="17"/>
        <v>0</v>
      </c>
      <c r="AM72" s="4" t="s">
        <v>103</v>
      </c>
      <c r="AZ72">
        <f ca="1">_xlfn.XLOOKUP($X72,Return_flow_table!$A$4:$A$25,Return_flow_table!B$4:B$25)</f>
        <v>0</v>
      </c>
      <c r="BA72">
        <f ca="1">_xlfn.XLOOKUP($X72,Return_flow_table!$A$4:$A$25,Return_flow_table!C$4:C$25)</f>
        <v>0</v>
      </c>
      <c r="BB72">
        <f ca="1">_xlfn.XLOOKUP($X72,Return_flow_table!$A$4:$A$25,Return_flow_table!D$4:D$25)</f>
        <v>0</v>
      </c>
      <c r="BC72">
        <f ca="1">_xlfn.XLOOKUP($X72,Return_flow_table!$A$4:$A$25,Return_flow_table!E$4:E$25)</f>
        <v>0</v>
      </c>
      <c r="BD72">
        <f ca="1">_xlfn.XLOOKUP($X72,Return_flow_table!$A$4:$A$25,Return_flow_table!F$4:F$25)</f>
        <v>0</v>
      </c>
      <c r="BE72">
        <f ca="1">_xlfn.XLOOKUP($X72,Return_flow_table!$A$4:$A$25,Return_flow_table!G$4:G$25)</f>
        <v>0</v>
      </c>
      <c r="BF72">
        <f ca="1">_xlfn.XLOOKUP($X72,Return_flow_table!$A$4:$A$25,Return_flow_table!H$4:H$25)</f>
        <v>0</v>
      </c>
      <c r="BG72">
        <f ca="1">_xlfn.XLOOKUP($X72,Return_flow_table!$A$4:$A$25,Return_flow_table!I$4:I$25)</f>
        <v>0</v>
      </c>
      <c r="BH72">
        <f ca="1">_xlfn.XLOOKUP($X72,Return_flow_table!$A$4:$A$25,Return_flow_table!J$4:J$25)</f>
        <v>0</v>
      </c>
      <c r="BI72">
        <f ca="1">_xlfn.XLOOKUP($X72,Return_flow_table!$A$4:$A$25,Return_flow_table!K$4:K$25)</f>
        <v>0</v>
      </c>
      <c r="BJ72">
        <f ca="1">_xlfn.XLOOKUP($X72,Return_flow_table!$A$4:$A$25,Return_flow_table!L$4:L$25)</f>
        <v>0</v>
      </c>
      <c r="BK72" s="2">
        <f ca="1">_xlfn.XLOOKUP($X72,Return_flow_table!$A$4:$A$25,Return_flow_table!M$4:M$25)</f>
        <v>0</v>
      </c>
    </row>
    <row r="73" spans="1:63" x14ac:dyDescent="0.25">
      <c r="A73" t="s">
        <v>226</v>
      </c>
      <c r="B73" t="s">
        <v>107</v>
      </c>
      <c r="C73" t="s">
        <v>99</v>
      </c>
      <c r="D73">
        <v>53.5</v>
      </c>
      <c r="E73" t="s">
        <v>100</v>
      </c>
      <c r="F73" t="s">
        <v>100</v>
      </c>
      <c r="G73" t="s">
        <v>227</v>
      </c>
      <c r="H73" s="41" t="s">
        <v>111</v>
      </c>
      <c r="I73">
        <f>_xlfn.XLOOKUP(B73,Use_Code_Ranking!$A$4:$A$23,Use_Code_Ranking!$B$4:$B$23,9999)</f>
        <v>6</v>
      </c>
      <c r="J73">
        <f t="shared" ca="1" si="19"/>
        <v>1</v>
      </c>
      <c r="K73">
        <f t="shared" ca="1" si="20"/>
        <v>1</v>
      </c>
      <c r="L73">
        <f t="shared" ca="1" si="21"/>
        <v>0</v>
      </c>
      <c r="M73">
        <f t="shared" ca="1" si="22"/>
        <v>0</v>
      </c>
      <c r="N73" t="str">
        <f t="shared" ca="1" si="29"/>
        <v/>
      </c>
      <c r="O73" t="str">
        <f t="shared" ca="1" si="30"/>
        <v/>
      </c>
      <c r="P73" t="str">
        <f t="shared" si="23"/>
        <v/>
      </c>
      <c r="Q73" t="str">
        <f t="shared" si="24"/>
        <v/>
      </c>
      <c r="R73" t="str">
        <f t="shared" si="25"/>
        <v/>
      </c>
      <c r="S73" t="str">
        <f t="shared" si="26"/>
        <v/>
      </c>
      <c r="U73" s="2" t="str">
        <f ca="1">IF(ISBLANK($T73),IF(S73="Irrigation","Irrigation",IF(R73="Irrigation","Irrigation",IF(Q73="Domestic","Domestic",IF(P73="Stockwatering","Stockwatering",IF(N73="IRRIGATION_AND_MUNICIPAL","Irrigation and Municipal",IF(O73="IRRIGATION_AND_DOMESTIC","Irrigation and Domestic Municipality",_xlfn.XLOOKUP(J73,Use_Code_Ranking!$B$4:$B$23,Use_Code_Ranking!$A$4:$A$23))))))),$T73)</f>
        <v>Irrigation</v>
      </c>
      <c r="W73" s="23" t="str">
        <f ca="1"/>
        <v>A017868</v>
      </c>
      <c r="X73" s="4" t="str">
        <f t="shared" ca="1" si="31"/>
        <v>Irrigation</v>
      </c>
      <c r="Y73" t="str">
        <f t="shared" ca="1" si="27"/>
        <v>N</v>
      </c>
      <c r="Z73" s="2" t="str">
        <f t="shared" ca="1" si="28"/>
        <v>N</v>
      </c>
      <c r="AA73">
        <f t="shared" ca="1" si="32"/>
        <v>0</v>
      </c>
      <c r="AB73">
        <f t="shared" ca="1" si="32"/>
        <v>0</v>
      </c>
      <c r="AC73">
        <f t="shared" ca="1" si="32"/>
        <v>20</v>
      </c>
      <c r="AD73">
        <f t="shared" ca="1" si="32"/>
        <v>20</v>
      </c>
      <c r="AE73">
        <f t="shared" ca="1" si="18"/>
        <v>10</v>
      </c>
      <c r="AF73">
        <f t="shared" ca="1" si="15"/>
        <v>10</v>
      </c>
      <c r="AG73">
        <f t="shared" ca="1" si="16"/>
        <v>0</v>
      </c>
      <c r="AH73">
        <f t="shared" ca="1" si="15"/>
        <v>0</v>
      </c>
      <c r="AI73">
        <f t="shared" ca="1" si="17"/>
        <v>0</v>
      </c>
      <c r="AJ73">
        <f t="shared" ca="1" si="17"/>
        <v>20</v>
      </c>
      <c r="AK73">
        <f t="shared" ca="1" si="17"/>
        <v>20</v>
      </c>
      <c r="AL73">
        <f t="shared" ca="1" si="17"/>
        <v>0</v>
      </c>
      <c r="AM73" s="4" t="s">
        <v>103</v>
      </c>
      <c r="AZ73">
        <f ca="1">_xlfn.XLOOKUP($X73,Return_flow_table!$A$4:$A$25,Return_flow_table!B$4:B$25)</f>
        <v>0</v>
      </c>
      <c r="BA73">
        <f ca="1">_xlfn.XLOOKUP($X73,Return_flow_table!$A$4:$A$25,Return_flow_table!C$4:C$25)</f>
        <v>0</v>
      </c>
      <c r="BB73">
        <f ca="1">_xlfn.XLOOKUP($X73,Return_flow_table!$A$4:$A$25,Return_flow_table!D$4:D$25)</f>
        <v>20</v>
      </c>
      <c r="BC73">
        <f ca="1">_xlfn.XLOOKUP($X73,Return_flow_table!$A$4:$A$25,Return_flow_table!E$4:E$25)</f>
        <v>20</v>
      </c>
      <c r="BD73">
        <f ca="1">_xlfn.XLOOKUP($X73,Return_flow_table!$A$4:$A$25,Return_flow_table!F$4:F$25)</f>
        <v>10</v>
      </c>
      <c r="BE73">
        <f ca="1">_xlfn.XLOOKUP($X73,Return_flow_table!$A$4:$A$25,Return_flow_table!G$4:G$25)</f>
        <v>10</v>
      </c>
      <c r="BF73">
        <f ca="1">_xlfn.XLOOKUP($X73,Return_flow_table!$A$4:$A$25,Return_flow_table!H$4:H$25)</f>
        <v>0</v>
      </c>
      <c r="BG73">
        <f ca="1">_xlfn.XLOOKUP($X73,Return_flow_table!$A$4:$A$25,Return_flow_table!I$4:I$25)</f>
        <v>0</v>
      </c>
      <c r="BH73">
        <f ca="1">_xlfn.XLOOKUP($X73,Return_flow_table!$A$4:$A$25,Return_flow_table!J$4:J$25)</f>
        <v>0</v>
      </c>
      <c r="BI73">
        <f ca="1">_xlfn.XLOOKUP($X73,Return_flow_table!$A$4:$A$25,Return_flow_table!K$4:K$25)</f>
        <v>20</v>
      </c>
      <c r="BJ73">
        <f ca="1">_xlfn.XLOOKUP($X73,Return_flow_table!$A$4:$A$25,Return_flow_table!L$4:L$25)</f>
        <v>20</v>
      </c>
      <c r="BK73" s="2">
        <f ca="1">_xlfn.XLOOKUP($X73,Return_flow_table!$A$4:$A$25,Return_flow_table!M$4:M$25)</f>
        <v>0</v>
      </c>
    </row>
    <row r="74" spans="1:63" x14ac:dyDescent="0.25">
      <c r="A74" t="s">
        <v>226</v>
      </c>
      <c r="B74" t="s">
        <v>106</v>
      </c>
      <c r="C74" t="s">
        <v>99</v>
      </c>
      <c r="D74">
        <v>53.5</v>
      </c>
      <c r="E74" t="s">
        <v>100</v>
      </c>
      <c r="F74" t="s">
        <v>100</v>
      </c>
      <c r="G74" t="s">
        <v>227</v>
      </c>
      <c r="H74" s="41" t="s">
        <v>111</v>
      </c>
      <c r="I74">
        <f>_xlfn.XLOOKUP(B74,Use_Code_Ranking!$A$4:$A$23,Use_Code_Ranking!$B$4:$B$23,9999)</f>
        <v>3</v>
      </c>
      <c r="J74">
        <f t="shared" ca="1" si="19"/>
        <v>1</v>
      </c>
      <c r="K74">
        <f t="shared" ca="1" si="20"/>
        <v>1</v>
      </c>
      <c r="L74">
        <f t="shared" ca="1" si="21"/>
        <v>0</v>
      </c>
      <c r="M74">
        <f t="shared" ca="1" si="22"/>
        <v>0</v>
      </c>
      <c r="N74" t="str">
        <f t="shared" ca="1" si="29"/>
        <v/>
      </c>
      <c r="O74" t="str">
        <f t="shared" ca="1" si="30"/>
        <v/>
      </c>
      <c r="P74" t="str">
        <f t="shared" si="23"/>
        <v/>
      </c>
      <c r="Q74" t="str">
        <f t="shared" si="24"/>
        <v/>
      </c>
      <c r="R74" t="str">
        <f t="shared" si="25"/>
        <v/>
      </c>
      <c r="S74" t="str">
        <f t="shared" si="26"/>
        <v/>
      </c>
      <c r="U74" s="2" t="str">
        <f ca="1">IF(ISBLANK($T74),IF(S74="Irrigation","Irrigation",IF(R74="Irrigation","Irrigation",IF(Q74="Domestic","Domestic",IF(P74="Stockwatering","Stockwatering",IF(N74="IRRIGATION_AND_MUNICIPAL","Irrigation and Municipal",IF(O74="IRRIGATION_AND_DOMESTIC","Irrigation and Domestic Municipality",_xlfn.XLOOKUP(J74,Use_Code_Ranking!$B$4:$B$23,Use_Code_Ranking!$A$4:$A$23))))))),$T74)</f>
        <v>Irrigation</v>
      </c>
      <c r="W74" s="23" t="str">
        <f ca="1"/>
        <v>A017885</v>
      </c>
      <c r="X74" s="4" t="str">
        <f t="shared" ca="1" si="31"/>
        <v>Irrigation</v>
      </c>
      <c r="Y74" t="str">
        <f t="shared" ca="1" si="27"/>
        <v>N</v>
      </c>
      <c r="Z74" s="2" t="str">
        <f t="shared" ca="1" si="28"/>
        <v>N</v>
      </c>
      <c r="AA74">
        <f t="shared" ca="1" si="32"/>
        <v>0</v>
      </c>
      <c r="AB74">
        <f t="shared" ca="1" si="32"/>
        <v>0</v>
      </c>
      <c r="AC74">
        <f t="shared" ca="1" si="32"/>
        <v>20</v>
      </c>
      <c r="AD74">
        <f t="shared" ca="1" si="32"/>
        <v>20</v>
      </c>
      <c r="AE74">
        <f t="shared" ca="1" si="18"/>
        <v>10</v>
      </c>
      <c r="AF74">
        <f t="shared" ca="1" si="15"/>
        <v>10</v>
      </c>
      <c r="AG74">
        <f t="shared" ca="1" si="16"/>
        <v>0</v>
      </c>
      <c r="AH74">
        <f t="shared" ca="1" si="15"/>
        <v>0</v>
      </c>
      <c r="AI74">
        <f t="shared" ca="1" si="17"/>
        <v>0</v>
      </c>
      <c r="AJ74">
        <f t="shared" ca="1" si="17"/>
        <v>20</v>
      </c>
      <c r="AK74">
        <f t="shared" ca="1" si="17"/>
        <v>20</v>
      </c>
      <c r="AL74">
        <f t="shared" ca="1" si="17"/>
        <v>0</v>
      </c>
      <c r="AM74" s="4" t="s">
        <v>103</v>
      </c>
      <c r="AZ74">
        <f ca="1">_xlfn.XLOOKUP($X74,Return_flow_table!$A$4:$A$25,Return_flow_table!B$4:B$25)</f>
        <v>0</v>
      </c>
      <c r="BA74">
        <f ca="1">_xlfn.XLOOKUP($X74,Return_flow_table!$A$4:$A$25,Return_flow_table!C$4:C$25)</f>
        <v>0</v>
      </c>
      <c r="BB74">
        <f ca="1">_xlfn.XLOOKUP($X74,Return_flow_table!$A$4:$A$25,Return_flow_table!D$4:D$25)</f>
        <v>20</v>
      </c>
      <c r="BC74">
        <f ca="1">_xlfn.XLOOKUP($X74,Return_flow_table!$A$4:$A$25,Return_flow_table!E$4:E$25)</f>
        <v>20</v>
      </c>
      <c r="BD74">
        <f ca="1">_xlfn.XLOOKUP($X74,Return_flow_table!$A$4:$A$25,Return_flow_table!F$4:F$25)</f>
        <v>10</v>
      </c>
      <c r="BE74">
        <f ca="1">_xlfn.XLOOKUP($X74,Return_flow_table!$A$4:$A$25,Return_flow_table!G$4:G$25)</f>
        <v>10</v>
      </c>
      <c r="BF74">
        <f ca="1">_xlfn.XLOOKUP($X74,Return_flow_table!$A$4:$A$25,Return_flow_table!H$4:H$25)</f>
        <v>0</v>
      </c>
      <c r="BG74">
        <f ca="1">_xlfn.XLOOKUP($X74,Return_flow_table!$A$4:$A$25,Return_flow_table!I$4:I$25)</f>
        <v>0</v>
      </c>
      <c r="BH74">
        <f ca="1">_xlfn.XLOOKUP($X74,Return_flow_table!$A$4:$A$25,Return_flow_table!J$4:J$25)</f>
        <v>0</v>
      </c>
      <c r="BI74">
        <f ca="1">_xlfn.XLOOKUP($X74,Return_flow_table!$A$4:$A$25,Return_flow_table!K$4:K$25)</f>
        <v>20</v>
      </c>
      <c r="BJ74">
        <f ca="1">_xlfn.XLOOKUP($X74,Return_flow_table!$A$4:$A$25,Return_flow_table!L$4:L$25)</f>
        <v>20</v>
      </c>
      <c r="BK74" s="2">
        <f ca="1">_xlfn.XLOOKUP($X74,Return_flow_table!$A$4:$A$25,Return_flow_table!M$4:M$25)</f>
        <v>0</v>
      </c>
    </row>
    <row r="75" spans="1:63" x14ac:dyDescent="0.25">
      <c r="A75" t="s">
        <v>226</v>
      </c>
      <c r="B75" t="s">
        <v>98</v>
      </c>
      <c r="C75" t="s">
        <v>99</v>
      </c>
      <c r="D75">
        <v>53.5</v>
      </c>
      <c r="E75" t="s">
        <v>100</v>
      </c>
      <c r="F75" t="s">
        <v>100</v>
      </c>
      <c r="G75" t="s">
        <v>227</v>
      </c>
      <c r="H75" s="41" t="s">
        <v>111</v>
      </c>
      <c r="I75">
        <f>_xlfn.XLOOKUP(B75,Use_Code_Ranking!$A$4:$A$23,Use_Code_Ranking!$B$4:$B$23,9999)</f>
        <v>1</v>
      </c>
      <c r="J75">
        <f t="shared" ca="1" si="19"/>
        <v>1</v>
      </c>
      <c r="K75">
        <f t="shared" ca="1" si="20"/>
        <v>1</v>
      </c>
      <c r="L75">
        <f t="shared" ca="1" si="21"/>
        <v>0</v>
      </c>
      <c r="M75">
        <f t="shared" ca="1" si="22"/>
        <v>0</v>
      </c>
      <c r="N75" t="str">
        <f t="shared" ca="1" si="29"/>
        <v/>
      </c>
      <c r="O75" t="str">
        <f t="shared" ca="1" si="30"/>
        <v/>
      </c>
      <c r="P75" t="str">
        <f t="shared" si="23"/>
        <v/>
      </c>
      <c r="Q75" t="str">
        <f t="shared" si="24"/>
        <v/>
      </c>
      <c r="R75" t="str">
        <f t="shared" si="25"/>
        <v/>
      </c>
      <c r="S75" t="str">
        <f t="shared" si="26"/>
        <v/>
      </c>
      <c r="U75" s="2" t="str">
        <f ca="1">IF(ISBLANK($T75),IF(S75="Irrigation","Irrigation",IF(R75="Irrigation","Irrigation",IF(Q75="Domestic","Domestic",IF(P75="Stockwatering","Stockwatering",IF(N75="IRRIGATION_AND_MUNICIPAL","Irrigation and Municipal",IF(O75="IRRIGATION_AND_DOMESTIC","Irrigation and Domestic Municipality",_xlfn.XLOOKUP(J75,Use_Code_Ranking!$B$4:$B$23,Use_Code_Ranking!$A$4:$A$23))))))),$T75)</f>
        <v>Irrigation</v>
      </c>
      <c r="W75" s="23" t="str">
        <f ca="1"/>
        <v>A017978</v>
      </c>
      <c r="X75" s="4" t="str">
        <f t="shared" ca="1" si="31"/>
        <v>Irrigation</v>
      </c>
      <c r="Y75" t="str">
        <f t="shared" ca="1" si="27"/>
        <v>N</v>
      </c>
      <c r="Z75" s="2" t="str">
        <f t="shared" ca="1" si="28"/>
        <v>N</v>
      </c>
      <c r="AA75">
        <f t="shared" ca="1" si="32"/>
        <v>0</v>
      </c>
      <c r="AB75">
        <f t="shared" ca="1" si="32"/>
        <v>0</v>
      </c>
      <c r="AC75">
        <f t="shared" ca="1" si="32"/>
        <v>20</v>
      </c>
      <c r="AD75">
        <f t="shared" ca="1" si="32"/>
        <v>20</v>
      </c>
      <c r="AE75">
        <f t="shared" ca="1" si="18"/>
        <v>10</v>
      </c>
      <c r="AF75">
        <f t="shared" ca="1" si="15"/>
        <v>10</v>
      </c>
      <c r="AG75">
        <f t="shared" ca="1" si="16"/>
        <v>0</v>
      </c>
      <c r="AH75">
        <f t="shared" ca="1" si="15"/>
        <v>0</v>
      </c>
      <c r="AI75">
        <f t="shared" ca="1" si="17"/>
        <v>0</v>
      </c>
      <c r="AJ75">
        <f t="shared" ca="1" si="17"/>
        <v>20</v>
      </c>
      <c r="AK75">
        <f t="shared" ca="1" si="17"/>
        <v>20</v>
      </c>
      <c r="AL75">
        <f t="shared" ca="1" si="17"/>
        <v>0</v>
      </c>
      <c r="AM75" s="4" t="s">
        <v>103</v>
      </c>
      <c r="AZ75">
        <f ca="1">_xlfn.XLOOKUP($X75,Return_flow_table!$A$4:$A$25,Return_flow_table!B$4:B$25)</f>
        <v>0</v>
      </c>
      <c r="BA75">
        <f ca="1">_xlfn.XLOOKUP($X75,Return_flow_table!$A$4:$A$25,Return_flow_table!C$4:C$25)</f>
        <v>0</v>
      </c>
      <c r="BB75">
        <f ca="1">_xlfn.XLOOKUP($X75,Return_flow_table!$A$4:$A$25,Return_flow_table!D$4:D$25)</f>
        <v>20</v>
      </c>
      <c r="BC75">
        <f ca="1">_xlfn.XLOOKUP($X75,Return_flow_table!$A$4:$A$25,Return_flow_table!E$4:E$25)</f>
        <v>20</v>
      </c>
      <c r="BD75">
        <f ca="1">_xlfn.XLOOKUP($X75,Return_flow_table!$A$4:$A$25,Return_flow_table!F$4:F$25)</f>
        <v>10</v>
      </c>
      <c r="BE75">
        <f ca="1">_xlfn.XLOOKUP($X75,Return_flow_table!$A$4:$A$25,Return_flow_table!G$4:G$25)</f>
        <v>10</v>
      </c>
      <c r="BF75">
        <f ca="1">_xlfn.XLOOKUP($X75,Return_flow_table!$A$4:$A$25,Return_flow_table!H$4:H$25)</f>
        <v>0</v>
      </c>
      <c r="BG75">
        <f ca="1">_xlfn.XLOOKUP($X75,Return_flow_table!$A$4:$A$25,Return_flow_table!I$4:I$25)</f>
        <v>0</v>
      </c>
      <c r="BH75">
        <f ca="1">_xlfn.XLOOKUP($X75,Return_flow_table!$A$4:$A$25,Return_flow_table!J$4:J$25)</f>
        <v>0</v>
      </c>
      <c r="BI75">
        <f ca="1">_xlfn.XLOOKUP($X75,Return_flow_table!$A$4:$A$25,Return_flow_table!K$4:K$25)</f>
        <v>20</v>
      </c>
      <c r="BJ75">
        <f ca="1">_xlfn.XLOOKUP($X75,Return_flow_table!$A$4:$A$25,Return_flow_table!L$4:L$25)</f>
        <v>20</v>
      </c>
      <c r="BK75" s="2">
        <f ca="1">_xlfn.XLOOKUP($X75,Return_flow_table!$A$4:$A$25,Return_flow_table!M$4:M$25)</f>
        <v>0</v>
      </c>
    </row>
    <row r="76" spans="1:63" x14ac:dyDescent="0.25">
      <c r="A76" t="s">
        <v>228</v>
      </c>
      <c r="B76" t="s">
        <v>98</v>
      </c>
      <c r="C76" t="s">
        <v>99</v>
      </c>
      <c r="D76">
        <v>47.7</v>
      </c>
      <c r="E76" t="s">
        <v>100</v>
      </c>
      <c r="F76" t="s">
        <v>100</v>
      </c>
      <c r="G76" t="s">
        <v>229</v>
      </c>
      <c r="H76" s="41" t="s">
        <v>108</v>
      </c>
      <c r="I76">
        <f>_xlfn.XLOOKUP(B76,Use_Code_Ranking!$A$4:$A$23,Use_Code_Ranking!$B$4:$B$23,9999)</f>
        <v>1</v>
      </c>
      <c r="J76">
        <f t="shared" ca="1" si="19"/>
        <v>1</v>
      </c>
      <c r="K76">
        <f t="shared" ca="1" si="20"/>
        <v>1</v>
      </c>
      <c r="L76">
        <f t="shared" ca="1" si="21"/>
        <v>0</v>
      </c>
      <c r="M76">
        <f t="shared" ca="1" si="22"/>
        <v>0</v>
      </c>
      <c r="N76" t="str">
        <f t="shared" ca="1" si="29"/>
        <v/>
      </c>
      <c r="O76" t="str">
        <f t="shared" ca="1" si="30"/>
        <v/>
      </c>
      <c r="P76" t="str">
        <f t="shared" si="23"/>
        <v/>
      </c>
      <c r="Q76" t="str">
        <f t="shared" si="24"/>
        <v/>
      </c>
      <c r="R76" t="str">
        <f t="shared" si="25"/>
        <v/>
      </c>
      <c r="S76" t="str">
        <f t="shared" si="26"/>
        <v/>
      </c>
      <c r="U76" s="2" t="str">
        <f ca="1">IF(ISBLANK($T76),IF(S76="Irrigation","Irrigation",IF(R76="Irrigation","Irrigation",IF(Q76="Domestic","Domestic",IF(P76="Stockwatering","Stockwatering",IF(N76="IRRIGATION_AND_MUNICIPAL","Irrigation and Municipal",IF(O76="IRRIGATION_AND_DOMESTIC","Irrigation and Domestic Municipality",_xlfn.XLOOKUP(J76,Use_Code_Ranking!$B$4:$B$23,Use_Code_Ranking!$A$4:$A$23))))))),$T76)</f>
        <v>Irrigation</v>
      </c>
      <c r="W76" s="23" t="str">
        <f ca="1"/>
        <v>A018274A</v>
      </c>
      <c r="X76" s="4" t="str">
        <f t="shared" ca="1" si="31"/>
        <v>Domestic</v>
      </c>
      <c r="Y76" t="str">
        <f t="shared" ca="1" si="27"/>
        <v>N</v>
      </c>
      <c r="Z76" s="2" t="str">
        <f t="shared" ca="1" si="28"/>
        <v>N</v>
      </c>
      <c r="AA76">
        <f t="shared" ca="1" si="32"/>
        <v>0</v>
      </c>
      <c r="AB76">
        <f t="shared" ca="1" si="32"/>
        <v>0</v>
      </c>
      <c r="AC76">
        <f t="shared" ca="1" si="32"/>
        <v>0</v>
      </c>
      <c r="AD76">
        <f t="shared" ca="1" si="32"/>
        <v>0</v>
      </c>
      <c r="AE76">
        <f t="shared" ca="1" si="18"/>
        <v>0</v>
      </c>
      <c r="AF76">
        <f t="shared" ca="1" si="15"/>
        <v>0</v>
      </c>
      <c r="AG76">
        <f t="shared" ca="1" si="16"/>
        <v>0</v>
      </c>
      <c r="AH76">
        <f t="shared" ca="1" si="15"/>
        <v>0</v>
      </c>
      <c r="AI76">
        <f t="shared" ca="1" si="17"/>
        <v>0</v>
      </c>
      <c r="AJ76">
        <f t="shared" ca="1" si="17"/>
        <v>0</v>
      </c>
      <c r="AK76">
        <f t="shared" ca="1" si="17"/>
        <v>0</v>
      </c>
      <c r="AL76">
        <f t="shared" ca="1" si="17"/>
        <v>0</v>
      </c>
      <c r="AM76" s="4" t="s">
        <v>103</v>
      </c>
      <c r="AZ76">
        <f ca="1">_xlfn.XLOOKUP($X76,Return_flow_table!$A$4:$A$25,Return_flow_table!B$4:B$25)</f>
        <v>0</v>
      </c>
      <c r="BA76">
        <f ca="1">_xlfn.XLOOKUP($X76,Return_flow_table!$A$4:$A$25,Return_flow_table!C$4:C$25)</f>
        <v>0</v>
      </c>
      <c r="BB76">
        <f ca="1">_xlfn.XLOOKUP($X76,Return_flow_table!$A$4:$A$25,Return_flow_table!D$4:D$25)</f>
        <v>0</v>
      </c>
      <c r="BC76">
        <f ca="1">_xlfn.XLOOKUP($X76,Return_flow_table!$A$4:$A$25,Return_flow_table!E$4:E$25)</f>
        <v>0</v>
      </c>
      <c r="BD76">
        <f ca="1">_xlfn.XLOOKUP($X76,Return_flow_table!$A$4:$A$25,Return_flow_table!F$4:F$25)</f>
        <v>0</v>
      </c>
      <c r="BE76">
        <f ca="1">_xlfn.XLOOKUP($X76,Return_flow_table!$A$4:$A$25,Return_flow_table!G$4:G$25)</f>
        <v>0</v>
      </c>
      <c r="BF76">
        <f ca="1">_xlfn.XLOOKUP($X76,Return_flow_table!$A$4:$A$25,Return_flow_table!H$4:H$25)</f>
        <v>0</v>
      </c>
      <c r="BG76">
        <f ca="1">_xlfn.XLOOKUP($X76,Return_flow_table!$A$4:$A$25,Return_flow_table!I$4:I$25)</f>
        <v>0</v>
      </c>
      <c r="BH76">
        <f ca="1">_xlfn.XLOOKUP($X76,Return_flow_table!$A$4:$A$25,Return_flow_table!J$4:J$25)</f>
        <v>0</v>
      </c>
      <c r="BI76">
        <f ca="1">_xlfn.XLOOKUP($X76,Return_flow_table!$A$4:$A$25,Return_flow_table!K$4:K$25)</f>
        <v>0</v>
      </c>
      <c r="BJ76">
        <f ca="1">_xlfn.XLOOKUP($X76,Return_flow_table!$A$4:$A$25,Return_flow_table!L$4:L$25)</f>
        <v>0</v>
      </c>
      <c r="BK76" s="2">
        <f ca="1">_xlfn.XLOOKUP($X76,Return_flow_table!$A$4:$A$25,Return_flow_table!M$4:M$25)</f>
        <v>0</v>
      </c>
    </row>
    <row r="77" spans="1:63" x14ac:dyDescent="0.25">
      <c r="A77" t="s">
        <v>228</v>
      </c>
      <c r="B77" t="s">
        <v>126</v>
      </c>
      <c r="C77" t="s">
        <v>99</v>
      </c>
      <c r="D77">
        <v>47.7</v>
      </c>
      <c r="E77" t="s">
        <v>100</v>
      </c>
      <c r="F77" t="s">
        <v>100</v>
      </c>
      <c r="G77" t="s">
        <v>229</v>
      </c>
      <c r="H77" s="41" t="s">
        <v>108</v>
      </c>
      <c r="I77">
        <f>_xlfn.XLOOKUP(B77,Use_Code_Ranking!$A$4:$A$23,Use_Code_Ranking!$B$4:$B$23,9999)</f>
        <v>5</v>
      </c>
      <c r="J77">
        <f t="shared" ca="1" si="19"/>
        <v>1</v>
      </c>
      <c r="K77">
        <f t="shared" ca="1" si="20"/>
        <v>1</v>
      </c>
      <c r="L77">
        <f t="shared" ca="1" si="21"/>
        <v>0</v>
      </c>
      <c r="M77">
        <f t="shared" ca="1" si="22"/>
        <v>0</v>
      </c>
      <c r="N77" t="str">
        <f t="shared" ca="1" si="29"/>
        <v/>
      </c>
      <c r="O77" t="str">
        <f t="shared" ca="1" si="30"/>
        <v/>
      </c>
      <c r="P77" t="str">
        <f t="shared" si="23"/>
        <v/>
      </c>
      <c r="Q77" t="str">
        <f t="shared" si="24"/>
        <v/>
      </c>
      <c r="R77" t="str">
        <f t="shared" si="25"/>
        <v/>
      </c>
      <c r="S77" t="str">
        <f t="shared" si="26"/>
        <v/>
      </c>
      <c r="U77" s="2" t="str">
        <f ca="1">IF(ISBLANK($T77),IF(S77="Irrigation","Irrigation",IF(R77="Irrigation","Irrigation",IF(Q77="Domestic","Domestic",IF(P77="Stockwatering","Stockwatering",IF(N77="IRRIGATION_AND_MUNICIPAL","Irrigation and Municipal",IF(O77="IRRIGATION_AND_DOMESTIC","Irrigation and Domestic Municipality",_xlfn.XLOOKUP(J77,Use_Code_Ranking!$B$4:$B$23,Use_Code_Ranking!$A$4:$A$23))))))),$T77)</f>
        <v>Irrigation</v>
      </c>
      <c r="W77" s="23" t="str">
        <f ca="1"/>
        <v>A018277</v>
      </c>
      <c r="X77" s="4" t="str">
        <f t="shared" ca="1" si="31"/>
        <v>Irrigation</v>
      </c>
      <c r="Y77" t="str">
        <f t="shared" ca="1" si="27"/>
        <v>N</v>
      </c>
      <c r="Z77" s="2" t="str">
        <f t="shared" ca="1" si="28"/>
        <v>N</v>
      </c>
      <c r="AA77">
        <f t="shared" ca="1" si="32"/>
        <v>0</v>
      </c>
      <c r="AB77">
        <f t="shared" ca="1" si="32"/>
        <v>0</v>
      </c>
      <c r="AC77">
        <f t="shared" ca="1" si="32"/>
        <v>20</v>
      </c>
      <c r="AD77">
        <f t="shared" ca="1" si="32"/>
        <v>20</v>
      </c>
      <c r="AE77">
        <f t="shared" ca="1" si="18"/>
        <v>10</v>
      </c>
      <c r="AF77">
        <f t="shared" ca="1" si="15"/>
        <v>10</v>
      </c>
      <c r="AG77">
        <f t="shared" ca="1" si="16"/>
        <v>0</v>
      </c>
      <c r="AH77">
        <f t="shared" ca="1" si="15"/>
        <v>0</v>
      </c>
      <c r="AI77">
        <f t="shared" ca="1" si="17"/>
        <v>0</v>
      </c>
      <c r="AJ77">
        <f t="shared" ca="1" si="17"/>
        <v>20</v>
      </c>
      <c r="AK77">
        <f t="shared" ca="1" si="17"/>
        <v>20</v>
      </c>
      <c r="AL77">
        <f t="shared" ca="1" si="17"/>
        <v>0</v>
      </c>
      <c r="AM77" s="4" t="s">
        <v>103</v>
      </c>
      <c r="AZ77">
        <f ca="1">_xlfn.XLOOKUP($X77,Return_flow_table!$A$4:$A$25,Return_flow_table!B$4:B$25)</f>
        <v>0</v>
      </c>
      <c r="BA77">
        <f ca="1">_xlfn.XLOOKUP($X77,Return_flow_table!$A$4:$A$25,Return_flow_table!C$4:C$25)</f>
        <v>0</v>
      </c>
      <c r="BB77">
        <f ca="1">_xlfn.XLOOKUP($X77,Return_flow_table!$A$4:$A$25,Return_flow_table!D$4:D$25)</f>
        <v>20</v>
      </c>
      <c r="BC77">
        <f ca="1">_xlfn.XLOOKUP($X77,Return_flow_table!$A$4:$A$25,Return_flow_table!E$4:E$25)</f>
        <v>20</v>
      </c>
      <c r="BD77">
        <f ca="1">_xlfn.XLOOKUP($X77,Return_flow_table!$A$4:$A$25,Return_flow_table!F$4:F$25)</f>
        <v>10</v>
      </c>
      <c r="BE77">
        <f ca="1">_xlfn.XLOOKUP($X77,Return_flow_table!$A$4:$A$25,Return_flow_table!G$4:G$25)</f>
        <v>10</v>
      </c>
      <c r="BF77">
        <f ca="1">_xlfn.XLOOKUP($X77,Return_flow_table!$A$4:$A$25,Return_flow_table!H$4:H$25)</f>
        <v>0</v>
      </c>
      <c r="BG77">
        <f ca="1">_xlfn.XLOOKUP($X77,Return_flow_table!$A$4:$A$25,Return_flow_table!I$4:I$25)</f>
        <v>0</v>
      </c>
      <c r="BH77">
        <f ca="1">_xlfn.XLOOKUP($X77,Return_flow_table!$A$4:$A$25,Return_flow_table!J$4:J$25)</f>
        <v>0</v>
      </c>
      <c r="BI77">
        <f ca="1">_xlfn.XLOOKUP($X77,Return_flow_table!$A$4:$A$25,Return_flow_table!K$4:K$25)</f>
        <v>20</v>
      </c>
      <c r="BJ77">
        <f ca="1">_xlfn.XLOOKUP($X77,Return_flow_table!$A$4:$A$25,Return_flow_table!L$4:L$25)</f>
        <v>20</v>
      </c>
      <c r="BK77" s="2">
        <f ca="1">_xlfn.XLOOKUP($X77,Return_flow_table!$A$4:$A$25,Return_flow_table!M$4:M$25)</f>
        <v>0</v>
      </c>
    </row>
    <row r="78" spans="1:63" x14ac:dyDescent="0.25">
      <c r="A78" t="s">
        <v>638</v>
      </c>
      <c r="B78" t="s">
        <v>98</v>
      </c>
      <c r="C78" t="s">
        <v>99</v>
      </c>
      <c r="D78">
        <v>68.2</v>
      </c>
      <c r="E78" t="s">
        <v>100</v>
      </c>
      <c r="F78" t="s">
        <v>100</v>
      </c>
      <c r="G78" t="s">
        <v>189</v>
      </c>
      <c r="H78" s="41" t="s">
        <v>102</v>
      </c>
      <c r="I78">
        <f>_xlfn.XLOOKUP(B78,Use_Code_Ranking!$A$4:$A$23,Use_Code_Ranking!$B$4:$B$23,9999)</f>
        <v>1</v>
      </c>
      <c r="J78">
        <f t="shared" ca="1" si="19"/>
        <v>1</v>
      </c>
      <c r="K78">
        <f t="shared" ca="1" si="20"/>
        <v>1</v>
      </c>
      <c r="L78">
        <f t="shared" ca="1" si="21"/>
        <v>0</v>
      </c>
      <c r="M78">
        <f t="shared" ca="1" si="22"/>
        <v>0</v>
      </c>
      <c r="N78" t="str">
        <f t="shared" ca="1" si="29"/>
        <v/>
      </c>
      <c r="O78" t="str">
        <f t="shared" ca="1" si="30"/>
        <v/>
      </c>
      <c r="P78" t="str">
        <f t="shared" si="23"/>
        <v/>
      </c>
      <c r="Q78" t="str">
        <f t="shared" si="24"/>
        <v/>
      </c>
      <c r="R78" t="str">
        <f t="shared" si="25"/>
        <v/>
      </c>
      <c r="S78" t="str">
        <f t="shared" si="26"/>
        <v/>
      </c>
      <c r="U78" s="2" t="str">
        <f ca="1">IF(ISBLANK($T78),IF(S78="Irrigation","Irrigation",IF(R78="Irrigation","Irrigation",IF(Q78="Domestic","Domestic",IF(P78="Stockwatering","Stockwatering",IF(N78="IRRIGATION_AND_MUNICIPAL","Irrigation and Municipal",IF(O78="IRRIGATION_AND_DOMESTIC","Irrigation and Domestic Municipality",_xlfn.XLOOKUP(J78,Use_Code_Ranking!$B$4:$B$23,Use_Code_Ranking!$A$4:$A$23))))))),$T78)</f>
        <v>Irrigation</v>
      </c>
      <c r="W78" s="23" t="str">
        <f ca="1"/>
        <v>A018948</v>
      </c>
      <c r="X78" s="4" t="str">
        <f t="shared" ca="1" si="31"/>
        <v>Irrigation</v>
      </c>
      <c r="Y78" t="str">
        <f t="shared" ca="1" si="27"/>
        <v>N</v>
      </c>
      <c r="Z78" s="2" t="str">
        <f t="shared" ca="1" si="28"/>
        <v>N</v>
      </c>
      <c r="AA78">
        <f t="shared" ca="1" si="32"/>
        <v>0</v>
      </c>
      <c r="AB78">
        <f t="shared" ca="1" si="32"/>
        <v>0</v>
      </c>
      <c r="AC78">
        <f t="shared" ca="1" si="32"/>
        <v>20</v>
      </c>
      <c r="AD78">
        <f t="shared" ca="1" si="32"/>
        <v>20</v>
      </c>
      <c r="AE78">
        <f t="shared" ca="1" si="18"/>
        <v>10</v>
      </c>
      <c r="AF78">
        <f t="shared" ca="1" si="15"/>
        <v>10</v>
      </c>
      <c r="AG78">
        <f t="shared" ca="1" si="16"/>
        <v>0</v>
      </c>
      <c r="AH78">
        <f t="shared" ca="1" si="15"/>
        <v>0</v>
      </c>
      <c r="AI78">
        <f t="shared" ca="1" si="17"/>
        <v>0</v>
      </c>
      <c r="AJ78">
        <f t="shared" ca="1" si="17"/>
        <v>20</v>
      </c>
      <c r="AK78">
        <f t="shared" ca="1" si="17"/>
        <v>20</v>
      </c>
      <c r="AL78">
        <f t="shared" ca="1" si="17"/>
        <v>0</v>
      </c>
      <c r="AM78" s="4" t="s">
        <v>103</v>
      </c>
      <c r="AZ78">
        <f ca="1">_xlfn.XLOOKUP($X78,Return_flow_table!$A$4:$A$25,Return_flow_table!B$4:B$25)</f>
        <v>0</v>
      </c>
      <c r="BA78">
        <f ca="1">_xlfn.XLOOKUP($X78,Return_flow_table!$A$4:$A$25,Return_flow_table!C$4:C$25)</f>
        <v>0</v>
      </c>
      <c r="BB78">
        <f ca="1">_xlfn.XLOOKUP($X78,Return_flow_table!$A$4:$A$25,Return_flow_table!D$4:D$25)</f>
        <v>20</v>
      </c>
      <c r="BC78">
        <f ca="1">_xlfn.XLOOKUP($X78,Return_flow_table!$A$4:$A$25,Return_flow_table!E$4:E$25)</f>
        <v>20</v>
      </c>
      <c r="BD78">
        <f ca="1">_xlfn.XLOOKUP($X78,Return_flow_table!$A$4:$A$25,Return_flow_table!F$4:F$25)</f>
        <v>10</v>
      </c>
      <c r="BE78">
        <f ca="1">_xlfn.XLOOKUP($X78,Return_flow_table!$A$4:$A$25,Return_flow_table!G$4:G$25)</f>
        <v>10</v>
      </c>
      <c r="BF78">
        <f ca="1">_xlfn.XLOOKUP($X78,Return_flow_table!$A$4:$A$25,Return_flow_table!H$4:H$25)</f>
        <v>0</v>
      </c>
      <c r="BG78">
        <f ca="1">_xlfn.XLOOKUP($X78,Return_flow_table!$A$4:$A$25,Return_flow_table!I$4:I$25)</f>
        <v>0</v>
      </c>
      <c r="BH78">
        <f ca="1">_xlfn.XLOOKUP($X78,Return_flow_table!$A$4:$A$25,Return_flow_table!J$4:J$25)</f>
        <v>0</v>
      </c>
      <c r="BI78">
        <f ca="1">_xlfn.XLOOKUP($X78,Return_flow_table!$A$4:$A$25,Return_flow_table!K$4:K$25)</f>
        <v>20</v>
      </c>
      <c r="BJ78">
        <f ca="1">_xlfn.XLOOKUP($X78,Return_flow_table!$A$4:$A$25,Return_flow_table!L$4:L$25)</f>
        <v>20</v>
      </c>
      <c r="BK78" s="2">
        <f ca="1">_xlfn.XLOOKUP($X78,Return_flow_table!$A$4:$A$25,Return_flow_table!M$4:M$25)</f>
        <v>0</v>
      </c>
    </row>
    <row r="79" spans="1:63" x14ac:dyDescent="0.25">
      <c r="A79" t="s">
        <v>231</v>
      </c>
      <c r="B79" t="s">
        <v>98</v>
      </c>
      <c r="C79" t="s">
        <v>99</v>
      </c>
      <c r="D79">
        <v>8.9</v>
      </c>
      <c r="E79" t="s">
        <v>100</v>
      </c>
      <c r="F79" t="s">
        <v>100</v>
      </c>
      <c r="G79" t="s">
        <v>232</v>
      </c>
      <c r="H79" s="41" t="s">
        <v>102</v>
      </c>
      <c r="I79">
        <f>_xlfn.XLOOKUP(B79,Use_Code_Ranking!$A$4:$A$23,Use_Code_Ranking!$B$4:$B$23,9999)</f>
        <v>1</v>
      </c>
      <c r="J79">
        <f t="shared" ca="1" si="19"/>
        <v>1</v>
      </c>
      <c r="K79">
        <f t="shared" ca="1" si="20"/>
        <v>1</v>
      </c>
      <c r="L79">
        <f t="shared" ca="1" si="21"/>
        <v>0</v>
      </c>
      <c r="M79">
        <f t="shared" ca="1" si="22"/>
        <v>0</v>
      </c>
      <c r="N79" t="str">
        <f t="shared" ca="1" si="29"/>
        <v/>
      </c>
      <c r="O79" t="str">
        <f t="shared" ca="1" si="30"/>
        <v/>
      </c>
      <c r="P79" t="str">
        <f t="shared" si="23"/>
        <v/>
      </c>
      <c r="Q79" t="str">
        <f t="shared" si="24"/>
        <v/>
      </c>
      <c r="R79" t="str">
        <f t="shared" si="25"/>
        <v/>
      </c>
      <c r="S79" t="str">
        <f t="shared" si="26"/>
        <v/>
      </c>
      <c r="U79" s="2" t="str">
        <f ca="1">IF(ISBLANK($T79),IF(S79="Irrigation","Irrigation",IF(R79="Irrigation","Irrigation",IF(Q79="Domestic","Domestic",IF(P79="Stockwatering","Stockwatering",IF(N79="IRRIGATION_AND_MUNICIPAL","Irrigation and Municipal",IF(O79="IRRIGATION_AND_DOMESTIC","Irrigation and Domestic Municipality",_xlfn.XLOOKUP(J79,Use_Code_Ranking!$B$4:$B$23,Use_Code_Ranking!$A$4:$A$23))))))),$T79)</f>
        <v>Irrigation</v>
      </c>
      <c r="W79" s="23" t="str">
        <f ca="1"/>
        <v>A019089</v>
      </c>
      <c r="X79" s="4" t="str">
        <f t="shared" ca="1" si="31"/>
        <v>Irrigation and Domestic Municipality</v>
      </c>
      <c r="Y79" t="str">
        <f t="shared" ca="1" si="27"/>
        <v>N</v>
      </c>
      <c r="Z79" s="2" t="str">
        <f t="shared" ca="1" si="28"/>
        <v>N</v>
      </c>
      <c r="AA79">
        <f t="shared" ca="1" si="32"/>
        <v>0</v>
      </c>
      <c r="AB79">
        <f t="shared" ca="1" si="32"/>
        <v>0</v>
      </c>
      <c r="AC79">
        <f t="shared" ca="1" si="32"/>
        <v>0</v>
      </c>
      <c r="AD79">
        <f t="shared" ca="1" si="32"/>
        <v>0</v>
      </c>
      <c r="AE79">
        <f t="shared" ca="1" si="18"/>
        <v>0</v>
      </c>
      <c r="AF79">
        <f t="shared" ca="1" si="15"/>
        <v>0</v>
      </c>
      <c r="AG79">
        <f t="shared" ca="1" si="16"/>
        <v>0</v>
      </c>
      <c r="AH79">
        <f t="shared" ca="1" si="15"/>
        <v>0</v>
      </c>
      <c r="AI79">
        <f t="shared" ca="1" si="17"/>
        <v>0</v>
      </c>
      <c r="AJ79">
        <f t="shared" ca="1" si="17"/>
        <v>0</v>
      </c>
      <c r="AK79">
        <f t="shared" ca="1" si="17"/>
        <v>0</v>
      </c>
      <c r="AL79">
        <f t="shared" ca="1" si="17"/>
        <v>0</v>
      </c>
      <c r="AM79" s="4" t="s">
        <v>103</v>
      </c>
      <c r="AZ79">
        <f ca="1">_xlfn.XLOOKUP($X79,Return_flow_table!$A$4:$A$25,Return_flow_table!B$4:B$25)</f>
        <v>0</v>
      </c>
      <c r="BA79">
        <f ca="1">_xlfn.XLOOKUP($X79,Return_flow_table!$A$4:$A$25,Return_flow_table!C$4:C$25)</f>
        <v>0</v>
      </c>
      <c r="BB79">
        <f ca="1">_xlfn.XLOOKUP($X79,Return_flow_table!$A$4:$A$25,Return_flow_table!D$4:D$25)</f>
        <v>0</v>
      </c>
      <c r="BC79">
        <f ca="1">_xlfn.XLOOKUP($X79,Return_flow_table!$A$4:$A$25,Return_flow_table!E$4:E$25)</f>
        <v>0</v>
      </c>
      <c r="BD79">
        <f ca="1">_xlfn.XLOOKUP($X79,Return_flow_table!$A$4:$A$25,Return_flow_table!F$4:F$25)</f>
        <v>0</v>
      </c>
      <c r="BE79">
        <f ca="1">_xlfn.XLOOKUP($X79,Return_flow_table!$A$4:$A$25,Return_flow_table!G$4:G$25)</f>
        <v>0</v>
      </c>
      <c r="BF79">
        <f ca="1">_xlfn.XLOOKUP($X79,Return_flow_table!$A$4:$A$25,Return_flow_table!H$4:H$25)</f>
        <v>0</v>
      </c>
      <c r="BG79">
        <f ca="1">_xlfn.XLOOKUP($X79,Return_flow_table!$A$4:$A$25,Return_flow_table!I$4:I$25)</f>
        <v>0</v>
      </c>
      <c r="BH79">
        <f ca="1">_xlfn.XLOOKUP($X79,Return_flow_table!$A$4:$A$25,Return_flow_table!J$4:J$25)</f>
        <v>0</v>
      </c>
      <c r="BI79">
        <f ca="1">_xlfn.XLOOKUP($X79,Return_flow_table!$A$4:$A$25,Return_flow_table!K$4:K$25)</f>
        <v>0</v>
      </c>
      <c r="BJ79">
        <f ca="1">_xlfn.XLOOKUP($X79,Return_flow_table!$A$4:$A$25,Return_flow_table!L$4:L$25)</f>
        <v>0</v>
      </c>
      <c r="BK79" s="2">
        <f ca="1">_xlfn.XLOOKUP($X79,Return_flow_table!$A$4:$A$25,Return_flow_table!M$4:M$25)</f>
        <v>0</v>
      </c>
    </row>
    <row r="80" spans="1:63" x14ac:dyDescent="0.25">
      <c r="A80" t="s">
        <v>231</v>
      </c>
      <c r="B80" t="s">
        <v>106</v>
      </c>
      <c r="C80" t="s">
        <v>99</v>
      </c>
      <c r="D80">
        <v>8.9</v>
      </c>
      <c r="E80" t="s">
        <v>100</v>
      </c>
      <c r="F80" t="s">
        <v>100</v>
      </c>
      <c r="G80" t="s">
        <v>232</v>
      </c>
      <c r="H80" s="41" t="s">
        <v>102</v>
      </c>
      <c r="I80">
        <f>_xlfn.XLOOKUP(B80,Use_Code_Ranking!$A$4:$A$23,Use_Code_Ranking!$B$4:$B$23,9999)</f>
        <v>3</v>
      </c>
      <c r="J80">
        <f t="shared" ca="1" si="19"/>
        <v>1</v>
      </c>
      <c r="K80">
        <f t="shared" ca="1" si="20"/>
        <v>1</v>
      </c>
      <c r="L80">
        <f t="shared" ca="1" si="21"/>
        <v>0</v>
      </c>
      <c r="M80">
        <f t="shared" ca="1" si="22"/>
        <v>0</v>
      </c>
      <c r="N80" t="str">
        <f t="shared" ca="1" si="29"/>
        <v/>
      </c>
      <c r="O80" t="str">
        <f t="shared" ca="1" si="30"/>
        <v/>
      </c>
      <c r="P80" t="str">
        <f t="shared" si="23"/>
        <v/>
      </c>
      <c r="Q80" t="str">
        <f t="shared" si="24"/>
        <v/>
      </c>
      <c r="R80" t="str">
        <f t="shared" si="25"/>
        <v/>
      </c>
      <c r="S80" t="str">
        <f t="shared" si="26"/>
        <v/>
      </c>
      <c r="U80" s="2" t="str">
        <f ca="1">IF(ISBLANK($T80),IF(S80="Irrigation","Irrigation",IF(R80="Irrigation","Irrigation",IF(Q80="Domestic","Domestic",IF(P80="Stockwatering","Stockwatering",IF(N80="IRRIGATION_AND_MUNICIPAL","Irrigation and Municipal",IF(O80="IRRIGATION_AND_DOMESTIC","Irrigation and Domestic Municipality",_xlfn.XLOOKUP(J80,Use_Code_Ranking!$B$4:$B$23,Use_Code_Ranking!$A$4:$A$23))))))),$T80)</f>
        <v>Irrigation</v>
      </c>
      <c r="W80" s="23" t="str">
        <f ca="1"/>
        <v>A019200</v>
      </c>
      <c r="X80" s="4" t="str">
        <f t="shared" ca="1" si="31"/>
        <v>Stockwatering</v>
      </c>
      <c r="Y80" t="str">
        <f t="shared" ca="1" si="27"/>
        <v>N</v>
      </c>
      <c r="Z80" s="2" t="str">
        <f t="shared" ca="1" si="28"/>
        <v>N</v>
      </c>
      <c r="AA80">
        <f t="shared" ca="1" si="32"/>
        <v>0</v>
      </c>
      <c r="AB80">
        <f t="shared" ca="1" si="32"/>
        <v>0</v>
      </c>
      <c r="AC80">
        <f t="shared" ca="1" si="32"/>
        <v>0</v>
      </c>
      <c r="AD80">
        <f t="shared" ca="1" si="32"/>
        <v>0</v>
      </c>
      <c r="AE80">
        <f t="shared" ca="1" si="18"/>
        <v>0</v>
      </c>
      <c r="AF80">
        <f t="shared" ca="1" si="15"/>
        <v>0</v>
      </c>
      <c r="AG80">
        <f t="shared" ca="1" si="16"/>
        <v>0</v>
      </c>
      <c r="AH80">
        <f t="shared" ca="1" si="15"/>
        <v>0</v>
      </c>
      <c r="AI80">
        <f t="shared" ca="1" si="17"/>
        <v>0</v>
      </c>
      <c r="AJ80">
        <f t="shared" ca="1" si="17"/>
        <v>0</v>
      </c>
      <c r="AK80">
        <f t="shared" ca="1" si="17"/>
        <v>0</v>
      </c>
      <c r="AL80">
        <f t="shared" ca="1" si="17"/>
        <v>0</v>
      </c>
      <c r="AM80" s="4" t="s">
        <v>103</v>
      </c>
      <c r="AZ80">
        <f ca="1">_xlfn.XLOOKUP($X80,Return_flow_table!$A$4:$A$25,Return_flow_table!B$4:B$25)</f>
        <v>0</v>
      </c>
      <c r="BA80">
        <f ca="1">_xlfn.XLOOKUP($X80,Return_flow_table!$A$4:$A$25,Return_flow_table!C$4:C$25)</f>
        <v>0</v>
      </c>
      <c r="BB80">
        <f ca="1">_xlfn.XLOOKUP($X80,Return_flow_table!$A$4:$A$25,Return_flow_table!D$4:D$25)</f>
        <v>0</v>
      </c>
      <c r="BC80">
        <f ca="1">_xlfn.XLOOKUP($X80,Return_flow_table!$A$4:$A$25,Return_flow_table!E$4:E$25)</f>
        <v>0</v>
      </c>
      <c r="BD80">
        <f ca="1">_xlfn.XLOOKUP($X80,Return_flow_table!$A$4:$A$25,Return_flow_table!F$4:F$25)</f>
        <v>0</v>
      </c>
      <c r="BE80">
        <f ca="1">_xlfn.XLOOKUP($X80,Return_flow_table!$A$4:$A$25,Return_flow_table!G$4:G$25)</f>
        <v>0</v>
      </c>
      <c r="BF80">
        <f ca="1">_xlfn.XLOOKUP($X80,Return_flow_table!$A$4:$A$25,Return_flow_table!H$4:H$25)</f>
        <v>0</v>
      </c>
      <c r="BG80">
        <f ca="1">_xlfn.XLOOKUP($X80,Return_flow_table!$A$4:$A$25,Return_flow_table!I$4:I$25)</f>
        <v>0</v>
      </c>
      <c r="BH80">
        <f ca="1">_xlfn.XLOOKUP($X80,Return_flow_table!$A$4:$A$25,Return_flow_table!J$4:J$25)</f>
        <v>0</v>
      </c>
      <c r="BI80">
        <f ca="1">_xlfn.XLOOKUP($X80,Return_flow_table!$A$4:$A$25,Return_flow_table!K$4:K$25)</f>
        <v>0</v>
      </c>
      <c r="BJ80">
        <f ca="1">_xlfn.XLOOKUP($X80,Return_flow_table!$A$4:$A$25,Return_flow_table!L$4:L$25)</f>
        <v>0</v>
      </c>
      <c r="BK80" s="2">
        <f ca="1">_xlfn.XLOOKUP($X80,Return_flow_table!$A$4:$A$25,Return_flow_table!M$4:M$25)</f>
        <v>0</v>
      </c>
    </row>
    <row r="81" spans="1:63" x14ac:dyDescent="0.25">
      <c r="A81" t="s">
        <v>233</v>
      </c>
      <c r="B81" t="s">
        <v>143</v>
      </c>
      <c r="C81" t="s">
        <v>99</v>
      </c>
      <c r="D81">
        <v>23</v>
      </c>
      <c r="E81" t="s">
        <v>100</v>
      </c>
      <c r="F81" t="s">
        <v>100</v>
      </c>
      <c r="G81" t="s">
        <v>234</v>
      </c>
      <c r="H81" s="41" t="s">
        <v>104</v>
      </c>
      <c r="I81">
        <f>_xlfn.XLOOKUP(B81,Use_Code_Ranking!$A$4:$A$23,Use_Code_Ranking!$B$4:$B$23,9999)</f>
        <v>12</v>
      </c>
      <c r="J81">
        <f t="shared" ca="1" si="19"/>
        <v>9</v>
      </c>
      <c r="K81">
        <f t="shared" ca="1" si="20"/>
        <v>0</v>
      </c>
      <c r="L81">
        <f t="shared" ca="1" si="21"/>
        <v>0</v>
      </c>
      <c r="M81">
        <f t="shared" ca="1" si="22"/>
        <v>0</v>
      </c>
      <c r="N81" t="str">
        <f t="shared" ca="1" si="29"/>
        <v/>
      </c>
      <c r="O81" t="str">
        <f t="shared" ca="1" si="30"/>
        <v/>
      </c>
      <c r="P81" t="str">
        <f t="shared" si="23"/>
        <v/>
      </c>
      <c r="Q81" t="str">
        <f t="shared" si="24"/>
        <v/>
      </c>
      <c r="R81" t="str">
        <f t="shared" si="25"/>
        <v/>
      </c>
      <c r="S81" t="str">
        <f t="shared" si="26"/>
        <v/>
      </c>
      <c r="U81" s="2" t="str">
        <f ca="1">IF(ISBLANK($T81),IF(S81="Irrigation","Irrigation",IF(R81="Irrigation","Irrigation",IF(Q81="Domestic","Domestic",IF(P81="Stockwatering","Stockwatering",IF(N81="IRRIGATION_AND_MUNICIPAL","Irrigation and Municipal",IF(O81="IRRIGATION_AND_DOMESTIC","Irrigation and Domestic Municipality",_xlfn.XLOOKUP(J81,Use_Code_Ranking!$B$4:$B$23,Use_Code_Ranking!$A$4:$A$23))))))),$T81)</f>
        <v>Recreational</v>
      </c>
      <c r="W81" s="23" t="str">
        <f ca="1"/>
        <v>A019241</v>
      </c>
      <c r="X81" s="4" t="str">
        <f t="shared" ca="1" si="31"/>
        <v>Recreational</v>
      </c>
      <c r="Y81" t="str">
        <f t="shared" ca="1" si="27"/>
        <v>Y</v>
      </c>
      <c r="Z81" s="2" t="str">
        <f t="shared" ca="1" si="28"/>
        <v>N</v>
      </c>
      <c r="AA81">
        <f t="shared" ca="1" si="32"/>
        <v>100</v>
      </c>
      <c r="AB81">
        <f t="shared" ca="1" si="32"/>
        <v>100</v>
      </c>
      <c r="AC81">
        <f t="shared" ca="1" si="32"/>
        <v>100</v>
      </c>
      <c r="AD81">
        <f t="shared" ca="1" si="32"/>
        <v>100</v>
      </c>
      <c r="AE81">
        <f t="shared" ca="1" si="18"/>
        <v>100</v>
      </c>
      <c r="AF81">
        <f t="shared" ca="1" si="15"/>
        <v>100</v>
      </c>
      <c r="AG81">
        <f t="shared" ca="1" si="16"/>
        <v>100</v>
      </c>
      <c r="AH81">
        <f t="shared" ca="1" si="15"/>
        <v>100</v>
      </c>
      <c r="AI81">
        <f t="shared" ca="1" si="17"/>
        <v>100</v>
      </c>
      <c r="AJ81">
        <f t="shared" ca="1" si="17"/>
        <v>100</v>
      </c>
      <c r="AK81">
        <f t="shared" ca="1" si="17"/>
        <v>100</v>
      </c>
      <c r="AL81">
        <f t="shared" ca="1" si="17"/>
        <v>100</v>
      </c>
      <c r="AM81" s="4" t="s">
        <v>103</v>
      </c>
      <c r="AZ81">
        <f ca="1">_xlfn.XLOOKUP($X81,Return_flow_table!$A$4:$A$25,Return_flow_table!B$4:B$25)</f>
        <v>100</v>
      </c>
      <c r="BA81">
        <f ca="1">_xlfn.XLOOKUP($X81,Return_flow_table!$A$4:$A$25,Return_flow_table!C$4:C$25)</f>
        <v>100</v>
      </c>
      <c r="BB81">
        <f ca="1">_xlfn.XLOOKUP($X81,Return_flow_table!$A$4:$A$25,Return_flow_table!D$4:D$25)</f>
        <v>100</v>
      </c>
      <c r="BC81">
        <f ca="1">_xlfn.XLOOKUP($X81,Return_flow_table!$A$4:$A$25,Return_flow_table!E$4:E$25)</f>
        <v>100</v>
      </c>
      <c r="BD81">
        <f ca="1">_xlfn.XLOOKUP($X81,Return_flow_table!$A$4:$A$25,Return_flow_table!F$4:F$25)</f>
        <v>100</v>
      </c>
      <c r="BE81">
        <f ca="1">_xlfn.XLOOKUP($X81,Return_flow_table!$A$4:$A$25,Return_flow_table!G$4:G$25)</f>
        <v>100</v>
      </c>
      <c r="BF81">
        <f ca="1">_xlfn.XLOOKUP($X81,Return_flow_table!$A$4:$A$25,Return_flow_table!H$4:H$25)</f>
        <v>100</v>
      </c>
      <c r="BG81">
        <f ca="1">_xlfn.XLOOKUP($X81,Return_flow_table!$A$4:$A$25,Return_flow_table!I$4:I$25)</f>
        <v>100</v>
      </c>
      <c r="BH81">
        <f ca="1">_xlfn.XLOOKUP($X81,Return_flow_table!$A$4:$A$25,Return_flow_table!J$4:J$25)</f>
        <v>100</v>
      </c>
      <c r="BI81">
        <f ca="1">_xlfn.XLOOKUP($X81,Return_flow_table!$A$4:$A$25,Return_flow_table!K$4:K$25)</f>
        <v>100</v>
      </c>
      <c r="BJ81">
        <f ca="1">_xlfn.XLOOKUP($X81,Return_flow_table!$A$4:$A$25,Return_flow_table!L$4:L$25)</f>
        <v>100</v>
      </c>
      <c r="BK81" s="2">
        <f ca="1">_xlfn.XLOOKUP($X81,Return_flow_table!$A$4:$A$25,Return_flow_table!M$4:M$25)</f>
        <v>100</v>
      </c>
    </row>
    <row r="82" spans="1:63" x14ac:dyDescent="0.25">
      <c r="A82" t="s">
        <v>233</v>
      </c>
      <c r="B82" t="s">
        <v>139</v>
      </c>
      <c r="C82" t="s">
        <v>99</v>
      </c>
      <c r="D82">
        <v>23</v>
      </c>
      <c r="E82" t="s">
        <v>100</v>
      </c>
      <c r="F82" t="s">
        <v>100</v>
      </c>
      <c r="G82" t="s">
        <v>234</v>
      </c>
      <c r="H82" s="41" t="s">
        <v>104</v>
      </c>
      <c r="I82">
        <f>_xlfn.XLOOKUP(B82,Use_Code_Ranking!$A$4:$A$23,Use_Code_Ranking!$B$4:$B$23,9999)</f>
        <v>9</v>
      </c>
      <c r="J82">
        <f t="shared" ca="1" si="19"/>
        <v>9</v>
      </c>
      <c r="K82">
        <f t="shared" ca="1" si="20"/>
        <v>0</v>
      </c>
      <c r="L82">
        <f t="shared" ca="1" si="21"/>
        <v>0</v>
      </c>
      <c r="M82">
        <f t="shared" ca="1" si="22"/>
        <v>0</v>
      </c>
      <c r="N82" t="str">
        <f t="shared" ca="1" si="29"/>
        <v/>
      </c>
      <c r="O82" t="str">
        <f t="shared" ca="1" si="30"/>
        <v/>
      </c>
      <c r="P82" t="str">
        <f t="shared" si="23"/>
        <v/>
      </c>
      <c r="Q82" t="str">
        <f t="shared" si="24"/>
        <v/>
      </c>
      <c r="R82" t="str">
        <f t="shared" si="25"/>
        <v/>
      </c>
      <c r="S82" t="str">
        <f t="shared" si="26"/>
        <v/>
      </c>
      <c r="U82" s="2" t="str">
        <f ca="1">IF(ISBLANK($T82),IF(S82="Irrigation","Irrigation",IF(R82="Irrigation","Irrigation",IF(Q82="Domestic","Domestic",IF(P82="Stockwatering","Stockwatering",IF(N82="IRRIGATION_AND_MUNICIPAL","Irrigation and Municipal",IF(O82="IRRIGATION_AND_DOMESTIC","Irrigation and Domestic Municipality",_xlfn.XLOOKUP(J82,Use_Code_Ranking!$B$4:$B$23,Use_Code_Ranking!$A$4:$A$23))))))),$T82)</f>
        <v>Recreational</v>
      </c>
      <c r="W82" s="23" t="str">
        <f ca="1"/>
        <v>A019427</v>
      </c>
      <c r="X82" s="4" t="str">
        <f t="shared" ca="1" si="31"/>
        <v>Irrigation</v>
      </c>
      <c r="Y82" t="str">
        <f t="shared" ca="1" si="27"/>
        <v>N</v>
      </c>
      <c r="Z82" s="2" t="str">
        <f t="shared" ca="1" si="28"/>
        <v>N</v>
      </c>
      <c r="AA82">
        <f t="shared" ca="1" si="32"/>
        <v>0</v>
      </c>
      <c r="AB82">
        <f t="shared" ca="1" si="32"/>
        <v>0</v>
      </c>
      <c r="AC82">
        <f t="shared" ca="1" si="32"/>
        <v>20</v>
      </c>
      <c r="AD82">
        <f t="shared" ca="1" si="32"/>
        <v>20</v>
      </c>
      <c r="AE82">
        <f t="shared" ca="1" si="18"/>
        <v>10</v>
      </c>
      <c r="AF82">
        <f t="shared" ca="1" si="15"/>
        <v>10</v>
      </c>
      <c r="AG82">
        <f t="shared" ca="1" si="16"/>
        <v>0</v>
      </c>
      <c r="AH82">
        <f t="shared" ca="1" si="15"/>
        <v>0</v>
      </c>
      <c r="AI82">
        <f t="shared" ca="1" si="17"/>
        <v>0</v>
      </c>
      <c r="AJ82">
        <f t="shared" ca="1" si="17"/>
        <v>20</v>
      </c>
      <c r="AK82">
        <f t="shared" ca="1" si="17"/>
        <v>20</v>
      </c>
      <c r="AL82">
        <f t="shared" ca="1" si="17"/>
        <v>0</v>
      </c>
      <c r="AM82" s="4" t="s">
        <v>103</v>
      </c>
      <c r="AZ82">
        <f ca="1">_xlfn.XLOOKUP($X82,Return_flow_table!$A$4:$A$25,Return_flow_table!B$4:B$25)</f>
        <v>0</v>
      </c>
      <c r="BA82">
        <f ca="1">_xlfn.XLOOKUP($X82,Return_flow_table!$A$4:$A$25,Return_flow_table!C$4:C$25)</f>
        <v>0</v>
      </c>
      <c r="BB82">
        <f ca="1">_xlfn.XLOOKUP($X82,Return_flow_table!$A$4:$A$25,Return_flow_table!D$4:D$25)</f>
        <v>20</v>
      </c>
      <c r="BC82">
        <f ca="1">_xlfn.XLOOKUP($X82,Return_flow_table!$A$4:$A$25,Return_flow_table!E$4:E$25)</f>
        <v>20</v>
      </c>
      <c r="BD82">
        <f ca="1">_xlfn.XLOOKUP($X82,Return_flow_table!$A$4:$A$25,Return_flow_table!F$4:F$25)</f>
        <v>10</v>
      </c>
      <c r="BE82">
        <f ca="1">_xlfn.XLOOKUP($X82,Return_flow_table!$A$4:$A$25,Return_flow_table!G$4:G$25)</f>
        <v>10</v>
      </c>
      <c r="BF82">
        <f ca="1">_xlfn.XLOOKUP($X82,Return_flow_table!$A$4:$A$25,Return_flow_table!H$4:H$25)</f>
        <v>0</v>
      </c>
      <c r="BG82">
        <f ca="1">_xlfn.XLOOKUP($X82,Return_flow_table!$A$4:$A$25,Return_flow_table!I$4:I$25)</f>
        <v>0</v>
      </c>
      <c r="BH82">
        <f ca="1">_xlfn.XLOOKUP($X82,Return_flow_table!$A$4:$A$25,Return_flow_table!J$4:J$25)</f>
        <v>0</v>
      </c>
      <c r="BI82">
        <f ca="1">_xlfn.XLOOKUP($X82,Return_flow_table!$A$4:$A$25,Return_flow_table!K$4:K$25)</f>
        <v>20</v>
      </c>
      <c r="BJ82">
        <f ca="1">_xlfn.XLOOKUP($X82,Return_flow_table!$A$4:$A$25,Return_flow_table!L$4:L$25)</f>
        <v>20</v>
      </c>
      <c r="BK82" s="2">
        <f ca="1">_xlfn.XLOOKUP($X82,Return_flow_table!$A$4:$A$25,Return_flow_table!M$4:M$25)</f>
        <v>0</v>
      </c>
    </row>
    <row r="83" spans="1:63" x14ac:dyDescent="0.25">
      <c r="A83" t="s">
        <v>233</v>
      </c>
      <c r="B83" t="s">
        <v>131</v>
      </c>
      <c r="C83" t="s">
        <v>99</v>
      </c>
      <c r="D83">
        <v>23</v>
      </c>
      <c r="E83" t="s">
        <v>100</v>
      </c>
      <c r="F83" t="s">
        <v>100</v>
      </c>
      <c r="G83" t="s">
        <v>234</v>
      </c>
      <c r="H83" s="41" t="s">
        <v>104</v>
      </c>
      <c r="I83">
        <f>_xlfn.XLOOKUP(B83,Use_Code_Ranking!$A$4:$A$23,Use_Code_Ranking!$B$4:$B$23,9999)</f>
        <v>14</v>
      </c>
      <c r="J83">
        <f t="shared" ca="1" si="19"/>
        <v>9</v>
      </c>
      <c r="K83">
        <f t="shared" ca="1" si="20"/>
        <v>0</v>
      </c>
      <c r="L83">
        <f t="shared" ca="1" si="21"/>
        <v>0</v>
      </c>
      <c r="M83">
        <f t="shared" ca="1" si="22"/>
        <v>0</v>
      </c>
      <c r="N83" t="str">
        <f t="shared" ca="1" si="29"/>
        <v/>
      </c>
      <c r="O83" t="str">
        <f t="shared" ca="1" si="30"/>
        <v/>
      </c>
      <c r="P83" t="str">
        <f t="shared" si="23"/>
        <v/>
      </c>
      <c r="Q83" t="str">
        <f t="shared" si="24"/>
        <v/>
      </c>
      <c r="R83" t="str">
        <f t="shared" si="25"/>
        <v/>
      </c>
      <c r="S83" t="str">
        <f t="shared" si="26"/>
        <v/>
      </c>
      <c r="U83" s="2" t="str">
        <f ca="1">IF(ISBLANK($T83),IF(S83="Irrigation","Irrigation",IF(R83="Irrigation","Irrigation",IF(Q83="Domestic","Domestic",IF(P83="Stockwatering","Stockwatering",IF(N83="IRRIGATION_AND_MUNICIPAL","Irrigation and Municipal",IF(O83="IRRIGATION_AND_DOMESTIC","Irrigation and Domestic Municipality",_xlfn.XLOOKUP(J83,Use_Code_Ranking!$B$4:$B$23,Use_Code_Ranking!$A$4:$A$23))))))),$T83)</f>
        <v>Recreational</v>
      </c>
      <c r="W83" s="23" t="str">
        <f ca="1"/>
        <v>A019554</v>
      </c>
      <c r="X83" s="4" t="str">
        <f t="shared" ca="1" si="31"/>
        <v>Irrigation</v>
      </c>
      <c r="Y83" t="str">
        <f t="shared" ca="1" si="27"/>
        <v>N</v>
      </c>
      <c r="Z83" s="2" t="str">
        <f t="shared" ca="1" si="28"/>
        <v>N</v>
      </c>
      <c r="AA83">
        <f t="shared" ca="1" si="32"/>
        <v>0</v>
      </c>
      <c r="AB83">
        <f t="shared" ca="1" si="32"/>
        <v>0</v>
      </c>
      <c r="AC83">
        <f t="shared" ca="1" si="32"/>
        <v>20</v>
      </c>
      <c r="AD83">
        <f t="shared" ca="1" si="32"/>
        <v>20</v>
      </c>
      <c r="AE83">
        <f t="shared" ca="1" si="18"/>
        <v>10</v>
      </c>
      <c r="AF83">
        <f t="shared" ca="1" si="15"/>
        <v>10</v>
      </c>
      <c r="AG83">
        <f t="shared" ca="1" si="16"/>
        <v>0</v>
      </c>
      <c r="AH83">
        <f t="shared" ref="AH83:AK146" ca="1" si="33">IF($AM83="STANDARD",BG83,AU83)</f>
        <v>0</v>
      </c>
      <c r="AI83">
        <f t="shared" ca="1" si="17"/>
        <v>0</v>
      </c>
      <c r="AJ83">
        <f t="shared" ca="1" si="17"/>
        <v>20</v>
      </c>
      <c r="AK83">
        <f t="shared" ca="1" si="17"/>
        <v>20</v>
      </c>
      <c r="AL83">
        <f t="shared" ref="AL83:AL146" ca="1" si="34">IF($AM83="STANDARD",BK83,AY83)</f>
        <v>0</v>
      </c>
      <c r="AM83" s="4" t="s">
        <v>103</v>
      </c>
      <c r="AZ83">
        <f ca="1">_xlfn.XLOOKUP($X83,Return_flow_table!$A$4:$A$25,Return_flow_table!B$4:B$25)</f>
        <v>0</v>
      </c>
      <c r="BA83">
        <f ca="1">_xlfn.XLOOKUP($X83,Return_flow_table!$A$4:$A$25,Return_flow_table!C$4:C$25)</f>
        <v>0</v>
      </c>
      <c r="BB83">
        <f ca="1">_xlfn.XLOOKUP($X83,Return_flow_table!$A$4:$A$25,Return_flow_table!D$4:D$25)</f>
        <v>20</v>
      </c>
      <c r="BC83">
        <f ca="1">_xlfn.XLOOKUP($X83,Return_flow_table!$A$4:$A$25,Return_flow_table!E$4:E$25)</f>
        <v>20</v>
      </c>
      <c r="BD83">
        <f ca="1">_xlfn.XLOOKUP($X83,Return_flow_table!$A$4:$A$25,Return_flow_table!F$4:F$25)</f>
        <v>10</v>
      </c>
      <c r="BE83">
        <f ca="1">_xlfn.XLOOKUP($X83,Return_flow_table!$A$4:$A$25,Return_flow_table!G$4:G$25)</f>
        <v>10</v>
      </c>
      <c r="BF83">
        <f ca="1">_xlfn.XLOOKUP($X83,Return_flow_table!$A$4:$A$25,Return_flow_table!H$4:H$25)</f>
        <v>0</v>
      </c>
      <c r="BG83">
        <f ca="1">_xlfn.XLOOKUP($X83,Return_flow_table!$A$4:$A$25,Return_flow_table!I$4:I$25)</f>
        <v>0</v>
      </c>
      <c r="BH83">
        <f ca="1">_xlfn.XLOOKUP($X83,Return_flow_table!$A$4:$A$25,Return_flow_table!J$4:J$25)</f>
        <v>0</v>
      </c>
      <c r="BI83">
        <f ca="1">_xlfn.XLOOKUP($X83,Return_flow_table!$A$4:$A$25,Return_flow_table!K$4:K$25)</f>
        <v>20</v>
      </c>
      <c r="BJ83">
        <f ca="1">_xlfn.XLOOKUP($X83,Return_flow_table!$A$4:$A$25,Return_flow_table!L$4:L$25)</f>
        <v>20</v>
      </c>
      <c r="BK83" s="2">
        <f ca="1">_xlfn.XLOOKUP($X83,Return_flow_table!$A$4:$A$25,Return_flow_table!M$4:M$25)</f>
        <v>0</v>
      </c>
    </row>
    <row r="84" spans="1:63" x14ac:dyDescent="0.25">
      <c r="A84" t="s">
        <v>639</v>
      </c>
      <c r="B84" t="s">
        <v>98</v>
      </c>
      <c r="C84" t="s">
        <v>99</v>
      </c>
      <c r="D84">
        <v>152.69999999999999</v>
      </c>
      <c r="E84" t="s">
        <v>100</v>
      </c>
      <c r="F84" t="s">
        <v>100</v>
      </c>
      <c r="G84" t="s">
        <v>174</v>
      </c>
      <c r="H84" s="41" t="s">
        <v>104</v>
      </c>
      <c r="I84">
        <f>_xlfn.XLOOKUP(B84,Use_Code_Ranking!$A$4:$A$23,Use_Code_Ranking!$B$4:$B$23,9999)</f>
        <v>1</v>
      </c>
      <c r="J84">
        <f t="shared" ca="1" si="19"/>
        <v>1</v>
      </c>
      <c r="K84">
        <f t="shared" ca="1" si="20"/>
        <v>1</v>
      </c>
      <c r="L84">
        <f t="shared" ca="1" si="21"/>
        <v>0</v>
      </c>
      <c r="M84">
        <f t="shared" ca="1" si="22"/>
        <v>0</v>
      </c>
      <c r="N84" t="str">
        <f t="shared" ca="1" si="29"/>
        <v/>
      </c>
      <c r="O84" t="str">
        <f t="shared" ca="1" si="30"/>
        <v/>
      </c>
      <c r="P84" t="str">
        <f t="shared" si="23"/>
        <v/>
      </c>
      <c r="Q84" t="str">
        <f t="shared" si="24"/>
        <v/>
      </c>
      <c r="R84" t="str">
        <f t="shared" si="25"/>
        <v/>
      </c>
      <c r="S84" t="str">
        <f t="shared" si="26"/>
        <v/>
      </c>
      <c r="U84" s="2" t="str">
        <f ca="1">IF(ISBLANK($T84),IF(S84="Irrigation","Irrigation",IF(R84="Irrigation","Irrigation",IF(Q84="Domestic","Domestic",IF(P84="Stockwatering","Stockwatering",IF(N84="IRRIGATION_AND_MUNICIPAL","Irrigation and Municipal",IF(O84="IRRIGATION_AND_DOMESTIC","Irrigation and Domestic Municipality",_xlfn.XLOOKUP(J84,Use_Code_Ranking!$B$4:$B$23,Use_Code_Ranking!$A$4:$A$23))))))),$T84)</f>
        <v>Irrigation</v>
      </c>
      <c r="W84" s="23" t="str">
        <f ca="1"/>
        <v>A019652</v>
      </c>
      <c r="X84" s="4" t="str">
        <f t="shared" ca="1" si="31"/>
        <v>Irrigation</v>
      </c>
      <c r="Y84" t="str">
        <f t="shared" ca="1" si="27"/>
        <v>N</v>
      </c>
      <c r="Z84" s="2" t="str">
        <f t="shared" ca="1" si="28"/>
        <v>N</v>
      </c>
      <c r="AA84">
        <f t="shared" ca="1" si="32"/>
        <v>0</v>
      </c>
      <c r="AB84">
        <f t="shared" ca="1" si="32"/>
        <v>0</v>
      </c>
      <c r="AC84">
        <f t="shared" ca="1" si="32"/>
        <v>20</v>
      </c>
      <c r="AD84">
        <f t="shared" ca="1" si="32"/>
        <v>20</v>
      </c>
      <c r="AE84">
        <f t="shared" ca="1" si="18"/>
        <v>10</v>
      </c>
      <c r="AF84">
        <f t="shared" ca="1" si="18"/>
        <v>10</v>
      </c>
      <c r="AG84">
        <f t="shared" ca="1" si="18"/>
        <v>0</v>
      </c>
      <c r="AH84">
        <f t="shared" ca="1" si="33"/>
        <v>0</v>
      </c>
      <c r="AI84">
        <f t="shared" ca="1" si="33"/>
        <v>0</v>
      </c>
      <c r="AJ84">
        <f t="shared" ca="1" si="33"/>
        <v>20</v>
      </c>
      <c r="AK84">
        <f t="shared" ca="1" si="33"/>
        <v>20</v>
      </c>
      <c r="AL84">
        <f t="shared" ca="1" si="34"/>
        <v>0</v>
      </c>
      <c r="AM84" s="4" t="s">
        <v>103</v>
      </c>
      <c r="AZ84">
        <f ca="1">_xlfn.XLOOKUP($X84,Return_flow_table!$A$4:$A$25,Return_flow_table!B$4:B$25)</f>
        <v>0</v>
      </c>
      <c r="BA84">
        <f ca="1">_xlfn.XLOOKUP($X84,Return_flow_table!$A$4:$A$25,Return_flow_table!C$4:C$25)</f>
        <v>0</v>
      </c>
      <c r="BB84">
        <f ca="1">_xlfn.XLOOKUP($X84,Return_flow_table!$A$4:$A$25,Return_flow_table!D$4:D$25)</f>
        <v>20</v>
      </c>
      <c r="BC84">
        <f ca="1">_xlfn.XLOOKUP($X84,Return_flow_table!$A$4:$A$25,Return_flow_table!E$4:E$25)</f>
        <v>20</v>
      </c>
      <c r="BD84">
        <f ca="1">_xlfn.XLOOKUP($X84,Return_flow_table!$A$4:$A$25,Return_flow_table!F$4:F$25)</f>
        <v>10</v>
      </c>
      <c r="BE84">
        <f ca="1">_xlfn.XLOOKUP($X84,Return_flow_table!$A$4:$A$25,Return_flow_table!G$4:G$25)</f>
        <v>10</v>
      </c>
      <c r="BF84">
        <f ca="1">_xlfn.XLOOKUP($X84,Return_flow_table!$A$4:$A$25,Return_flow_table!H$4:H$25)</f>
        <v>0</v>
      </c>
      <c r="BG84">
        <f ca="1">_xlfn.XLOOKUP($X84,Return_flow_table!$A$4:$A$25,Return_flow_table!I$4:I$25)</f>
        <v>0</v>
      </c>
      <c r="BH84">
        <f ca="1">_xlfn.XLOOKUP($X84,Return_flow_table!$A$4:$A$25,Return_flow_table!J$4:J$25)</f>
        <v>0</v>
      </c>
      <c r="BI84">
        <f ca="1">_xlfn.XLOOKUP($X84,Return_flow_table!$A$4:$A$25,Return_flow_table!K$4:K$25)</f>
        <v>20</v>
      </c>
      <c r="BJ84">
        <f ca="1">_xlfn.XLOOKUP($X84,Return_flow_table!$A$4:$A$25,Return_flow_table!L$4:L$25)</f>
        <v>20</v>
      </c>
      <c r="BK84" s="2">
        <f ca="1">_xlfn.XLOOKUP($X84,Return_flow_table!$A$4:$A$25,Return_flow_table!M$4:M$25)</f>
        <v>0</v>
      </c>
    </row>
    <row r="85" spans="1:63" x14ac:dyDescent="0.25">
      <c r="A85" t="s">
        <v>640</v>
      </c>
      <c r="B85" t="s">
        <v>98</v>
      </c>
      <c r="C85" t="s">
        <v>99</v>
      </c>
      <c r="D85">
        <v>54</v>
      </c>
      <c r="E85" t="s">
        <v>100</v>
      </c>
      <c r="F85" t="s">
        <v>100</v>
      </c>
      <c r="G85" t="s">
        <v>641</v>
      </c>
      <c r="H85" s="41" t="s">
        <v>104</v>
      </c>
      <c r="I85">
        <f>_xlfn.XLOOKUP(B85,Use_Code_Ranking!$A$4:$A$23,Use_Code_Ranking!$B$4:$B$23,9999)</f>
        <v>1</v>
      </c>
      <c r="J85">
        <f t="shared" ca="1" si="19"/>
        <v>1</v>
      </c>
      <c r="K85">
        <f t="shared" ca="1" si="20"/>
        <v>1</v>
      </c>
      <c r="L85">
        <f t="shared" ca="1" si="21"/>
        <v>0</v>
      </c>
      <c r="M85">
        <f t="shared" ca="1" si="22"/>
        <v>0</v>
      </c>
      <c r="N85" t="str">
        <f t="shared" ca="1" si="29"/>
        <v/>
      </c>
      <c r="O85" t="str">
        <f t="shared" ca="1" si="30"/>
        <v/>
      </c>
      <c r="P85" t="str">
        <f t="shared" si="23"/>
        <v/>
      </c>
      <c r="Q85" t="str">
        <f t="shared" si="24"/>
        <v/>
      </c>
      <c r="R85" t="str">
        <f t="shared" si="25"/>
        <v/>
      </c>
      <c r="S85" t="str">
        <f t="shared" si="26"/>
        <v/>
      </c>
      <c r="U85" s="2" t="str">
        <f ca="1">IF(ISBLANK($T85),IF(S85="Irrigation","Irrigation",IF(R85="Irrigation","Irrigation",IF(Q85="Domestic","Domestic",IF(P85="Stockwatering","Stockwatering",IF(N85="IRRIGATION_AND_MUNICIPAL","Irrigation and Municipal",IF(O85="IRRIGATION_AND_DOMESTIC","Irrigation and Domestic Municipality",_xlfn.XLOOKUP(J85,Use_Code_Ranking!$B$4:$B$23,Use_Code_Ranking!$A$4:$A$23))))))),$T85)</f>
        <v>Irrigation</v>
      </c>
      <c r="W85" s="23" t="str">
        <f ca="1"/>
        <v>A019806</v>
      </c>
      <c r="X85" s="4" t="str">
        <f t="shared" ca="1" si="31"/>
        <v>Irrigation</v>
      </c>
      <c r="Y85" t="str">
        <f t="shared" ca="1" si="27"/>
        <v>N</v>
      </c>
      <c r="Z85" s="2" t="str">
        <f t="shared" ca="1" si="28"/>
        <v>N</v>
      </c>
      <c r="AA85">
        <f t="shared" ca="1" si="32"/>
        <v>0</v>
      </c>
      <c r="AB85">
        <f t="shared" ca="1" si="32"/>
        <v>0</v>
      </c>
      <c r="AC85">
        <f t="shared" ca="1" si="32"/>
        <v>20</v>
      </c>
      <c r="AD85">
        <f t="shared" ca="1" si="32"/>
        <v>20</v>
      </c>
      <c r="AE85">
        <f t="shared" ca="1" si="18"/>
        <v>10</v>
      </c>
      <c r="AF85">
        <f t="shared" ca="1" si="18"/>
        <v>10</v>
      </c>
      <c r="AG85">
        <f t="shared" ca="1" si="18"/>
        <v>0</v>
      </c>
      <c r="AH85">
        <f t="shared" ca="1" si="33"/>
        <v>0</v>
      </c>
      <c r="AI85">
        <f t="shared" ca="1" si="33"/>
        <v>0</v>
      </c>
      <c r="AJ85">
        <f t="shared" ca="1" si="33"/>
        <v>20</v>
      </c>
      <c r="AK85">
        <f t="shared" ca="1" si="33"/>
        <v>20</v>
      </c>
      <c r="AL85">
        <f t="shared" ca="1" si="34"/>
        <v>0</v>
      </c>
      <c r="AM85" s="4" t="s">
        <v>103</v>
      </c>
      <c r="AZ85">
        <f ca="1">_xlfn.XLOOKUP($X85,Return_flow_table!$A$4:$A$25,Return_flow_table!B$4:B$25)</f>
        <v>0</v>
      </c>
      <c r="BA85">
        <f ca="1">_xlfn.XLOOKUP($X85,Return_flow_table!$A$4:$A$25,Return_flow_table!C$4:C$25)</f>
        <v>0</v>
      </c>
      <c r="BB85">
        <f ca="1">_xlfn.XLOOKUP($X85,Return_flow_table!$A$4:$A$25,Return_flow_table!D$4:D$25)</f>
        <v>20</v>
      </c>
      <c r="BC85">
        <f ca="1">_xlfn.XLOOKUP($X85,Return_flow_table!$A$4:$A$25,Return_flow_table!E$4:E$25)</f>
        <v>20</v>
      </c>
      <c r="BD85">
        <f ca="1">_xlfn.XLOOKUP($X85,Return_flow_table!$A$4:$A$25,Return_flow_table!F$4:F$25)</f>
        <v>10</v>
      </c>
      <c r="BE85">
        <f ca="1">_xlfn.XLOOKUP($X85,Return_flow_table!$A$4:$A$25,Return_flow_table!G$4:G$25)</f>
        <v>10</v>
      </c>
      <c r="BF85">
        <f ca="1">_xlfn.XLOOKUP($X85,Return_flow_table!$A$4:$A$25,Return_flow_table!H$4:H$25)</f>
        <v>0</v>
      </c>
      <c r="BG85">
        <f ca="1">_xlfn.XLOOKUP($X85,Return_flow_table!$A$4:$A$25,Return_flow_table!I$4:I$25)</f>
        <v>0</v>
      </c>
      <c r="BH85">
        <f ca="1">_xlfn.XLOOKUP($X85,Return_flow_table!$A$4:$A$25,Return_flow_table!J$4:J$25)</f>
        <v>0</v>
      </c>
      <c r="BI85">
        <f ca="1">_xlfn.XLOOKUP($X85,Return_flow_table!$A$4:$A$25,Return_flow_table!K$4:K$25)</f>
        <v>20</v>
      </c>
      <c r="BJ85">
        <f ca="1">_xlfn.XLOOKUP($X85,Return_flow_table!$A$4:$A$25,Return_flow_table!L$4:L$25)</f>
        <v>20</v>
      </c>
      <c r="BK85" s="2">
        <f ca="1">_xlfn.XLOOKUP($X85,Return_flow_table!$A$4:$A$25,Return_flow_table!M$4:M$25)</f>
        <v>0</v>
      </c>
    </row>
    <row r="86" spans="1:63" x14ac:dyDescent="0.25">
      <c r="A86" t="s">
        <v>236</v>
      </c>
      <c r="B86" t="s">
        <v>98</v>
      </c>
      <c r="C86" t="s">
        <v>99</v>
      </c>
      <c r="D86">
        <v>236</v>
      </c>
      <c r="E86" t="s">
        <v>100</v>
      </c>
      <c r="F86" t="s">
        <v>100</v>
      </c>
      <c r="G86" t="s">
        <v>237</v>
      </c>
      <c r="H86" s="41" t="s">
        <v>102</v>
      </c>
      <c r="I86">
        <f>_xlfn.XLOOKUP(B86,Use_Code_Ranking!$A$4:$A$23,Use_Code_Ranking!$B$4:$B$23,9999)</f>
        <v>1</v>
      </c>
      <c r="J86">
        <f t="shared" ca="1" si="19"/>
        <v>1</v>
      </c>
      <c r="K86">
        <f t="shared" ca="1" si="20"/>
        <v>1</v>
      </c>
      <c r="L86">
        <f t="shared" ca="1" si="21"/>
        <v>0</v>
      </c>
      <c r="M86">
        <f t="shared" ca="1" si="22"/>
        <v>0</v>
      </c>
      <c r="N86" t="str">
        <f t="shared" ca="1" si="29"/>
        <v/>
      </c>
      <c r="O86" t="str">
        <f t="shared" ca="1" si="30"/>
        <v/>
      </c>
      <c r="P86" t="str">
        <f t="shared" si="23"/>
        <v/>
      </c>
      <c r="Q86" t="str">
        <f t="shared" si="24"/>
        <v/>
      </c>
      <c r="R86" t="str">
        <f t="shared" si="25"/>
        <v/>
      </c>
      <c r="S86" t="str">
        <f t="shared" si="26"/>
        <v/>
      </c>
      <c r="U86" s="2" t="str">
        <f ca="1">IF(ISBLANK($T86),IF(S86="Irrigation","Irrigation",IF(R86="Irrigation","Irrigation",IF(Q86="Domestic","Domestic",IF(P86="Stockwatering","Stockwatering",IF(N86="IRRIGATION_AND_MUNICIPAL","Irrigation and Municipal",IF(O86="IRRIGATION_AND_DOMESTIC","Irrigation and Domestic Municipality",_xlfn.XLOOKUP(J86,Use_Code_Ranking!$B$4:$B$23,Use_Code_Ranking!$A$4:$A$23))))))),$T86)</f>
        <v>Irrigation</v>
      </c>
      <c r="W86" s="23" t="str">
        <f ca="1"/>
        <v>A019921</v>
      </c>
      <c r="X86" s="4" t="str">
        <f t="shared" ca="1" si="31"/>
        <v>Irrigation</v>
      </c>
      <c r="Y86" t="str">
        <f t="shared" ca="1" si="27"/>
        <v>N</v>
      </c>
      <c r="Z86" s="2" t="str">
        <f t="shared" ca="1" si="28"/>
        <v>N</v>
      </c>
      <c r="AA86">
        <f t="shared" ca="1" si="32"/>
        <v>0</v>
      </c>
      <c r="AB86">
        <f t="shared" ca="1" si="32"/>
        <v>0</v>
      </c>
      <c r="AC86">
        <f t="shared" ca="1" si="32"/>
        <v>20</v>
      </c>
      <c r="AD86">
        <f t="shared" ca="1" si="32"/>
        <v>20</v>
      </c>
      <c r="AE86">
        <f t="shared" ca="1" si="18"/>
        <v>10</v>
      </c>
      <c r="AF86">
        <f t="shared" ca="1" si="18"/>
        <v>10</v>
      </c>
      <c r="AG86">
        <f t="shared" ca="1" si="18"/>
        <v>0</v>
      </c>
      <c r="AH86">
        <f t="shared" ca="1" si="33"/>
        <v>0</v>
      </c>
      <c r="AI86">
        <f t="shared" ca="1" si="33"/>
        <v>0</v>
      </c>
      <c r="AJ86">
        <f t="shared" ca="1" si="33"/>
        <v>20</v>
      </c>
      <c r="AK86">
        <f t="shared" ca="1" si="33"/>
        <v>20</v>
      </c>
      <c r="AL86">
        <f t="shared" ca="1" si="34"/>
        <v>0</v>
      </c>
      <c r="AM86" s="4" t="s">
        <v>103</v>
      </c>
      <c r="AZ86">
        <f ca="1">_xlfn.XLOOKUP($X86,Return_flow_table!$A$4:$A$25,Return_flow_table!B$4:B$25)</f>
        <v>0</v>
      </c>
      <c r="BA86">
        <f ca="1">_xlfn.XLOOKUP($X86,Return_flow_table!$A$4:$A$25,Return_flow_table!C$4:C$25)</f>
        <v>0</v>
      </c>
      <c r="BB86">
        <f ca="1">_xlfn.XLOOKUP($X86,Return_flow_table!$A$4:$A$25,Return_flow_table!D$4:D$25)</f>
        <v>20</v>
      </c>
      <c r="BC86">
        <f ca="1">_xlfn.XLOOKUP($X86,Return_flow_table!$A$4:$A$25,Return_flow_table!E$4:E$25)</f>
        <v>20</v>
      </c>
      <c r="BD86">
        <f ca="1">_xlfn.XLOOKUP($X86,Return_flow_table!$A$4:$A$25,Return_flow_table!F$4:F$25)</f>
        <v>10</v>
      </c>
      <c r="BE86">
        <f ca="1">_xlfn.XLOOKUP($X86,Return_flow_table!$A$4:$A$25,Return_flow_table!G$4:G$25)</f>
        <v>10</v>
      </c>
      <c r="BF86">
        <f ca="1">_xlfn.XLOOKUP($X86,Return_flow_table!$A$4:$A$25,Return_flow_table!H$4:H$25)</f>
        <v>0</v>
      </c>
      <c r="BG86">
        <f ca="1">_xlfn.XLOOKUP($X86,Return_flow_table!$A$4:$A$25,Return_flow_table!I$4:I$25)</f>
        <v>0</v>
      </c>
      <c r="BH86">
        <f ca="1">_xlfn.XLOOKUP($X86,Return_flow_table!$A$4:$A$25,Return_flow_table!J$4:J$25)</f>
        <v>0</v>
      </c>
      <c r="BI86">
        <f ca="1">_xlfn.XLOOKUP($X86,Return_flow_table!$A$4:$A$25,Return_flow_table!K$4:K$25)</f>
        <v>20</v>
      </c>
      <c r="BJ86">
        <f ca="1">_xlfn.XLOOKUP($X86,Return_flow_table!$A$4:$A$25,Return_flow_table!L$4:L$25)</f>
        <v>20</v>
      </c>
      <c r="BK86" s="2">
        <f ca="1">_xlfn.XLOOKUP($X86,Return_flow_table!$A$4:$A$25,Return_flow_table!M$4:M$25)</f>
        <v>0</v>
      </c>
    </row>
    <row r="87" spans="1:63" x14ac:dyDescent="0.25">
      <c r="A87" t="s">
        <v>238</v>
      </c>
      <c r="B87" t="s">
        <v>106</v>
      </c>
      <c r="C87" t="s">
        <v>99</v>
      </c>
      <c r="D87">
        <v>144.80000000000001</v>
      </c>
      <c r="E87" t="s">
        <v>100</v>
      </c>
      <c r="F87" t="s">
        <v>100</v>
      </c>
      <c r="G87" t="s">
        <v>239</v>
      </c>
      <c r="H87" s="41" t="s">
        <v>102</v>
      </c>
      <c r="I87">
        <f>_xlfn.XLOOKUP(B87,Use_Code_Ranking!$A$4:$A$23,Use_Code_Ranking!$B$4:$B$23,9999)</f>
        <v>3</v>
      </c>
      <c r="J87">
        <f t="shared" ca="1" si="19"/>
        <v>1</v>
      </c>
      <c r="K87">
        <f t="shared" ca="1" si="20"/>
        <v>1</v>
      </c>
      <c r="L87">
        <f t="shared" ca="1" si="21"/>
        <v>0</v>
      </c>
      <c r="M87">
        <f t="shared" ca="1" si="22"/>
        <v>0</v>
      </c>
      <c r="N87" t="str">
        <f t="shared" ca="1" si="29"/>
        <v/>
      </c>
      <c r="O87" t="str">
        <f t="shared" ca="1" si="30"/>
        <v/>
      </c>
      <c r="P87" t="str">
        <f t="shared" si="23"/>
        <v/>
      </c>
      <c r="Q87" t="str">
        <f t="shared" si="24"/>
        <v/>
      </c>
      <c r="R87" t="str">
        <f t="shared" si="25"/>
        <v/>
      </c>
      <c r="S87" t="str">
        <f t="shared" si="26"/>
        <v/>
      </c>
      <c r="U87" s="2" t="str">
        <f ca="1">IF(ISBLANK($T87),IF(S87="Irrigation","Irrigation",IF(R87="Irrigation","Irrigation",IF(Q87="Domestic","Domestic",IF(P87="Stockwatering","Stockwatering",IF(N87="IRRIGATION_AND_MUNICIPAL","Irrigation and Municipal",IF(O87="IRRIGATION_AND_DOMESTIC","Irrigation and Domestic Municipality",_xlfn.XLOOKUP(J87,Use_Code_Ranking!$B$4:$B$23,Use_Code_Ranking!$A$4:$A$23))))))),$T87)</f>
        <v>Irrigation</v>
      </c>
      <c r="W87" s="23" t="str">
        <f ca="1"/>
        <v>A020071</v>
      </c>
      <c r="X87" s="4" t="str">
        <f t="shared" ca="1" si="31"/>
        <v>Irrigation</v>
      </c>
      <c r="Y87" t="str">
        <f t="shared" ca="1" si="27"/>
        <v>N</v>
      </c>
      <c r="Z87" s="2" t="str">
        <f t="shared" ca="1" si="28"/>
        <v>N</v>
      </c>
      <c r="AA87">
        <f t="shared" ca="1" si="32"/>
        <v>0</v>
      </c>
      <c r="AB87">
        <f t="shared" ca="1" si="32"/>
        <v>0</v>
      </c>
      <c r="AC87">
        <f t="shared" ca="1" si="32"/>
        <v>20</v>
      </c>
      <c r="AD87">
        <f t="shared" ca="1" si="32"/>
        <v>20</v>
      </c>
      <c r="AE87">
        <f t="shared" ca="1" si="18"/>
        <v>10</v>
      </c>
      <c r="AF87">
        <f t="shared" ca="1" si="18"/>
        <v>10</v>
      </c>
      <c r="AG87">
        <f t="shared" ca="1" si="18"/>
        <v>0</v>
      </c>
      <c r="AH87">
        <f t="shared" ca="1" si="33"/>
        <v>0</v>
      </c>
      <c r="AI87">
        <f t="shared" ca="1" si="33"/>
        <v>0</v>
      </c>
      <c r="AJ87">
        <f t="shared" ca="1" si="33"/>
        <v>20</v>
      </c>
      <c r="AK87">
        <f t="shared" ca="1" si="33"/>
        <v>20</v>
      </c>
      <c r="AL87">
        <f t="shared" ca="1" si="34"/>
        <v>0</v>
      </c>
      <c r="AM87" s="4" t="s">
        <v>103</v>
      </c>
      <c r="AZ87">
        <f ca="1">_xlfn.XLOOKUP($X87,Return_flow_table!$A$4:$A$25,Return_flow_table!B$4:B$25)</f>
        <v>0</v>
      </c>
      <c r="BA87">
        <f ca="1">_xlfn.XLOOKUP($X87,Return_flow_table!$A$4:$A$25,Return_flow_table!C$4:C$25)</f>
        <v>0</v>
      </c>
      <c r="BB87">
        <f ca="1">_xlfn.XLOOKUP($X87,Return_flow_table!$A$4:$A$25,Return_flow_table!D$4:D$25)</f>
        <v>20</v>
      </c>
      <c r="BC87">
        <f ca="1">_xlfn.XLOOKUP($X87,Return_flow_table!$A$4:$A$25,Return_flow_table!E$4:E$25)</f>
        <v>20</v>
      </c>
      <c r="BD87">
        <f ca="1">_xlfn.XLOOKUP($X87,Return_flow_table!$A$4:$A$25,Return_flow_table!F$4:F$25)</f>
        <v>10</v>
      </c>
      <c r="BE87">
        <f ca="1">_xlfn.XLOOKUP($X87,Return_flow_table!$A$4:$A$25,Return_flow_table!G$4:G$25)</f>
        <v>10</v>
      </c>
      <c r="BF87">
        <f ca="1">_xlfn.XLOOKUP($X87,Return_flow_table!$A$4:$A$25,Return_flow_table!H$4:H$25)</f>
        <v>0</v>
      </c>
      <c r="BG87">
        <f ca="1">_xlfn.XLOOKUP($X87,Return_flow_table!$A$4:$A$25,Return_flow_table!I$4:I$25)</f>
        <v>0</v>
      </c>
      <c r="BH87">
        <f ca="1">_xlfn.XLOOKUP($X87,Return_flow_table!$A$4:$A$25,Return_flow_table!J$4:J$25)</f>
        <v>0</v>
      </c>
      <c r="BI87">
        <f ca="1">_xlfn.XLOOKUP($X87,Return_flow_table!$A$4:$A$25,Return_flow_table!K$4:K$25)</f>
        <v>20</v>
      </c>
      <c r="BJ87">
        <f ca="1">_xlfn.XLOOKUP($X87,Return_flow_table!$A$4:$A$25,Return_flow_table!L$4:L$25)</f>
        <v>20</v>
      </c>
      <c r="BK87" s="2">
        <f ca="1">_xlfn.XLOOKUP($X87,Return_flow_table!$A$4:$A$25,Return_flow_table!M$4:M$25)</f>
        <v>0</v>
      </c>
    </row>
    <row r="88" spans="1:63" x14ac:dyDescent="0.25">
      <c r="A88" t="s">
        <v>238</v>
      </c>
      <c r="B88" t="s">
        <v>98</v>
      </c>
      <c r="C88" t="s">
        <v>99</v>
      </c>
      <c r="D88">
        <v>144.80000000000001</v>
      </c>
      <c r="E88" t="s">
        <v>100</v>
      </c>
      <c r="F88" t="s">
        <v>100</v>
      </c>
      <c r="G88" t="s">
        <v>239</v>
      </c>
      <c r="H88" s="41" t="s">
        <v>102</v>
      </c>
      <c r="I88">
        <f>_xlfn.XLOOKUP(B88,Use_Code_Ranking!$A$4:$A$23,Use_Code_Ranking!$B$4:$B$23,9999)</f>
        <v>1</v>
      </c>
      <c r="J88">
        <f t="shared" ca="1" si="19"/>
        <v>1</v>
      </c>
      <c r="K88">
        <f t="shared" ca="1" si="20"/>
        <v>1</v>
      </c>
      <c r="L88">
        <f t="shared" ca="1" si="21"/>
        <v>0</v>
      </c>
      <c r="M88">
        <f t="shared" ca="1" si="22"/>
        <v>0</v>
      </c>
      <c r="N88" t="str">
        <f t="shared" ca="1" si="29"/>
        <v/>
      </c>
      <c r="O88" t="str">
        <f t="shared" ca="1" si="30"/>
        <v/>
      </c>
      <c r="P88" t="str">
        <f t="shared" si="23"/>
        <v/>
      </c>
      <c r="Q88" t="str">
        <f t="shared" si="24"/>
        <v/>
      </c>
      <c r="R88" t="str">
        <f t="shared" si="25"/>
        <v/>
      </c>
      <c r="S88" t="str">
        <f t="shared" si="26"/>
        <v/>
      </c>
      <c r="U88" s="2" t="str">
        <f ca="1">IF(ISBLANK($T88),IF(S88="Irrigation","Irrigation",IF(R88="Irrigation","Irrigation",IF(Q88="Domestic","Domestic",IF(P88="Stockwatering","Stockwatering",IF(N88="IRRIGATION_AND_MUNICIPAL","Irrigation and Municipal",IF(O88="IRRIGATION_AND_DOMESTIC","Irrigation and Domestic Municipality",_xlfn.XLOOKUP(J88,Use_Code_Ranking!$B$4:$B$23,Use_Code_Ranking!$A$4:$A$23))))))),$T88)</f>
        <v>Irrigation</v>
      </c>
      <c r="W88" s="23" t="str">
        <f ca="1"/>
        <v>A020134</v>
      </c>
      <c r="X88" s="4" t="str">
        <f t="shared" ca="1" si="31"/>
        <v>Domestic</v>
      </c>
      <c r="Y88" t="str">
        <f t="shared" ca="1" si="27"/>
        <v>N</v>
      </c>
      <c r="Z88" s="2" t="str">
        <f t="shared" ca="1" si="28"/>
        <v>N</v>
      </c>
      <c r="AA88">
        <f t="shared" ca="1" si="32"/>
        <v>0</v>
      </c>
      <c r="AB88">
        <f t="shared" ca="1" si="32"/>
        <v>0</v>
      </c>
      <c r="AC88">
        <f t="shared" ca="1" si="32"/>
        <v>0</v>
      </c>
      <c r="AD88">
        <f t="shared" ca="1" si="32"/>
        <v>0</v>
      </c>
      <c r="AE88">
        <f t="shared" ca="1" si="18"/>
        <v>0</v>
      </c>
      <c r="AF88">
        <f t="shared" ca="1" si="18"/>
        <v>0</v>
      </c>
      <c r="AG88">
        <f t="shared" ca="1" si="18"/>
        <v>0</v>
      </c>
      <c r="AH88">
        <f t="shared" ca="1" si="33"/>
        <v>0</v>
      </c>
      <c r="AI88">
        <f t="shared" ca="1" si="33"/>
        <v>0</v>
      </c>
      <c r="AJ88">
        <f t="shared" ca="1" si="33"/>
        <v>0</v>
      </c>
      <c r="AK88">
        <f t="shared" ca="1" si="33"/>
        <v>0</v>
      </c>
      <c r="AL88">
        <f t="shared" ca="1" si="34"/>
        <v>0</v>
      </c>
      <c r="AM88" s="4" t="s">
        <v>103</v>
      </c>
      <c r="AZ88">
        <f ca="1">_xlfn.XLOOKUP($X88,Return_flow_table!$A$4:$A$25,Return_flow_table!B$4:B$25)</f>
        <v>0</v>
      </c>
      <c r="BA88">
        <f ca="1">_xlfn.XLOOKUP($X88,Return_flow_table!$A$4:$A$25,Return_flow_table!C$4:C$25)</f>
        <v>0</v>
      </c>
      <c r="BB88">
        <f ca="1">_xlfn.XLOOKUP($X88,Return_flow_table!$A$4:$A$25,Return_flow_table!D$4:D$25)</f>
        <v>0</v>
      </c>
      <c r="BC88">
        <f ca="1">_xlfn.XLOOKUP($X88,Return_flow_table!$A$4:$A$25,Return_flow_table!E$4:E$25)</f>
        <v>0</v>
      </c>
      <c r="BD88">
        <f ca="1">_xlfn.XLOOKUP($X88,Return_flow_table!$A$4:$A$25,Return_flow_table!F$4:F$25)</f>
        <v>0</v>
      </c>
      <c r="BE88">
        <f ca="1">_xlfn.XLOOKUP($X88,Return_flow_table!$A$4:$A$25,Return_flow_table!G$4:G$25)</f>
        <v>0</v>
      </c>
      <c r="BF88">
        <f ca="1">_xlfn.XLOOKUP($X88,Return_flow_table!$A$4:$A$25,Return_flow_table!H$4:H$25)</f>
        <v>0</v>
      </c>
      <c r="BG88">
        <f ca="1">_xlfn.XLOOKUP($X88,Return_flow_table!$A$4:$A$25,Return_flow_table!I$4:I$25)</f>
        <v>0</v>
      </c>
      <c r="BH88">
        <f ca="1">_xlfn.XLOOKUP($X88,Return_flow_table!$A$4:$A$25,Return_flow_table!J$4:J$25)</f>
        <v>0</v>
      </c>
      <c r="BI88">
        <f ca="1">_xlfn.XLOOKUP($X88,Return_flow_table!$A$4:$A$25,Return_flow_table!K$4:K$25)</f>
        <v>0</v>
      </c>
      <c r="BJ88">
        <f ca="1">_xlfn.XLOOKUP($X88,Return_flow_table!$A$4:$A$25,Return_flow_table!L$4:L$25)</f>
        <v>0</v>
      </c>
      <c r="BK88" s="2">
        <f ca="1">_xlfn.XLOOKUP($X88,Return_flow_table!$A$4:$A$25,Return_flow_table!M$4:M$25)</f>
        <v>0</v>
      </c>
    </row>
    <row r="89" spans="1:63" x14ac:dyDescent="0.25">
      <c r="A89" t="s">
        <v>238</v>
      </c>
      <c r="B89" t="s">
        <v>126</v>
      </c>
      <c r="C89" t="s">
        <v>99</v>
      </c>
      <c r="D89">
        <v>144.80000000000001</v>
      </c>
      <c r="E89" t="s">
        <v>100</v>
      </c>
      <c r="F89" t="s">
        <v>100</v>
      </c>
      <c r="G89" t="s">
        <v>239</v>
      </c>
      <c r="H89" s="41" t="s">
        <v>102</v>
      </c>
      <c r="I89">
        <f>_xlfn.XLOOKUP(B89,Use_Code_Ranking!$A$4:$A$23,Use_Code_Ranking!$B$4:$B$23,9999)</f>
        <v>5</v>
      </c>
      <c r="J89">
        <f t="shared" ca="1" si="19"/>
        <v>1</v>
      </c>
      <c r="K89">
        <f t="shared" ca="1" si="20"/>
        <v>1</v>
      </c>
      <c r="L89">
        <f t="shared" ca="1" si="21"/>
        <v>0</v>
      </c>
      <c r="M89">
        <f t="shared" ca="1" si="22"/>
        <v>0</v>
      </c>
      <c r="N89" t="str">
        <f t="shared" ca="1" si="29"/>
        <v/>
      </c>
      <c r="O89" t="str">
        <f t="shared" ca="1" si="30"/>
        <v/>
      </c>
      <c r="P89" t="str">
        <f t="shared" si="23"/>
        <v/>
      </c>
      <c r="Q89" t="str">
        <f t="shared" si="24"/>
        <v/>
      </c>
      <c r="R89" t="str">
        <f t="shared" si="25"/>
        <v/>
      </c>
      <c r="S89" t="str">
        <f t="shared" si="26"/>
        <v/>
      </c>
      <c r="U89" s="2" t="str">
        <f ca="1">IF(ISBLANK($T89),IF(S89="Irrigation","Irrigation",IF(R89="Irrigation","Irrigation",IF(Q89="Domestic","Domestic",IF(P89="Stockwatering","Stockwatering",IF(N89="IRRIGATION_AND_MUNICIPAL","Irrigation and Municipal",IF(O89="IRRIGATION_AND_DOMESTIC","Irrigation and Domestic Municipality",_xlfn.XLOOKUP(J89,Use_Code_Ranking!$B$4:$B$23,Use_Code_Ranking!$A$4:$A$23))))))),$T89)</f>
        <v>Irrigation</v>
      </c>
      <c r="W89" s="23" t="str">
        <f ca="1"/>
        <v>A020493</v>
      </c>
      <c r="X89" s="4" t="str">
        <f t="shared" ca="1" si="31"/>
        <v>Irrigation</v>
      </c>
      <c r="Y89" t="str">
        <f t="shared" ca="1" si="27"/>
        <v>N</v>
      </c>
      <c r="Z89" s="2" t="str">
        <f t="shared" ca="1" si="28"/>
        <v>N</v>
      </c>
      <c r="AA89">
        <f t="shared" ca="1" si="32"/>
        <v>0</v>
      </c>
      <c r="AB89">
        <f t="shared" ca="1" si="32"/>
        <v>0</v>
      </c>
      <c r="AC89">
        <f t="shared" ca="1" si="32"/>
        <v>20</v>
      </c>
      <c r="AD89">
        <f t="shared" ca="1" si="32"/>
        <v>20</v>
      </c>
      <c r="AE89">
        <f t="shared" ca="1" si="18"/>
        <v>10</v>
      </c>
      <c r="AF89">
        <f t="shared" ca="1" si="18"/>
        <v>10</v>
      </c>
      <c r="AG89">
        <f t="shared" ca="1" si="18"/>
        <v>0</v>
      </c>
      <c r="AH89">
        <f t="shared" ca="1" si="33"/>
        <v>0</v>
      </c>
      <c r="AI89">
        <f t="shared" ca="1" si="33"/>
        <v>0</v>
      </c>
      <c r="AJ89">
        <f t="shared" ca="1" si="33"/>
        <v>20</v>
      </c>
      <c r="AK89">
        <f t="shared" ca="1" si="33"/>
        <v>20</v>
      </c>
      <c r="AL89">
        <f t="shared" ca="1" si="34"/>
        <v>0</v>
      </c>
      <c r="AM89" s="4" t="s">
        <v>103</v>
      </c>
      <c r="AZ89">
        <f ca="1">_xlfn.XLOOKUP($X89,Return_flow_table!$A$4:$A$25,Return_flow_table!B$4:B$25)</f>
        <v>0</v>
      </c>
      <c r="BA89">
        <f ca="1">_xlfn.XLOOKUP($X89,Return_flow_table!$A$4:$A$25,Return_flow_table!C$4:C$25)</f>
        <v>0</v>
      </c>
      <c r="BB89">
        <f ca="1">_xlfn.XLOOKUP($X89,Return_flow_table!$A$4:$A$25,Return_flow_table!D$4:D$25)</f>
        <v>20</v>
      </c>
      <c r="BC89">
        <f ca="1">_xlfn.XLOOKUP($X89,Return_flow_table!$A$4:$A$25,Return_flow_table!E$4:E$25)</f>
        <v>20</v>
      </c>
      <c r="BD89">
        <f ca="1">_xlfn.XLOOKUP($X89,Return_flow_table!$A$4:$A$25,Return_flow_table!F$4:F$25)</f>
        <v>10</v>
      </c>
      <c r="BE89">
        <f ca="1">_xlfn.XLOOKUP($X89,Return_flow_table!$A$4:$A$25,Return_flow_table!G$4:G$25)</f>
        <v>10</v>
      </c>
      <c r="BF89">
        <f ca="1">_xlfn.XLOOKUP($X89,Return_flow_table!$A$4:$A$25,Return_flow_table!H$4:H$25)</f>
        <v>0</v>
      </c>
      <c r="BG89">
        <f ca="1">_xlfn.XLOOKUP($X89,Return_flow_table!$A$4:$A$25,Return_flow_table!I$4:I$25)</f>
        <v>0</v>
      </c>
      <c r="BH89">
        <f ca="1">_xlfn.XLOOKUP($X89,Return_flow_table!$A$4:$A$25,Return_flow_table!J$4:J$25)</f>
        <v>0</v>
      </c>
      <c r="BI89">
        <f ca="1">_xlfn.XLOOKUP($X89,Return_flow_table!$A$4:$A$25,Return_flow_table!K$4:K$25)</f>
        <v>20</v>
      </c>
      <c r="BJ89">
        <f ca="1">_xlfn.XLOOKUP($X89,Return_flow_table!$A$4:$A$25,Return_flow_table!L$4:L$25)</f>
        <v>20</v>
      </c>
      <c r="BK89" s="2">
        <f ca="1">_xlfn.XLOOKUP($X89,Return_flow_table!$A$4:$A$25,Return_flow_table!M$4:M$25)</f>
        <v>0</v>
      </c>
    </row>
    <row r="90" spans="1:63" x14ac:dyDescent="0.25">
      <c r="A90" t="s">
        <v>240</v>
      </c>
      <c r="B90" t="s">
        <v>98</v>
      </c>
      <c r="C90" t="s">
        <v>99</v>
      </c>
      <c r="D90">
        <v>306.2</v>
      </c>
      <c r="E90" t="s">
        <v>100</v>
      </c>
      <c r="F90" t="s">
        <v>100</v>
      </c>
      <c r="G90" t="s">
        <v>198</v>
      </c>
      <c r="H90" s="41" t="s">
        <v>136</v>
      </c>
      <c r="I90">
        <f>_xlfn.XLOOKUP(B90,Use_Code_Ranking!$A$4:$A$23,Use_Code_Ranking!$B$4:$B$23,9999)</f>
        <v>1</v>
      </c>
      <c r="J90">
        <f t="shared" ca="1" si="19"/>
        <v>1</v>
      </c>
      <c r="K90">
        <f t="shared" ca="1" si="20"/>
        <v>1</v>
      </c>
      <c r="L90">
        <f t="shared" ca="1" si="21"/>
        <v>0</v>
      </c>
      <c r="M90">
        <f t="shared" ca="1" si="22"/>
        <v>0</v>
      </c>
      <c r="N90" t="str">
        <f t="shared" ca="1" si="29"/>
        <v/>
      </c>
      <c r="O90" t="str">
        <f t="shared" ca="1" si="30"/>
        <v/>
      </c>
      <c r="P90" t="str">
        <f t="shared" si="23"/>
        <v/>
      </c>
      <c r="Q90" t="str">
        <f t="shared" si="24"/>
        <v/>
      </c>
      <c r="R90" t="str">
        <f t="shared" si="25"/>
        <v/>
      </c>
      <c r="S90" t="str">
        <f t="shared" si="26"/>
        <v/>
      </c>
      <c r="U90" s="2" t="str">
        <f ca="1">IF(ISBLANK($T90),IF(S90="Irrigation","Irrigation",IF(R90="Irrigation","Irrigation",IF(Q90="Domestic","Domestic",IF(P90="Stockwatering","Stockwatering",IF(N90="IRRIGATION_AND_MUNICIPAL","Irrigation and Municipal",IF(O90="IRRIGATION_AND_DOMESTIC","Irrigation and Domestic Municipality",_xlfn.XLOOKUP(J90,Use_Code_Ranking!$B$4:$B$23,Use_Code_Ranking!$A$4:$A$23))))))),$T90)</f>
        <v>Irrigation</v>
      </c>
      <c r="W90" s="23" t="str">
        <f ca="1"/>
        <v>A020584</v>
      </c>
      <c r="X90" s="4" t="str">
        <f t="shared" ca="1" si="31"/>
        <v>Stockwatering</v>
      </c>
      <c r="Y90" t="str">
        <f t="shared" ca="1" si="27"/>
        <v>N</v>
      </c>
      <c r="Z90" s="2" t="str">
        <f t="shared" ca="1" si="28"/>
        <v>N</v>
      </c>
      <c r="AA90">
        <f t="shared" ca="1" si="32"/>
        <v>0</v>
      </c>
      <c r="AB90">
        <f t="shared" ca="1" si="32"/>
        <v>0</v>
      </c>
      <c r="AC90">
        <f t="shared" ca="1" si="32"/>
        <v>0</v>
      </c>
      <c r="AD90">
        <f t="shared" ca="1" si="32"/>
        <v>0</v>
      </c>
      <c r="AE90">
        <f t="shared" ca="1" si="18"/>
        <v>0</v>
      </c>
      <c r="AF90">
        <f t="shared" ca="1" si="18"/>
        <v>0</v>
      </c>
      <c r="AG90">
        <f t="shared" ca="1" si="18"/>
        <v>0</v>
      </c>
      <c r="AH90">
        <f t="shared" ca="1" si="33"/>
        <v>0</v>
      </c>
      <c r="AI90">
        <f t="shared" ca="1" si="33"/>
        <v>0</v>
      </c>
      <c r="AJ90">
        <f t="shared" ca="1" si="33"/>
        <v>0</v>
      </c>
      <c r="AK90">
        <f t="shared" ca="1" si="33"/>
        <v>0</v>
      </c>
      <c r="AL90">
        <f t="shared" ca="1" si="34"/>
        <v>0</v>
      </c>
      <c r="AM90" s="4" t="s">
        <v>103</v>
      </c>
      <c r="AZ90">
        <f ca="1">_xlfn.XLOOKUP($X90,Return_flow_table!$A$4:$A$25,Return_flow_table!B$4:B$25)</f>
        <v>0</v>
      </c>
      <c r="BA90">
        <f ca="1">_xlfn.XLOOKUP($X90,Return_flow_table!$A$4:$A$25,Return_flow_table!C$4:C$25)</f>
        <v>0</v>
      </c>
      <c r="BB90">
        <f ca="1">_xlfn.XLOOKUP($X90,Return_flow_table!$A$4:$A$25,Return_flow_table!D$4:D$25)</f>
        <v>0</v>
      </c>
      <c r="BC90">
        <f ca="1">_xlfn.XLOOKUP($X90,Return_flow_table!$A$4:$A$25,Return_flow_table!E$4:E$25)</f>
        <v>0</v>
      </c>
      <c r="BD90">
        <f ca="1">_xlfn.XLOOKUP($X90,Return_flow_table!$A$4:$A$25,Return_flow_table!F$4:F$25)</f>
        <v>0</v>
      </c>
      <c r="BE90">
        <f ca="1">_xlfn.XLOOKUP($X90,Return_flow_table!$A$4:$A$25,Return_flow_table!G$4:G$25)</f>
        <v>0</v>
      </c>
      <c r="BF90">
        <f ca="1">_xlfn.XLOOKUP($X90,Return_flow_table!$A$4:$A$25,Return_flow_table!H$4:H$25)</f>
        <v>0</v>
      </c>
      <c r="BG90">
        <f ca="1">_xlfn.XLOOKUP($X90,Return_flow_table!$A$4:$A$25,Return_flow_table!I$4:I$25)</f>
        <v>0</v>
      </c>
      <c r="BH90">
        <f ca="1">_xlfn.XLOOKUP($X90,Return_flow_table!$A$4:$A$25,Return_flow_table!J$4:J$25)</f>
        <v>0</v>
      </c>
      <c r="BI90">
        <f ca="1">_xlfn.XLOOKUP($X90,Return_flow_table!$A$4:$A$25,Return_flow_table!K$4:K$25)</f>
        <v>0</v>
      </c>
      <c r="BJ90">
        <f ca="1">_xlfn.XLOOKUP($X90,Return_flow_table!$A$4:$A$25,Return_flow_table!L$4:L$25)</f>
        <v>0</v>
      </c>
      <c r="BK90" s="2">
        <f ca="1">_xlfn.XLOOKUP($X90,Return_flow_table!$A$4:$A$25,Return_flow_table!M$4:M$25)</f>
        <v>0</v>
      </c>
    </row>
    <row r="91" spans="1:63" x14ac:dyDescent="0.25">
      <c r="A91" t="s">
        <v>241</v>
      </c>
      <c r="B91" t="s">
        <v>98</v>
      </c>
      <c r="C91" t="s">
        <v>99</v>
      </c>
      <c r="D91">
        <v>328.5</v>
      </c>
      <c r="E91" t="s">
        <v>100</v>
      </c>
      <c r="F91" t="s">
        <v>100</v>
      </c>
      <c r="G91" t="s">
        <v>242</v>
      </c>
      <c r="H91" s="41" t="s">
        <v>102</v>
      </c>
      <c r="I91">
        <f>_xlfn.XLOOKUP(B91,Use_Code_Ranking!$A$4:$A$23,Use_Code_Ranking!$B$4:$B$23,9999)</f>
        <v>1</v>
      </c>
      <c r="J91">
        <f t="shared" ca="1" si="19"/>
        <v>1</v>
      </c>
      <c r="K91">
        <f t="shared" ca="1" si="20"/>
        <v>1</v>
      </c>
      <c r="L91">
        <f t="shared" ca="1" si="21"/>
        <v>0</v>
      </c>
      <c r="M91">
        <f t="shared" ca="1" si="22"/>
        <v>0</v>
      </c>
      <c r="N91" t="str">
        <f t="shared" ca="1" si="29"/>
        <v/>
      </c>
      <c r="O91" t="str">
        <f t="shared" ca="1" si="30"/>
        <v/>
      </c>
      <c r="P91" t="str">
        <f t="shared" si="23"/>
        <v/>
      </c>
      <c r="Q91" t="str">
        <f t="shared" si="24"/>
        <v/>
      </c>
      <c r="R91" t="str">
        <f t="shared" si="25"/>
        <v/>
      </c>
      <c r="S91" t="str">
        <f t="shared" si="26"/>
        <v/>
      </c>
      <c r="U91" s="2" t="str">
        <f ca="1">IF(ISBLANK($T91),IF(S91="Irrigation","Irrigation",IF(R91="Irrigation","Irrigation",IF(Q91="Domestic","Domestic",IF(P91="Stockwatering","Stockwatering",IF(N91="IRRIGATION_AND_MUNICIPAL","Irrigation and Municipal",IF(O91="IRRIGATION_AND_DOMESTIC","Irrigation and Domestic Municipality",_xlfn.XLOOKUP(J91,Use_Code_Ranking!$B$4:$B$23,Use_Code_Ranking!$A$4:$A$23))))))),$T91)</f>
        <v>Irrigation</v>
      </c>
      <c r="W91" s="23" t="str">
        <f ca="1"/>
        <v>A020662</v>
      </c>
      <c r="X91" s="4" t="str">
        <f t="shared" ca="1" si="31"/>
        <v>Irrigation</v>
      </c>
      <c r="Y91" t="str">
        <f t="shared" ca="1" si="27"/>
        <v>N</v>
      </c>
      <c r="Z91" s="2" t="str">
        <f t="shared" ca="1" si="28"/>
        <v>N</v>
      </c>
      <c r="AA91">
        <f t="shared" ca="1" si="32"/>
        <v>0</v>
      </c>
      <c r="AB91">
        <f t="shared" ca="1" si="32"/>
        <v>0</v>
      </c>
      <c r="AC91">
        <f t="shared" ca="1" si="32"/>
        <v>20</v>
      </c>
      <c r="AD91">
        <f t="shared" ca="1" si="32"/>
        <v>20</v>
      </c>
      <c r="AE91">
        <f t="shared" ca="1" si="18"/>
        <v>10</v>
      </c>
      <c r="AF91">
        <f t="shared" ca="1" si="18"/>
        <v>10</v>
      </c>
      <c r="AG91">
        <f t="shared" ca="1" si="18"/>
        <v>0</v>
      </c>
      <c r="AH91">
        <f t="shared" ca="1" si="33"/>
        <v>0</v>
      </c>
      <c r="AI91">
        <f t="shared" ca="1" si="33"/>
        <v>0</v>
      </c>
      <c r="AJ91">
        <f t="shared" ca="1" si="33"/>
        <v>20</v>
      </c>
      <c r="AK91">
        <f t="shared" ca="1" si="33"/>
        <v>20</v>
      </c>
      <c r="AL91">
        <f t="shared" ca="1" si="34"/>
        <v>0</v>
      </c>
      <c r="AM91" s="4" t="s">
        <v>103</v>
      </c>
      <c r="AZ91">
        <f ca="1">_xlfn.XLOOKUP($X91,Return_flow_table!$A$4:$A$25,Return_flow_table!B$4:B$25)</f>
        <v>0</v>
      </c>
      <c r="BA91">
        <f ca="1">_xlfn.XLOOKUP($X91,Return_flow_table!$A$4:$A$25,Return_flow_table!C$4:C$25)</f>
        <v>0</v>
      </c>
      <c r="BB91">
        <f ca="1">_xlfn.XLOOKUP($X91,Return_flow_table!$A$4:$A$25,Return_flow_table!D$4:D$25)</f>
        <v>20</v>
      </c>
      <c r="BC91">
        <f ca="1">_xlfn.XLOOKUP($X91,Return_flow_table!$A$4:$A$25,Return_flow_table!E$4:E$25)</f>
        <v>20</v>
      </c>
      <c r="BD91">
        <f ca="1">_xlfn.XLOOKUP($X91,Return_flow_table!$A$4:$A$25,Return_flow_table!F$4:F$25)</f>
        <v>10</v>
      </c>
      <c r="BE91">
        <f ca="1">_xlfn.XLOOKUP($X91,Return_flow_table!$A$4:$A$25,Return_flow_table!G$4:G$25)</f>
        <v>10</v>
      </c>
      <c r="BF91">
        <f ca="1">_xlfn.XLOOKUP($X91,Return_flow_table!$A$4:$A$25,Return_flow_table!H$4:H$25)</f>
        <v>0</v>
      </c>
      <c r="BG91">
        <f ca="1">_xlfn.XLOOKUP($X91,Return_flow_table!$A$4:$A$25,Return_flow_table!I$4:I$25)</f>
        <v>0</v>
      </c>
      <c r="BH91">
        <f ca="1">_xlfn.XLOOKUP($X91,Return_flow_table!$A$4:$A$25,Return_flow_table!J$4:J$25)</f>
        <v>0</v>
      </c>
      <c r="BI91">
        <f ca="1">_xlfn.XLOOKUP($X91,Return_flow_table!$A$4:$A$25,Return_flow_table!K$4:K$25)</f>
        <v>20</v>
      </c>
      <c r="BJ91">
        <f ca="1">_xlfn.XLOOKUP($X91,Return_flow_table!$A$4:$A$25,Return_flow_table!L$4:L$25)</f>
        <v>20</v>
      </c>
      <c r="BK91" s="2">
        <f ca="1">_xlfn.XLOOKUP($X91,Return_flow_table!$A$4:$A$25,Return_flow_table!M$4:M$25)</f>
        <v>0</v>
      </c>
    </row>
    <row r="92" spans="1:63" x14ac:dyDescent="0.25">
      <c r="A92" t="s">
        <v>243</v>
      </c>
      <c r="B92" t="s">
        <v>139</v>
      </c>
      <c r="C92" t="s">
        <v>99</v>
      </c>
      <c r="D92">
        <v>0.6</v>
      </c>
      <c r="E92" t="s">
        <v>100</v>
      </c>
      <c r="F92" t="s">
        <v>100</v>
      </c>
      <c r="G92" t="s">
        <v>244</v>
      </c>
      <c r="H92" s="41" t="s">
        <v>108</v>
      </c>
      <c r="I92">
        <f>_xlfn.XLOOKUP(B92,Use_Code_Ranking!$A$4:$A$23,Use_Code_Ranking!$B$4:$B$23,9999)</f>
        <v>9</v>
      </c>
      <c r="J92">
        <f t="shared" ca="1" si="19"/>
        <v>9</v>
      </c>
      <c r="K92">
        <f t="shared" ca="1" si="20"/>
        <v>0</v>
      </c>
      <c r="L92">
        <f t="shared" ca="1" si="21"/>
        <v>0</v>
      </c>
      <c r="M92">
        <f t="shared" ca="1" si="22"/>
        <v>0</v>
      </c>
      <c r="N92" t="str">
        <f t="shared" ca="1" si="29"/>
        <v/>
      </c>
      <c r="O92" t="str">
        <f t="shared" ca="1" si="30"/>
        <v/>
      </c>
      <c r="P92" t="str">
        <f t="shared" si="23"/>
        <v/>
      </c>
      <c r="Q92" t="str">
        <f t="shared" si="24"/>
        <v/>
      </c>
      <c r="R92" t="str">
        <f t="shared" si="25"/>
        <v/>
      </c>
      <c r="S92" t="str">
        <f t="shared" si="26"/>
        <v/>
      </c>
      <c r="U92" s="2" t="str">
        <f ca="1">IF(ISBLANK($T92),IF(S92="Irrigation","Irrigation",IF(R92="Irrigation","Irrigation",IF(Q92="Domestic","Domestic",IF(P92="Stockwatering","Stockwatering",IF(N92="IRRIGATION_AND_MUNICIPAL","Irrigation and Municipal",IF(O92="IRRIGATION_AND_DOMESTIC","Irrigation and Domestic Municipality",_xlfn.XLOOKUP(J92,Use_Code_Ranking!$B$4:$B$23,Use_Code_Ranking!$A$4:$A$23))))))),$T92)</f>
        <v>Recreational</v>
      </c>
      <c r="W92" s="23" t="str">
        <f ca="1"/>
        <v>A020720</v>
      </c>
      <c r="X92" s="4" t="str">
        <f t="shared" ca="1" si="31"/>
        <v>Stockwatering</v>
      </c>
      <c r="Y92" t="str">
        <f t="shared" ca="1" si="27"/>
        <v>N</v>
      </c>
      <c r="Z92" s="2" t="str">
        <f t="shared" ca="1" si="28"/>
        <v>N</v>
      </c>
      <c r="AA92">
        <f t="shared" ca="1" si="32"/>
        <v>0</v>
      </c>
      <c r="AB92">
        <f t="shared" ca="1" si="32"/>
        <v>0</v>
      </c>
      <c r="AC92">
        <f t="shared" ca="1" si="32"/>
        <v>0</v>
      </c>
      <c r="AD92">
        <f t="shared" ca="1" si="32"/>
        <v>0</v>
      </c>
      <c r="AE92">
        <f t="shared" ca="1" si="18"/>
        <v>0</v>
      </c>
      <c r="AF92">
        <f t="shared" ca="1" si="18"/>
        <v>0</v>
      </c>
      <c r="AG92">
        <f t="shared" ca="1" si="18"/>
        <v>0</v>
      </c>
      <c r="AH92">
        <f t="shared" ca="1" si="33"/>
        <v>0</v>
      </c>
      <c r="AI92">
        <f t="shared" ca="1" si="33"/>
        <v>0</v>
      </c>
      <c r="AJ92">
        <f t="shared" ca="1" si="33"/>
        <v>0</v>
      </c>
      <c r="AK92">
        <f t="shared" ca="1" si="33"/>
        <v>0</v>
      </c>
      <c r="AL92">
        <f t="shared" ca="1" si="34"/>
        <v>0</v>
      </c>
      <c r="AM92" s="4" t="s">
        <v>103</v>
      </c>
      <c r="AZ92">
        <f ca="1">_xlfn.XLOOKUP($X92,Return_flow_table!$A$4:$A$25,Return_flow_table!B$4:B$25)</f>
        <v>0</v>
      </c>
      <c r="BA92">
        <f ca="1">_xlfn.XLOOKUP($X92,Return_flow_table!$A$4:$A$25,Return_flow_table!C$4:C$25)</f>
        <v>0</v>
      </c>
      <c r="BB92">
        <f ca="1">_xlfn.XLOOKUP($X92,Return_flow_table!$A$4:$A$25,Return_flow_table!D$4:D$25)</f>
        <v>0</v>
      </c>
      <c r="BC92">
        <f ca="1">_xlfn.XLOOKUP($X92,Return_flow_table!$A$4:$A$25,Return_flow_table!E$4:E$25)</f>
        <v>0</v>
      </c>
      <c r="BD92">
        <f ca="1">_xlfn.XLOOKUP($X92,Return_flow_table!$A$4:$A$25,Return_flow_table!F$4:F$25)</f>
        <v>0</v>
      </c>
      <c r="BE92">
        <f ca="1">_xlfn.XLOOKUP($X92,Return_flow_table!$A$4:$A$25,Return_flow_table!G$4:G$25)</f>
        <v>0</v>
      </c>
      <c r="BF92">
        <f ca="1">_xlfn.XLOOKUP($X92,Return_flow_table!$A$4:$A$25,Return_flow_table!H$4:H$25)</f>
        <v>0</v>
      </c>
      <c r="BG92">
        <f ca="1">_xlfn.XLOOKUP($X92,Return_flow_table!$A$4:$A$25,Return_flow_table!I$4:I$25)</f>
        <v>0</v>
      </c>
      <c r="BH92">
        <f ca="1">_xlfn.XLOOKUP($X92,Return_flow_table!$A$4:$A$25,Return_flow_table!J$4:J$25)</f>
        <v>0</v>
      </c>
      <c r="BI92">
        <f ca="1">_xlfn.XLOOKUP($X92,Return_flow_table!$A$4:$A$25,Return_flow_table!K$4:K$25)</f>
        <v>0</v>
      </c>
      <c r="BJ92">
        <f ca="1">_xlfn.XLOOKUP($X92,Return_flow_table!$A$4:$A$25,Return_flow_table!L$4:L$25)</f>
        <v>0</v>
      </c>
      <c r="BK92" s="2">
        <f ca="1">_xlfn.XLOOKUP($X92,Return_flow_table!$A$4:$A$25,Return_flow_table!M$4:M$25)</f>
        <v>0</v>
      </c>
    </row>
    <row r="93" spans="1:63" x14ac:dyDescent="0.25">
      <c r="A93" t="s">
        <v>246</v>
      </c>
      <c r="B93" t="s">
        <v>126</v>
      </c>
      <c r="C93" t="s">
        <v>99</v>
      </c>
      <c r="D93">
        <v>80.599999999999994</v>
      </c>
      <c r="E93" t="s">
        <v>100</v>
      </c>
      <c r="F93" t="s">
        <v>100</v>
      </c>
      <c r="G93" t="s">
        <v>247</v>
      </c>
      <c r="H93" s="41" t="s">
        <v>104</v>
      </c>
      <c r="I93">
        <f>_xlfn.XLOOKUP(B93,Use_Code_Ranking!$A$4:$A$23,Use_Code_Ranking!$B$4:$B$23,9999)</f>
        <v>5</v>
      </c>
      <c r="J93">
        <f t="shared" ca="1" si="19"/>
        <v>1</v>
      </c>
      <c r="K93">
        <f t="shared" ca="1" si="20"/>
        <v>1</v>
      </c>
      <c r="L93">
        <f t="shared" ca="1" si="21"/>
        <v>0</v>
      </c>
      <c r="M93">
        <f t="shared" ca="1" si="22"/>
        <v>0</v>
      </c>
      <c r="N93" t="str">
        <f t="shared" ca="1" si="29"/>
        <v/>
      </c>
      <c r="O93" t="str">
        <f t="shared" ca="1" si="30"/>
        <v/>
      </c>
      <c r="P93" t="str">
        <f t="shared" si="23"/>
        <v/>
      </c>
      <c r="Q93" t="str">
        <f t="shared" si="24"/>
        <v/>
      </c>
      <c r="R93" t="str">
        <f t="shared" si="25"/>
        <v/>
      </c>
      <c r="S93" t="str">
        <f t="shared" si="26"/>
        <v/>
      </c>
      <c r="U93" s="2" t="str">
        <f ca="1">IF(ISBLANK($T93),IF(S93="Irrigation","Irrigation",IF(R93="Irrigation","Irrigation",IF(Q93="Domestic","Domestic",IF(P93="Stockwatering","Stockwatering",IF(N93="IRRIGATION_AND_MUNICIPAL","Irrigation and Municipal",IF(O93="IRRIGATION_AND_DOMESTIC","Irrigation and Domestic Municipality",_xlfn.XLOOKUP(J93,Use_Code_Ranking!$B$4:$B$23,Use_Code_Ranking!$A$4:$A$23))))))),$T93)</f>
        <v>Irrigation</v>
      </c>
      <c r="W93" s="23" t="str">
        <f ca="1"/>
        <v>A020788</v>
      </c>
      <c r="X93" s="4" t="str">
        <f t="shared" ca="1" si="31"/>
        <v>Domestic</v>
      </c>
      <c r="Y93" t="str">
        <f t="shared" ca="1" si="27"/>
        <v>N</v>
      </c>
      <c r="Z93" s="2" t="str">
        <f t="shared" ca="1" si="28"/>
        <v>N</v>
      </c>
      <c r="AA93">
        <f t="shared" ca="1" si="32"/>
        <v>0</v>
      </c>
      <c r="AB93">
        <f t="shared" ca="1" si="32"/>
        <v>0</v>
      </c>
      <c r="AC93">
        <f t="shared" ca="1" si="32"/>
        <v>0</v>
      </c>
      <c r="AD93">
        <f t="shared" ca="1" si="32"/>
        <v>0</v>
      </c>
      <c r="AE93">
        <f t="shared" ca="1" si="18"/>
        <v>0</v>
      </c>
      <c r="AF93">
        <f t="shared" ca="1" si="18"/>
        <v>0</v>
      </c>
      <c r="AG93">
        <f t="shared" ca="1" si="18"/>
        <v>0</v>
      </c>
      <c r="AH93">
        <f t="shared" ca="1" si="33"/>
        <v>0</v>
      </c>
      <c r="AI93">
        <f t="shared" ca="1" si="33"/>
        <v>0</v>
      </c>
      <c r="AJ93">
        <f t="shared" ca="1" si="33"/>
        <v>0</v>
      </c>
      <c r="AK93">
        <f t="shared" ca="1" si="33"/>
        <v>0</v>
      </c>
      <c r="AL93">
        <f t="shared" ca="1" si="34"/>
        <v>0</v>
      </c>
      <c r="AM93" s="4" t="s">
        <v>103</v>
      </c>
      <c r="AZ93">
        <f ca="1">_xlfn.XLOOKUP($X93,Return_flow_table!$A$4:$A$25,Return_flow_table!B$4:B$25)</f>
        <v>0</v>
      </c>
      <c r="BA93">
        <f ca="1">_xlfn.XLOOKUP($X93,Return_flow_table!$A$4:$A$25,Return_flow_table!C$4:C$25)</f>
        <v>0</v>
      </c>
      <c r="BB93">
        <f ca="1">_xlfn.XLOOKUP($X93,Return_flow_table!$A$4:$A$25,Return_flow_table!D$4:D$25)</f>
        <v>0</v>
      </c>
      <c r="BC93">
        <f ca="1">_xlfn.XLOOKUP($X93,Return_flow_table!$A$4:$A$25,Return_flow_table!E$4:E$25)</f>
        <v>0</v>
      </c>
      <c r="BD93">
        <f ca="1">_xlfn.XLOOKUP($X93,Return_flow_table!$A$4:$A$25,Return_flow_table!F$4:F$25)</f>
        <v>0</v>
      </c>
      <c r="BE93">
        <f ca="1">_xlfn.XLOOKUP($X93,Return_flow_table!$A$4:$A$25,Return_flow_table!G$4:G$25)</f>
        <v>0</v>
      </c>
      <c r="BF93">
        <f ca="1">_xlfn.XLOOKUP($X93,Return_flow_table!$A$4:$A$25,Return_flow_table!H$4:H$25)</f>
        <v>0</v>
      </c>
      <c r="BG93">
        <f ca="1">_xlfn.XLOOKUP($X93,Return_flow_table!$A$4:$A$25,Return_flow_table!I$4:I$25)</f>
        <v>0</v>
      </c>
      <c r="BH93">
        <f ca="1">_xlfn.XLOOKUP($X93,Return_flow_table!$A$4:$A$25,Return_flow_table!J$4:J$25)</f>
        <v>0</v>
      </c>
      <c r="BI93">
        <f ca="1">_xlfn.XLOOKUP($X93,Return_flow_table!$A$4:$A$25,Return_flow_table!K$4:K$25)</f>
        <v>0</v>
      </c>
      <c r="BJ93">
        <f ca="1">_xlfn.XLOOKUP($X93,Return_flow_table!$A$4:$A$25,Return_flow_table!L$4:L$25)</f>
        <v>0</v>
      </c>
      <c r="BK93" s="2">
        <f ca="1">_xlfn.XLOOKUP($X93,Return_flow_table!$A$4:$A$25,Return_flow_table!M$4:M$25)</f>
        <v>0</v>
      </c>
    </row>
    <row r="94" spans="1:63" x14ac:dyDescent="0.25">
      <c r="A94" t="s">
        <v>246</v>
      </c>
      <c r="B94" t="s">
        <v>98</v>
      </c>
      <c r="C94" t="s">
        <v>99</v>
      </c>
      <c r="D94">
        <v>80.599999999999994</v>
      </c>
      <c r="E94" t="s">
        <v>100</v>
      </c>
      <c r="F94" t="s">
        <v>100</v>
      </c>
      <c r="G94" t="s">
        <v>247</v>
      </c>
      <c r="H94" s="41" t="s">
        <v>104</v>
      </c>
      <c r="I94">
        <f>_xlfn.XLOOKUP(B94,Use_Code_Ranking!$A$4:$A$23,Use_Code_Ranking!$B$4:$B$23,9999)</f>
        <v>1</v>
      </c>
      <c r="J94">
        <f t="shared" ca="1" si="19"/>
        <v>1</v>
      </c>
      <c r="K94">
        <f t="shared" ca="1" si="20"/>
        <v>1</v>
      </c>
      <c r="L94">
        <f t="shared" ca="1" si="21"/>
        <v>0</v>
      </c>
      <c r="M94">
        <f t="shared" ca="1" si="22"/>
        <v>0</v>
      </c>
      <c r="N94" t="str">
        <f t="shared" ca="1" si="29"/>
        <v/>
      </c>
      <c r="O94" t="str">
        <f t="shared" ca="1" si="30"/>
        <v/>
      </c>
      <c r="P94" t="str">
        <f t="shared" si="23"/>
        <v/>
      </c>
      <c r="Q94" t="str">
        <f t="shared" si="24"/>
        <v/>
      </c>
      <c r="R94" t="str">
        <f t="shared" si="25"/>
        <v/>
      </c>
      <c r="S94" t="str">
        <f t="shared" si="26"/>
        <v/>
      </c>
      <c r="U94" s="2" t="str">
        <f ca="1">IF(ISBLANK($T94),IF(S94="Irrigation","Irrigation",IF(R94="Irrigation","Irrigation",IF(Q94="Domestic","Domestic",IF(P94="Stockwatering","Stockwatering",IF(N94="IRRIGATION_AND_MUNICIPAL","Irrigation and Municipal",IF(O94="IRRIGATION_AND_DOMESTIC","Irrigation and Domestic Municipality",_xlfn.XLOOKUP(J94,Use_Code_Ranking!$B$4:$B$23,Use_Code_Ranking!$A$4:$A$23))))))),$T94)</f>
        <v>Irrigation</v>
      </c>
      <c r="W94" s="23" t="str">
        <f ca="1"/>
        <v>A020901</v>
      </c>
      <c r="X94" s="4" t="str">
        <f t="shared" ca="1" si="31"/>
        <v>Domestic</v>
      </c>
      <c r="Y94" t="str">
        <f t="shared" ca="1" si="27"/>
        <v>N</v>
      </c>
      <c r="Z94" s="2" t="str">
        <f t="shared" ca="1" si="28"/>
        <v>N</v>
      </c>
      <c r="AA94">
        <f t="shared" ca="1" si="32"/>
        <v>0</v>
      </c>
      <c r="AB94">
        <f t="shared" ca="1" si="32"/>
        <v>0</v>
      </c>
      <c r="AC94">
        <f t="shared" ca="1" si="32"/>
        <v>0</v>
      </c>
      <c r="AD94">
        <f t="shared" ca="1" si="32"/>
        <v>0</v>
      </c>
      <c r="AE94">
        <f t="shared" ca="1" si="18"/>
        <v>0</v>
      </c>
      <c r="AF94">
        <f t="shared" ca="1" si="18"/>
        <v>0</v>
      </c>
      <c r="AG94">
        <f t="shared" ca="1" si="18"/>
        <v>0</v>
      </c>
      <c r="AH94">
        <f t="shared" ca="1" si="33"/>
        <v>0</v>
      </c>
      <c r="AI94">
        <f t="shared" ca="1" si="33"/>
        <v>0</v>
      </c>
      <c r="AJ94">
        <f t="shared" ca="1" si="33"/>
        <v>0</v>
      </c>
      <c r="AK94">
        <f t="shared" ca="1" si="33"/>
        <v>0</v>
      </c>
      <c r="AL94">
        <f t="shared" ca="1" si="34"/>
        <v>0</v>
      </c>
      <c r="AM94" s="4" t="s">
        <v>103</v>
      </c>
      <c r="AZ94">
        <f ca="1">_xlfn.XLOOKUP($X94,Return_flow_table!$A$4:$A$25,Return_flow_table!B$4:B$25)</f>
        <v>0</v>
      </c>
      <c r="BA94">
        <f ca="1">_xlfn.XLOOKUP($X94,Return_flow_table!$A$4:$A$25,Return_flow_table!C$4:C$25)</f>
        <v>0</v>
      </c>
      <c r="BB94">
        <f ca="1">_xlfn.XLOOKUP($X94,Return_flow_table!$A$4:$A$25,Return_flow_table!D$4:D$25)</f>
        <v>0</v>
      </c>
      <c r="BC94">
        <f ca="1">_xlfn.XLOOKUP($X94,Return_flow_table!$A$4:$A$25,Return_flow_table!E$4:E$25)</f>
        <v>0</v>
      </c>
      <c r="BD94">
        <f ca="1">_xlfn.XLOOKUP($X94,Return_flow_table!$A$4:$A$25,Return_flow_table!F$4:F$25)</f>
        <v>0</v>
      </c>
      <c r="BE94">
        <f ca="1">_xlfn.XLOOKUP($X94,Return_flow_table!$A$4:$A$25,Return_flow_table!G$4:G$25)</f>
        <v>0</v>
      </c>
      <c r="BF94">
        <f ca="1">_xlfn.XLOOKUP($X94,Return_flow_table!$A$4:$A$25,Return_flow_table!H$4:H$25)</f>
        <v>0</v>
      </c>
      <c r="BG94">
        <f ca="1">_xlfn.XLOOKUP($X94,Return_flow_table!$A$4:$A$25,Return_flow_table!I$4:I$25)</f>
        <v>0</v>
      </c>
      <c r="BH94">
        <f ca="1">_xlfn.XLOOKUP($X94,Return_flow_table!$A$4:$A$25,Return_flow_table!J$4:J$25)</f>
        <v>0</v>
      </c>
      <c r="BI94">
        <f ca="1">_xlfn.XLOOKUP($X94,Return_flow_table!$A$4:$A$25,Return_flow_table!K$4:K$25)</f>
        <v>0</v>
      </c>
      <c r="BJ94">
        <f ca="1">_xlfn.XLOOKUP($X94,Return_flow_table!$A$4:$A$25,Return_flow_table!L$4:L$25)</f>
        <v>0</v>
      </c>
      <c r="BK94" s="2">
        <f ca="1">_xlfn.XLOOKUP($X94,Return_flow_table!$A$4:$A$25,Return_flow_table!M$4:M$25)</f>
        <v>0</v>
      </c>
    </row>
    <row r="95" spans="1:63" x14ac:dyDescent="0.25">
      <c r="A95" t="s">
        <v>248</v>
      </c>
      <c r="B95" t="s">
        <v>98</v>
      </c>
      <c r="C95" t="s">
        <v>99</v>
      </c>
      <c r="D95">
        <v>138.69999999999999</v>
      </c>
      <c r="E95" t="s">
        <v>100</v>
      </c>
      <c r="F95" t="s">
        <v>100</v>
      </c>
      <c r="G95" t="s">
        <v>225</v>
      </c>
      <c r="H95" s="41" t="s">
        <v>104</v>
      </c>
      <c r="I95">
        <f>_xlfn.XLOOKUP(B95,Use_Code_Ranking!$A$4:$A$23,Use_Code_Ranking!$B$4:$B$23,9999)</f>
        <v>1</v>
      </c>
      <c r="J95">
        <f t="shared" ca="1" si="19"/>
        <v>1</v>
      </c>
      <c r="K95">
        <f t="shared" ca="1" si="20"/>
        <v>1</v>
      </c>
      <c r="L95">
        <f t="shared" ca="1" si="21"/>
        <v>0</v>
      </c>
      <c r="M95">
        <f t="shared" ca="1" si="22"/>
        <v>0</v>
      </c>
      <c r="N95" t="str">
        <f t="shared" ca="1" si="29"/>
        <v/>
      </c>
      <c r="O95" t="str">
        <f t="shared" ca="1" si="30"/>
        <v/>
      </c>
      <c r="P95" t="str">
        <f t="shared" si="23"/>
        <v/>
      </c>
      <c r="Q95" t="str">
        <f t="shared" si="24"/>
        <v/>
      </c>
      <c r="R95" t="str">
        <f t="shared" si="25"/>
        <v/>
      </c>
      <c r="S95" t="str">
        <f t="shared" si="26"/>
        <v/>
      </c>
      <c r="U95" s="2" t="str">
        <f ca="1">IF(ISBLANK($T95),IF(S95="Irrigation","Irrigation",IF(R95="Irrigation","Irrigation",IF(Q95="Domestic","Domestic",IF(P95="Stockwatering","Stockwatering",IF(N95="IRRIGATION_AND_MUNICIPAL","Irrigation and Municipal",IF(O95="IRRIGATION_AND_DOMESTIC","Irrigation and Domestic Municipality",_xlfn.XLOOKUP(J95,Use_Code_Ranking!$B$4:$B$23,Use_Code_Ranking!$A$4:$A$23))))))),$T95)</f>
        <v>Irrigation</v>
      </c>
      <c r="W95" s="23" t="str">
        <f ca="1"/>
        <v>A020953</v>
      </c>
      <c r="X95" s="4" t="str">
        <f t="shared" ca="1" si="31"/>
        <v>Irrigation</v>
      </c>
      <c r="Y95" t="str">
        <f t="shared" ca="1" si="27"/>
        <v>N</v>
      </c>
      <c r="Z95" s="2" t="str">
        <f t="shared" ca="1" si="28"/>
        <v>N</v>
      </c>
      <c r="AA95">
        <f t="shared" ca="1" si="32"/>
        <v>0</v>
      </c>
      <c r="AB95">
        <f t="shared" ca="1" si="32"/>
        <v>0</v>
      </c>
      <c r="AC95">
        <f t="shared" ca="1" si="32"/>
        <v>20</v>
      </c>
      <c r="AD95">
        <f t="shared" ca="1" si="32"/>
        <v>20</v>
      </c>
      <c r="AE95">
        <f t="shared" ca="1" si="18"/>
        <v>10</v>
      </c>
      <c r="AF95">
        <f t="shared" ca="1" si="18"/>
        <v>10</v>
      </c>
      <c r="AG95">
        <f t="shared" ca="1" si="18"/>
        <v>0</v>
      </c>
      <c r="AH95">
        <f t="shared" ca="1" si="33"/>
        <v>0</v>
      </c>
      <c r="AI95">
        <f t="shared" ca="1" si="33"/>
        <v>0</v>
      </c>
      <c r="AJ95">
        <f t="shared" ca="1" si="33"/>
        <v>20</v>
      </c>
      <c r="AK95">
        <f t="shared" ca="1" si="33"/>
        <v>20</v>
      </c>
      <c r="AL95">
        <f t="shared" ca="1" si="34"/>
        <v>0</v>
      </c>
      <c r="AM95" s="4" t="s">
        <v>103</v>
      </c>
      <c r="AZ95">
        <f ca="1">_xlfn.XLOOKUP($X95,Return_flow_table!$A$4:$A$25,Return_flow_table!B$4:B$25)</f>
        <v>0</v>
      </c>
      <c r="BA95">
        <f ca="1">_xlfn.XLOOKUP($X95,Return_flow_table!$A$4:$A$25,Return_flow_table!C$4:C$25)</f>
        <v>0</v>
      </c>
      <c r="BB95">
        <f ca="1">_xlfn.XLOOKUP($X95,Return_flow_table!$A$4:$A$25,Return_flow_table!D$4:D$25)</f>
        <v>20</v>
      </c>
      <c r="BC95">
        <f ca="1">_xlfn.XLOOKUP($X95,Return_flow_table!$A$4:$A$25,Return_flow_table!E$4:E$25)</f>
        <v>20</v>
      </c>
      <c r="BD95">
        <f ca="1">_xlfn.XLOOKUP($X95,Return_flow_table!$A$4:$A$25,Return_flow_table!F$4:F$25)</f>
        <v>10</v>
      </c>
      <c r="BE95">
        <f ca="1">_xlfn.XLOOKUP($X95,Return_flow_table!$A$4:$A$25,Return_flow_table!G$4:G$25)</f>
        <v>10</v>
      </c>
      <c r="BF95">
        <f ca="1">_xlfn.XLOOKUP($X95,Return_flow_table!$A$4:$A$25,Return_flow_table!H$4:H$25)</f>
        <v>0</v>
      </c>
      <c r="BG95">
        <f ca="1">_xlfn.XLOOKUP($X95,Return_flow_table!$A$4:$A$25,Return_flow_table!I$4:I$25)</f>
        <v>0</v>
      </c>
      <c r="BH95">
        <f ca="1">_xlfn.XLOOKUP($X95,Return_flow_table!$A$4:$A$25,Return_flow_table!J$4:J$25)</f>
        <v>0</v>
      </c>
      <c r="BI95">
        <f ca="1">_xlfn.XLOOKUP($X95,Return_flow_table!$A$4:$A$25,Return_flow_table!K$4:K$25)</f>
        <v>20</v>
      </c>
      <c r="BJ95">
        <f ca="1">_xlfn.XLOOKUP($X95,Return_flow_table!$A$4:$A$25,Return_flow_table!L$4:L$25)</f>
        <v>20</v>
      </c>
      <c r="BK95" s="2">
        <f ca="1">_xlfn.XLOOKUP($X95,Return_flow_table!$A$4:$A$25,Return_flow_table!M$4:M$25)</f>
        <v>0</v>
      </c>
    </row>
    <row r="96" spans="1:63" x14ac:dyDescent="0.25">
      <c r="A96" t="s">
        <v>248</v>
      </c>
      <c r="B96" t="s">
        <v>126</v>
      </c>
      <c r="C96" t="s">
        <v>99</v>
      </c>
      <c r="D96">
        <v>138.69999999999999</v>
      </c>
      <c r="E96" t="s">
        <v>100</v>
      </c>
      <c r="F96" t="s">
        <v>100</v>
      </c>
      <c r="G96" t="s">
        <v>225</v>
      </c>
      <c r="H96" s="41" t="s">
        <v>104</v>
      </c>
      <c r="I96">
        <f>_xlfn.XLOOKUP(B96,Use_Code_Ranking!$A$4:$A$23,Use_Code_Ranking!$B$4:$B$23,9999)</f>
        <v>5</v>
      </c>
      <c r="J96">
        <f t="shared" ca="1" si="19"/>
        <v>1</v>
      </c>
      <c r="K96">
        <f t="shared" ca="1" si="20"/>
        <v>1</v>
      </c>
      <c r="L96">
        <f t="shared" ca="1" si="21"/>
        <v>0</v>
      </c>
      <c r="M96">
        <f t="shared" ca="1" si="22"/>
        <v>0</v>
      </c>
      <c r="N96" t="str">
        <f t="shared" ca="1" si="29"/>
        <v/>
      </c>
      <c r="O96" t="str">
        <f t="shared" ca="1" si="30"/>
        <v/>
      </c>
      <c r="P96" t="str">
        <f t="shared" si="23"/>
        <v/>
      </c>
      <c r="Q96" t="str">
        <f t="shared" si="24"/>
        <v/>
      </c>
      <c r="R96" t="str">
        <f t="shared" si="25"/>
        <v/>
      </c>
      <c r="S96" t="str">
        <f t="shared" si="26"/>
        <v/>
      </c>
      <c r="U96" s="2" t="str">
        <f ca="1">IF(ISBLANK($T96),IF(S96="Irrigation","Irrigation",IF(R96="Irrigation","Irrigation",IF(Q96="Domestic","Domestic",IF(P96="Stockwatering","Stockwatering",IF(N96="IRRIGATION_AND_MUNICIPAL","Irrigation and Municipal",IF(O96="IRRIGATION_AND_DOMESTIC","Irrigation and Domestic Municipality",_xlfn.XLOOKUP(J96,Use_Code_Ranking!$B$4:$B$23,Use_Code_Ranking!$A$4:$A$23))))))),$T96)</f>
        <v>Irrigation</v>
      </c>
      <c r="W96" s="23" t="str">
        <f ca="1"/>
        <v>A020979</v>
      </c>
      <c r="X96" s="4" t="str">
        <f t="shared" ca="1" si="31"/>
        <v>Irrigation</v>
      </c>
      <c r="Y96" t="str">
        <f t="shared" ca="1" si="27"/>
        <v>N</v>
      </c>
      <c r="Z96" s="2" t="str">
        <f t="shared" ca="1" si="28"/>
        <v>N</v>
      </c>
      <c r="AA96">
        <f t="shared" ca="1" si="32"/>
        <v>0</v>
      </c>
      <c r="AB96">
        <f t="shared" ca="1" si="32"/>
        <v>0</v>
      </c>
      <c r="AC96">
        <f t="shared" ca="1" si="32"/>
        <v>20</v>
      </c>
      <c r="AD96">
        <f t="shared" ca="1" si="32"/>
        <v>20</v>
      </c>
      <c r="AE96">
        <f t="shared" ca="1" si="18"/>
        <v>10</v>
      </c>
      <c r="AF96">
        <f t="shared" ca="1" si="18"/>
        <v>10</v>
      </c>
      <c r="AG96">
        <f t="shared" ca="1" si="18"/>
        <v>0</v>
      </c>
      <c r="AH96">
        <f t="shared" ca="1" si="33"/>
        <v>0</v>
      </c>
      <c r="AI96">
        <f t="shared" ca="1" si="33"/>
        <v>0</v>
      </c>
      <c r="AJ96">
        <f t="shared" ca="1" si="33"/>
        <v>20</v>
      </c>
      <c r="AK96">
        <f t="shared" ca="1" si="33"/>
        <v>20</v>
      </c>
      <c r="AL96">
        <f t="shared" ca="1" si="34"/>
        <v>0</v>
      </c>
      <c r="AM96" s="4" t="s">
        <v>103</v>
      </c>
      <c r="AZ96">
        <f ca="1">_xlfn.XLOOKUP($X96,Return_flow_table!$A$4:$A$25,Return_flow_table!B$4:B$25)</f>
        <v>0</v>
      </c>
      <c r="BA96">
        <f ca="1">_xlfn.XLOOKUP($X96,Return_flow_table!$A$4:$A$25,Return_flow_table!C$4:C$25)</f>
        <v>0</v>
      </c>
      <c r="BB96">
        <f ca="1">_xlfn.XLOOKUP($X96,Return_flow_table!$A$4:$A$25,Return_flow_table!D$4:D$25)</f>
        <v>20</v>
      </c>
      <c r="BC96">
        <f ca="1">_xlfn.XLOOKUP($X96,Return_flow_table!$A$4:$A$25,Return_flow_table!E$4:E$25)</f>
        <v>20</v>
      </c>
      <c r="BD96">
        <f ca="1">_xlfn.XLOOKUP($X96,Return_flow_table!$A$4:$A$25,Return_flow_table!F$4:F$25)</f>
        <v>10</v>
      </c>
      <c r="BE96">
        <f ca="1">_xlfn.XLOOKUP($X96,Return_flow_table!$A$4:$A$25,Return_flow_table!G$4:G$25)</f>
        <v>10</v>
      </c>
      <c r="BF96">
        <f ca="1">_xlfn.XLOOKUP($X96,Return_flow_table!$A$4:$A$25,Return_flow_table!H$4:H$25)</f>
        <v>0</v>
      </c>
      <c r="BG96">
        <f ca="1">_xlfn.XLOOKUP($X96,Return_flow_table!$A$4:$A$25,Return_flow_table!I$4:I$25)</f>
        <v>0</v>
      </c>
      <c r="BH96">
        <f ca="1">_xlfn.XLOOKUP($X96,Return_flow_table!$A$4:$A$25,Return_flow_table!J$4:J$25)</f>
        <v>0</v>
      </c>
      <c r="BI96">
        <f ca="1">_xlfn.XLOOKUP($X96,Return_flow_table!$A$4:$A$25,Return_flow_table!K$4:K$25)</f>
        <v>20</v>
      </c>
      <c r="BJ96">
        <f ca="1">_xlfn.XLOOKUP($X96,Return_flow_table!$A$4:$A$25,Return_flow_table!L$4:L$25)</f>
        <v>20</v>
      </c>
      <c r="BK96" s="2">
        <f ca="1">_xlfn.XLOOKUP($X96,Return_flow_table!$A$4:$A$25,Return_flow_table!M$4:M$25)</f>
        <v>0</v>
      </c>
    </row>
    <row r="97" spans="1:63" x14ac:dyDescent="0.25">
      <c r="A97" t="s">
        <v>250</v>
      </c>
      <c r="B97" t="s">
        <v>98</v>
      </c>
      <c r="C97" t="s">
        <v>99</v>
      </c>
      <c r="D97">
        <v>13</v>
      </c>
      <c r="E97" t="s">
        <v>100</v>
      </c>
      <c r="F97" t="s">
        <v>100</v>
      </c>
      <c r="G97" t="s">
        <v>251</v>
      </c>
      <c r="H97" s="41" t="s">
        <v>102</v>
      </c>
      <c r="I97">
        <f>_xlfn.XLOOKUP(B97,Use_Code_Ranking!$A$4:$A$23,Use_Code_Ranking!$B$4:$B$23,9999)</f>
        <v>1</v>
      </c>
      <c r="J97">
        <f t="shared" ca="1" si="19"/>
        <v>1</v>
      </c>
      <c r="K97">
        <f t="shared" ca="1" si="20"/>
        <v>1</v>
      </c>
      <c r="L97">
        <f t="shared" ca="1" si="21"/>
        <v>0</v>
      </c>
      <c r="M97">
        <f t="shared" ca="1" si="22"/>
        <v>0</v>
      </c>
      <c r="N97" t="str">
        <f t="shared" ca="1" si="29"/>
        <v/>
      </c>
      <c r="O97" t="str">
        <f t="shared" ca="1" si="30"/>
        <v/>
      </c>
      <c r="P97" t="str">
        <f t="shared" si="23"/>
        <v/>
      </c>
      <c r="Q97" t="str">
        <f t="shared" si="24"/>
        <v/>
      </c>
      <c r="R97" t="str">
        <f t="shared" si="25"/>
        <v/>
      </c>
      <c r="S97" t="str">
        <f t="shared" si="26"/>
        <v/>
      </c>
      <c r="U97" s="2" t="str">
        <f ca="1">IF(ISBLANK($T97),IF(S97="Irrigation","Irrigation",IF(R97="Irrigation","Irrigation",IF(Q97="Domestic","Domestic",IF(P97="Stockwatering","Stockwatering",IF(N97="IRRIGATION_AND_MUNICIPAL","Irrigation and Municipal",IF(O97="IRRIGATION_AND_DOMESTIC","Irrigation and Domestic Municipality",_xlfn.XLOOKUP(J97,Use_Code_Ranking!$B$4:$B$23,Use_Code_Ranking!$A$4:$A$23))))))),$T97)</f>
        <v>Irrigation</v>
      </c>
      <c r="W97" s="23" t="str">
        <f ca="1"/>
        <v>A021015</v>
      </c>
      <c r="X97" s="4" t="str">
        <f t="shared" ca="1" si="31"/>
        <v>Recreational</v>
      </c>
      <c r="Y97" t="str">
        <f t="shared" ca="1" si="27"/>
        <v>Y</v>
      </c>
      <c r="Z97" s="2" t="str">
        <f t="shared" ca="1" si="28"/>
        <v>N</v>
      </c>
      <c r="AA97">
        <f t="shared" ca="1" si="32"/>
        <v>100</v>
      </c>
      <c r="AB97">
        <f t="shared" ca="1" si="32"/>
        <v>100</v>
      </c>
      <c r="AC97">
        <f t="shared" ca="1" si="32"/>
        <v>100</v>
      </c>
      <c r="AD97">
        <f t="shared" ca="1" si="32"/>
        <v>100</v>
      </c>
      <c r="AE97">
        <f t="shared" ca="1" si="18"/>
        <v>100</v>
      </c>
      <c r="AF97">
        <f t="shared" ca="1" si="18"/>
        <v>100</v>
      </c>
      <c r="AG97">
        <f t="shared" ca="1" si="18"/>
        <v>100</v>
      </c>
      <c r="AH97">
        <f t="shared" ca="1" si="33"/>
        <v>100</v>
      </c>
      <c r="AI97">
        <f t="shared" ca="1" si="33"/>
        <v>100</v>
      </c>
      <c r="AJ97">
        <f t="shared" ca="1" si="33"/>
        <v>100</v>
      </c>
      <c r="AK97">
        <f t="shared" ca="1" si="33"/>
        <v>100</v>
      </c>
      <c r="AL97">
        <f t="shared" ca="1" si="34"/>
        <v>100</v>
      </c>
      <c r="AM97" s="4" t="s">
        <v>103</v>
      </c>
      <c r="AZ97">
        <f ca="1">_xlfn.XLOOKUP($X97,Return_flow_table!$A$4:$A$25,Return_flow_table!B$4:B$25)</f>
        <v>100</v>
      </c>
      <c r="BA97">
        <f ca="1">_xlfn.XLOOKUP($X97,Return_flow_table!$A$4:$A$25,Return_flow_table!C$4:C$25)</f>
        <v>100</v>
      </c>
      <c r="BB97">
        <f ca="1">_xlfn.XLOOKUP($X97,Return_flow_table!$A$4:$A$25,Return_flow_table!D$4:D$25)</f>
        <v>100</v>
      </c>
      <c r="BC97">
        <f ca="1">_xlfn.XLOOKUP($X97,Return_flow_table!$A$4:$A$25,Return_flow_table!E$4:E$25)</f>
        <v>100</v>
      </c>
      <c r="BD97">
        <f ca="1">_xlfn.XLOOKUP($X97,Return_flow_table!$A$4:$A$25,Return_flow_table!F$4:F$25)</f>
        <v>100</v>
      </c>
      <c r="BE97">
        <f ca="1">_xlfn.XLOOKUP($X97,Return_flow_table!$A$4:$A$25,Return_flow_table!G$4:G$25)</f>
        <v>100</v>
      </c>
      <c r="BF97">
        <f ca="1">_xlfn.XLOOKUP($X97,Return_flow_table!$A$4:$A$25,Return_flow_table!H$4:H$25)</f>
        <v>100</v>
      </c>
      <c r="BG97">
        <f ca="1">_xlfn.XLOOKUP($X97,Return_flow_table!$A$4:$A$25,Return_flow_table!I$4:I$25)</f>
        <v>100</v>
      </c>
      <c r="BH97">
        <f ca="1">_xlfn.XLOOKUP($X97,Return_flow_table!$A$4:$A$25,Return_flow_table!J$4:J$25)</f>
        <v>100</v>
      </c>
      <c r="BI97">
        <f ca="1">_xlfn.XLOOKUP($X97,Return_flow_table!$A$4:$A$25,Return_flow_table!K$4:K$25)</f>
        <v>100</v>
      </c>
      <c r="BJ97">
        <f ca="1">_xlfn.XLOOKUP($X97,Return_flow_table!$A$4:$A$25,Return_flow_table!L$4:L$25)</f>
        <v>100</v>
      </c>
      <c r="BK97" s="2">
        <f ca="1">_xlfn.XLOOKUP($X97,Return_flow_table!$A$4:$A$25,Return_flow_table!M$4:M$25)</f>
        <v>100</v>
      </c>
    </row>
    <row r="98" spans="1:63" x14ac:dyDescent="0.25">
      <c r="A98" t="s">
        <v>250</v>
      </c>
      <c r="B98" t="s">
        <v>130</v>
      </c>
      <c r="C98" t="s">
        <v>99</v>
      </c>
      <c r="D98">
        <v>13</v>
      </c>
      <c r="E98" t="s">
        <v>100</v>
      </c>
      <c r="F98" t="s">
        <v>100</v>
      </c>
      <c r="G98" t="s">
        <v>251</v>
      </c>
      <c r="H98" s="41" t="s">
        <v>102</v>
      </c>
      <c r="I98">
        <f>_xlfn.XLOOKUP(B98,Use_Code_Ranking!$A$4:$A$23,Use_Code_Ranking!$B$4:$B$23,9999)</f>
        <v>7</v>
      </c>
      <c r="J98">
        <f t="shared" ca="1" si="19"/>
        <v>1</v>
      </c>
      <c r="K98">
        <f t="shared" ca="1" si="20"/>
        <v>1</v>
      </c>
      <c r="L98">
        <f t="shared" ca="1" si="21"/>
        <v>0</v>
      </c>
      <c r="M98">
        <f t="shared" ca="1" si="22"/>
        <v>0</v>
      </c>
      <c r="N98" t="str">
        <f t="shared" ca="1" si="29"/>
        <v/>
      </c>
      <c r="O98" t="str">
        <f t="shared" ca="1" si="30"/>
        <v/>
      </c>
      <c r="P98" t="str">
        <f t="shared" si="23"/>
        <v/>
      </c>
      <c r="Q98" t="str">
        <f t="shared" si="24"/>
        <v/>
      </c>
      <c r="R98" t="str">
        <f t="shared" si="25"/>
        <v/>
      </c>
      <c r="S98" t="str">
        <f t="shared" si="26"/>
        <v/>
      </c>
      <c r="U98" s="2" t="str">
        <f ca="1">IF(ISBLANK($T98),IF(S98="Irrigation","Irrigation",IF(R98="Irrigation","Irrigation",IF(Q98="Domestic","Domestic",IF(P98="Stockwatering","Stockwatering",IF(N98="IRRIGATION_AND_MUNICIPAL","Irrigation and Municipal",IF(O98="IRRIGATION_AND_DOMESTIC","Irrigation and Domestic Municipality",_xlfn.XLOOKUP(J98,Use_Code_Ranking!$B$4:$B$23,Use_Code_Ranking!$A$4:$A$23))))))),$T98)</f>
        <v>Irrigation</v>
      </c>
      <c r="W98" s="23" t="str">
        <f ca="1"/>
        <v>A021121</v>
      </c>
      <c r="X98" s="4" t="str">
        <f t="shared" ca="1" si="31"/>
        <v>Irrigation and Municipal</v>
      </c>
      <c r="Y98" t="str">
        <f t="shared" ca="1" si="27"/>
        <v>N</v>
      </c>
      <c r="Z98" s="2" t="str">
        <f t="shared" ca="1" si="28"/>
        <v>N</v>
      </c>
      <c r="AA98">
        <f t="shared" ca="1" si="32"/>
        <v>0</v>
      </c>
      <c r="AB98">
        <f t="shared" ca="1" si="32"/>
        <v>0</v>
      </c>
      <c r="AC98">
        <f t="shared" ca="1" si="32"/>
        <v>0</v>
      </c>
      <c r="AD98">
        <f t="shared" ca="1" si="32"/>
        <v>0</v>
      </c>
      <c r="AE98">
        <f t="shared" ca="1" si="18"/>
        <v>0</v>
      </c>
      <c r="AF98">
        <f t="shared" ca="1" si="18"/>
        <v>0</v>
      </c>
      <c r="AG98">
        <f t="shared" ca="1" si="18"/>
        <v>0</v>
      </c>
      <c r="AH98">
        <f t="shared" ca="1" si="33"/>
        <v>0</v>
      </c>
      <c r="AI98">
        <f t="shared" ca="1" si="33"/>
        <v>0</v>
      </c>
      <c r="AJ98">
        <f t="shared" ca="1" si="33"/>
        <v>0</v>
      </c>
      <c r="AK98">
        <f t="shared" ca="1" si="33"/>
        <v>0</v>
      </c>
      <c r="AL98">
        <f t="shared" ca="1" si="34"/>
        <v>0</v>
      </c>
      <c r="AM98" s="4" t="s">
        <v>103</v>
      </c>
      <c r="AZ98">
        <f ca="1">_xlfn.XLOOKUP($X98,Return_flow_table!$A$4:$A$25,Return_flow_table!B$4:B$25)</f>
        <v>0</v>
      </c>
      <c r="BA98">
        <f ca="1">_xlfn.XLOOKUP($X98,Return_flow_table!$A$4:$A$25,Return_flow_table!C$4:C$25)</f>
        <v>0</v>
      </c>
      <c r="BB98">
        <f ca="1">_xlfn.XLOOKUP($X98,Return_flow_table!$A$4:$A$25,Return_flow_table!D$4:D$25)</f>
        <v>0</v>
      </c>
      <c r="BC98">
        <f ca="1">_xlfn.XLOOKUP($X98,Return_flow_table!$A$4:$A$25,Return_flow_table!E$4:E$25)</f>
        <v>0</v>
      </c>
      <c r="BD98">
        <f ca="1">_xlfn.XLOOKUP($X98,Return_flow_table!$A$4:$A$25,Return_flow_table!F$4:F$25)</f>
        <v>0</v>
      </c>
      <c r="BE98">
        <f ca="1">_xlfn.XLOOKUP($X98,Return_flow_table!$A$4:$A$25,Return_flow_table!G$4:G$25)</f>
        <v>0</v>
      </c>
      <c r="BF98">
        <f ca="1">_xlfn.XLOOKUP($X98,Return_flow_table!$A$4:$A$25,Return_flow_table!H$4:H$25)</f>
        <v>0</v>
      </c>
      <c r="BG98">
        <f ca="1">_xlfn.XLOOKUP($X98,Return_flow_table!$A$4:$A$25,Return_flow_table!I$4:I$25)</f>
        <v>0</v>
      </c>
      <c r="BH98">
        <f ca="1">_xlfn.XLOOKUP($X98,Return_flow_table!$A$4:$A$25,Return_flow_table!J$4:J$25)</f>
        <v>0</v>
      </c>
      <c r="BI98">
        <f ca="1">_xlfn.XLOOKUP($X98,Return_flow_table!$A$4:$A$25,Return_flow_table!K$4:K$25)</f>
        <v>0</v>
      </c>
      <c r="BJ98">
        <f ca="1">_xlfn.XLOOKUP($X98,Return_flow_table!$A$4:$A$25,Return_flow_table!L$4:L$25)</f>
        <v>0</v>
      </c>
      <c r="BK98" s="2">
        <f ca="1">_xlfn.XLOOKUP($X98,Return_flow_table!$A$4:$A$25,Return_flow_table!M$4:M$25)</f>
        <v>0</v>
      </c>
    </row>
    <row r="99" spans="1:63" x14ac:dyDescent="0.25">
      <c r="A99" t="s">
        <v>252</v>
      </c>
      <c r="B99" t="s">
        <v>98</v>
      </c>
      <c r="C99" t="s">
        <v>99</v>
      </c>
      <c r="D99">
        <v>60</v>
      </c>
      <c r="E99" t="s">
        <v>100</v>
      </c>
      <c r="F99" t="s">
        <v>100</v>
      </c>
      <c r="G99" t="s">
        <v>253</v>
      </c>
      <c r="H99" s="41" t="s">
        <v>108</v>
      </c>
      <c r="I99">
        <f>_xlfn.XLOOKUP(B99,Use_Code_Ranking!$A$4:$A$23,Use_Code_Ranking!$B$4:$B$23,9999)</f>
        <v>1</v>
      </c>
      <c r="J99">
        <f t="shared" ca="1" si="19"/>
        <v>1</v>
      </c>
      <c r="K99">
        <f t="shared" ca="1" si="20"/>
        <v>1</v>
      </c>
      <c r="L99">
        <f t="shared" ca="1" si="21"/>
        <v>0</v>
      </c>
      <c r="M99">
        <f t="shared" ca="1" si="22"/>
        <v>0</v>
      </c>
      <c r="N99" t="str">
        <f t="shared" ca="1" si="29"/>
        <v/>
      </c>
      <c r="O99" t="str">
        <f t="shared" ca="1" si="30"/>
        <v/>
      </c>
      <c r="P99" t="str">
        <f t="shared" si="23"/>
        <v/>
      </c>
      <c r="Q99" t="str">
        <f t="shared" si="24"/>
        <v/>
      </c>
      <c r="R99" t="str">
        <f t="shared" si="25"/>
        <v/>
      </c>
      <c r="S99" t="str">
        <f t="shared" si="26"/>
        <v/>
      </c>
      <c r="U99" s="2" t="str">
        <f ca="1">IF(ISBLANK($T99),IF(S99="Irrigation","Irrigation",IF(R99="Irrigation","Irrigation",IF(Q99="Domestic","Domestic",IF(P99="Stockwatering","Stockwatering",IF(N99="IRRIGATION_AND_MUNICIPAL","Irrigation and Municipal",IF(O99="IRRIGATION_AND_DOMESTIC","Irrigation and Domestic Municipality",_xlfn.XLOOKUP(J99,Use_Code_Ranking!$B$4:$B$23,Use_Code_Ranking!$A$4:$A$23))))))),$T99)</f>
        <v>Irrigation</v>
      </c>
      <c r="W99" s="23" t="str">
        <f ca="1"/>
        <v>A021187</v>
      </c>
      <c r="X99" s="4" t="str">
        <f t="shared" ca="1" si="31"/>
        <v>Irrigation and Municipal</v>
      </c>
      <c r="Y99" t="str">
        <f t="shared" ca="1" si="27"/>
        <v>N</v>
      </c>
      <c r="Z99" s="2" t="str">
        <f t="shared" ca="1" si="28"/>
        <v>N</v>
      </c>
      <c r="AA99">
        <f t="shared" ca="1" si="32"/>
        <v>0</v>
      </c>
      <c r="AB99">
        <f t="shared" ca="1" si="32"/>
        <v>0</v>
      </c>
      <c r="AC99">
        <f t="shared" ca="1" si="32"/>
        <v>0</v>
      </c>
      <c r="AD99">
        <f t="shared" ca="1" si="32"/>
        <v>0</v>
      </c>
      <c r="AE99">
        <f t="shared" ca="1" si="18"/>
        <v>0</v>
      </c>
      <c r="AF99">
        <f t="shared" ca="1" si="18"/>
        <v>0</v>
      </c>
      <c r="AG99">
        <f t="shared" ca="1" si="18"/>
        <v>0</v>
      </c>
      <c r="AH99">
        <f t="shared" ca="1" si="33"/>
        <v>0</v>
      </c>
      <c r="AI99">
        <f t="shared" ca="1" si="33"/>
        <v>0</v>
      </c>
      <c r="AJ99">
        <f t="shared" ca="1" si="33"/>
        <v>0</v>
      </c>
      <c r="AK99">
        <f t="shared" ca="1" si="33"/>
        <v>0</v>
      </c>
      <c r="AL99">
        <f t="shared" ca="1" si="34"/>
        <v>0</v>
      </c>
      <c r="AM99" s="4" t="s">
        <v>103</v>
      </c>
      <c r="AZ99">
        <f ca="1">_xlfn.XLOOKUP($X99,Return_flow_table!$A$4:$A$25,Return_flow_table!B$4:B$25)</f>
        <v>0</v>
      </c>
      <c r="BA99">
        <f ca="1">_xlfn.XLOOKUP($X99,Return_flow_table!$A$4:$A$25,Return_flow_table!C$4:C$25)</f>
        <v>0</v>
      </c>
      <c r="BB99">
        <f ca="1">_xlfn.XLOOKUP($X99,Return_flow_table!$A$4:$A$25,Return_flow_table!D$4:D$25)</f>
        <v>0</v>
      </c>
      <c r="BC99">
        <f ca="1">_xlfn.XLOOKUP($X99,Return_flow_table!$A$4:$A$25,Return_flow_table!E$4:E$25)</f>
        <v>0</v>
      </c>
      <c r="BD99">
        <f ca="1">_xlfn.XLOOKUP($X99,Return_flow_table!$A$4:$A$25,Return_flow_table!F$4:F$25)</f>
        <v>0</v>
      </c>
      <c r="BE99">
        <f ca="1">_xlfn.XLOOKUP($X99,Return_flow_table!$A$4:$A$25,Return_flow_table!G$4:G$25)</f>
        <v>0</v>
      </c>
      <c r="BF99">
        <f ca="1">_xlfn.XLOOKUP($X99,Return_flow_table!$A$4:$A$25,Return_flow_table!H$4:H$25)</f>
        <v>0</v>
      </c>
      <c r="BG99">
        <f ca="1">_xlfn.XLOOKUP($X99,Return_flow_table!$A$4:$A$25,Return_flow_table!I$4:I$25)</f>
        <v>0</v>
      </c>
      <c r="BH99">
        <f ca="1">_xlfn.XLOOKUP($X99,Return_flow_table!$A$4:$A$25,Return_flow_table!J$4:J$25)</f>
        <v>0</v>
      </c>
      <c r="BI99">
        <f ca="1">_xlfn.XLOOKUP($X99,Return_flow_table!$A$4:$A$25,Return_flow_table!K$4:K$25)</f>
        <v>0</v>
      </c>
      <c r="BJ99">
        <f ca="1">_xlfn.XLOOKUP($X99,Return_flow_table!$A$4:$A$25,Return_flow_table!L$4:L$25)</f>
        <v>0</v>
      </c>
      <c r="BK99" s="2">
        <f ca="1">_xlfn.XLOOKUP($X99,Return_flow_table!$A$4:$A$25,Return_flow_table!M$4:M$25)</f>
        <v>0</v>
      </c>
    </row>
    <row r="100" spans="1:63" x14ac:dyDescent="0.25">
      <c r="A100" t="s">
        <v>254</v>
      </c>
      <c r="B100" t="s">
        <v>139</v>
      </c>
      <c r="C100" t="s">
        <v>99</v>
      </c>
      <c r="D100">
        <v>102</v>
      </c>
      <c r="E100" t="s">
        <v>100</v>
      </c>
      <c r="F100" t="s">
        <v>100</v>
      </c>
      <c r="G100" t="s">
        <v>255</v>
      </c>
      <c r="H100" s="41" t="s">
        <v>136</v>
      </c>
      <c r="I100">
        <f>_xlfn.XLOOKUP(B100,Use_Code_Ranking!$A$4:$A$23,Use_Code_Ranking!$B$4:$B$23,9999)</f>
        <v>9</v>
      </c>
      <c r="J100">
        <f t="shared" ca="1" si="19"/>
        <v>5</v>
      </c>
      <c r="K100">
        <f t="shared" ca="1" si="20"/>
        <v>0</v>
      </c>
      <c r="L100">
        <f t="shared" ca="1" si="21"/>
        <v>0</v>
      </c>
      <c r="M100">
        <f t="shared" ca="1" si="22"/>
        <v>0</v>
      </c>
      <c r="N100" t="str">
        <f t="shared" ca="1" si="29"/>
        <v/>
      </c>
      <c r="O100" t="str">
        <f t="shared" ca="1" si="30"/>
        <v/>
      </c>
      <c r="P100" t="str">
        <f t="shared" si="23"/>
        <v/>
      </c>
      <c r="Q100" t="str">
        <f t="shared" si="24"/>
        <v/>
      </c>
      <c r="R100" t="str">
        <f t="shared" si="25"/>
        <v/>
      </c>
      <c r="S100" t="str">
        <f t="shared" si="26"/>
        <v/>
      </c>
      <c r="U100" s="2" t="str">
        <f ca="1">IF(ISBLANK($T100),IF(S100="Irrigation","Irrigation",IF(R100="Irrigation","Irrigation",IF(Q100="Domestic","Domestic",IF(P100="Stockwatering","Stockwatering",IF(N100="IRRIGATION_AND_MUNICIPAL","Irrigation and Municipal",IF(O100="IRRIGATION_AND_DOMESTIC","Irrigation and Domestic Municipality",_xlfn.XLOOKUP(J100,Use_Code_Ranking!$B$4:$B$23,Use_Code_Ranking!$A$4:$A$23))))))),$T100)</f>
        <v>Stockwatering</v>
      </c>
      <c r="W100" s="23" t="str">
        <f ca="1"/>
        <v>A021271</v>
      </c>
      <c r="X100" s="4" t="str">
        <f t="shared" ca="1" si="31"/>
        <v>Domestic</v>
      </c>
      <c r="Y100" t="str">
        <f t="shared" ca="1" si="27"/>
        <v>N</v>
      </c>
      <c r="Z100" s="2" t="str">
        <f t="shared" ca="1" si="28"/>
        <v>N</v>
      </c>
      <c r="AA100">
        <f t="shared" ca="1" si="32"/>
        <v>0</v>
      </c>
      <c r="AB100">
        <f t="shared" ca="1" si="32"/>
        <v>0</v>
      </c>
      <c r="AC100">
        <f t="shared" ca="1" si="32"/>
        <v>0</v>
      </c>
      <c r="AD100">
        <f t="shared" ca="1" si="32"/>
        <v>0</v>
      </c>
      <c r="AE100">
        <f t="shared" ca="1" si="18"/>
        <v>0</v>
      </c>
      <c r="AF100">
        <f t="shared" ca="1" si="18"/>
        <v>0</v>
      </c>
      <c r="AG100">
        <f t="shared" ca="1" si="18"/>
        <v>0</v>
      </c>
      <c r="AH100">
        <f t="shared" ca="1" si="33"/>
        <v>0</v>
      </c>
      <c r="AI100">
        <f t="shared" ca="1" si="33"/>
        <v>0</v>
      </c>
      <c r="AJ100">
        <f t="shared" ca="1" si="33"/>
        <v>0</v>
      </c>
      <c r="AK100">
        <f t="shared" ca="1" si="33"/>
        <v>0</v>
      </c>
      <c r="AL100">
        <f t="shared" ca="1" si="34"/>
        <v>0</v>
      </c>
      <c r="AM100" s="4" t="s">
        <v>103</v>
      </c>
      <c r="AZ100">
        <f ca="1">_xlfn.XLOOKUP($X100,Return_flow_table!$A$4:$A$25,Return_flow_table!B$4:B$25)</f>
        <v>0</v>
      </c>
      <c r="BA100">
        <f ca="1">_xlfn.XLOOKUP($X100,Return_flow_table!$A$4:$A$25,Return_flow_table!C$4:C$25)</f>
        <v>0</v>
      </c>
      <c r="BB100">
        <f ca="1">_xlfn.XLOOKUP($X100,Return_flow_table!$A$4:$A$25,Return_flow_table!D$4:D$25)</f>
        <v>0</v>
      </c>
      <c r="BC100">
        <f ca="1">_xlfn.XLOOKUP($X100,Return_flow_table!$A$4:$A$25,Return_flow_table!E$4:E$25)</f>
        <v>0</v>
      </c>
      <c r="BD100">
        <f ca="1">_xlfn.XLOOKUP($X100,Return_flow_table!$A$4:$A$25,Return_flow_table!F$4:F$25)</f>
        <v>0</v>
      </c>
      <c r="BE100">
        <f ca="1">_xlfn.XLOOKUP($X100,Return_flow_table!$A$4:$A$25,Return_flow_table!G$4:G$25)</f>
        <v>0</v>
      </c>
      <c r="BF100">
        <f ca="1">_xlfn.XLOOKUP($X100,Return_flow_table!$A$4:$A$25,Return_flow_table!H$4:H$25)</f>
        <v>0</v>
      </c>
      <c r="BG100">
        <f ca="1">_xlfn.XLOOKUP($X100,Return_flow_table!$A$4:$A$25,Return_flow_table!I$4:I$25)</f>
        <v>0</v>
      </c>
      <c r="BH100">
        <f ca="1">_xlfn.XLOOKUP($X100,Return_flow_table!$A$4:$A$25,Return_flow_table!J$4:J$25)</f>
        <v>0</v>
      </c>
      <c r="BI100">
        <f ca="1">_xlfn.XLOOKUP($X100,Return_flow_table!$A$4:$A$25,Return_flow_table!K$4:K$25)</f>
        <v>0</v>
      </c>
      <c r="BJ100">
        <f ca="1">_xlfn.XLOOKUP($X100,Return_flow_table!$A$4:$A$25,Return_flow_table!L$4:L$25)</f>
        <v>0</v>
      </c>
      <c r="BK100" s="2">
        <f ca="1">_xlfn.XLOOKUP($X100,Return_flow_table!$A$4:$A$25,Return_flow_table!M$4:M$25)</f>
        <v>0</v>
      </c>
    </row>
    <row r="101" spans="1:63" x14ac:dyDescent="0.25">
      <c r="A101" t="s">
        <v>254</v>
      </c>
      <c r="B101" t="s">
        <v>126</v>
      </c>
      <c r="C101" t="s">
        <v>99</v>
      </c>
      <c r="D101">
        <v>102</v>
      </c>
      <c r="E101" t="s">
        <v>100</v>
      </c>
      <c r="F101" t="s">
        <v>100</v>
      </c>
      <c r="G101" t="s">
        <v>255</v>
      </c>
      <c r="H101" s="41" t="s">
        <v>136</v>
      </c>
      <c r="I101">
        <f>_xlfn.XLOOKUP(B101,Use_Code_Ranking!$A$4:$A$23,Use_Code_Ranking!$B$4:$B$23,9999)</f>
        <v>5</v>
      </c>
      <c r="J101">
        <f t="shared" ca="1" si="19"/>
        <v>5</v>
      </c>
      <c r="K101">
        <f t="shared" ca="1" si="20"/>
        <v>0</v>
      </c>
      <c r="L101">
        <f t="shared" ca="1" si="21"/>
        <v>0</v>
      </c>
      <c r="M101">
        <f t="shared" ca="1" si="22"/>
        <v>0</v>
      </c>
      <c r="N101" t="str">
        <f t="shared" ca="1" si="29"/>
        <v/>
      </c>
      <c r="O101" t="str">
        <f t="shared" ca="1" si="30"/>
        <v/>
      </c>
      <c r="P101" t="str">
        <f t="shared" si="23"/>
        <v/>
      </c>
      <c r="Q101" t="str">
        <f t="shared" si="24"/>
        <v/>
      </c>
      <c r="R101" t="str">
        <f t="shared" si="25"/>
        <v/>
      </c>
      <c r="S101" t="str">
        <f t="shared" si="26"/>
        <v/>
      </c>
      <c r="U101" s="2" t="str">
        <f ca="1">IF(ISBLANK($T101),IF(S101="Irrigation","Irrigation",IF(R101="Irrigation","Irrigation",IF(Q101="Domestic","Domestic",IF(P101="Stockwatering","Stockwatering",IF(N101="IRRIGATION_AND_MUNICIPAL","Irrigation and Municipal",IF(O101="IRRIGATION_AND_DOMESTIC","Irrigation and Domestic Municipality",_xlfn.XLOOKUP(J101,Use_Code_Ranking!$B$4:$B$23,Use_Code_Ranking!$A$4:$A$23))))))),$T101)</f>
        <v>Stockwatering</v>
      </c>
      <c r="W101" s="23" t="str">
        <f ca="1"/>
        <v>A021345</v>
      </c>
      <c r="X101" s="4" t="str">
        <f t="shared" ca="1" si="31"/>
        <v>Domestic</v>
      </c>
      <c r="Y101" t="str">
        <f t="shared" ca="1" si="27"/>
        <v>N</v>
      </c>
      <c r="Z101" s="2" t="str">
        <f t="shared" ca="1" si="28"/>
        <v>N</v>
      </c>
      <c r="AA101">
        <f t="shared" ca="1" si="32"/>
        <v>0</v>
      </c>
      <c r="AB101">
        <f t="shared" ca="1" si="32"/>
        <v>0</v>
      </c>
      <c r="AC101">
        <f t="shared" ca="1" si="32"/>
        <v>0</v>
      </c>
      <c r="AD101">
        <f t="shared" ca="1" si="32"/>
        <v>0</v>
      </c>
      <c r="AE101">
        <f t="shared" ca="1" si="18"/>
        <v>0</v>
      </c>
      <c r="AF101">
        <f t="shared" ca="1" si="18"/>
        <v>0</v>
      </c>
      <c r="AG101">
        <f t="shared" ca="1" si="18"/>
        <v>0</v>
      </c>
      <c r="AH101">
        <f t="shared" ca="1" si="33"/>
        <v>0</v>
      </c>
      <c r="AI101">
        <f t="shared" ca="1" si="33"/>
        <v>0</v>
      </c>
      <c r="AJ101">
        <f t="shared" ca="1" si="33"/>
        <v>0</v>
      </c>
      <c r="AK101">
        <f t="shared" ca="1" si="33"/>
        <v>0</v>
      </c>
      <c r="AL101">
        <f t="shared" ca="1" si="34"/>
        <v>0</v>
      </c>
      <c r="AM101" s="4" t="s">
        <v>103</v>
      </c>
      <c r="AZ101">
        <f ca="1">_xlfn.XLOOKUP($X101,Return_flow_table!$A$4:$A$25,Return_flow_table!B$4:B$25)</f>
        <v>0</v>
      </c>
      <c r="BA101">
        <f ca="1">_xlfn.XLOOKUP($X101,Return_flow_table!$A$4:$A$25,Return_flow_table!C$4:C$25)</f>
        <v>0</v>
      </c>
      <c r="BB101">
        <f ca="1">_xlfn.XLOOKUP($X101,Return_flow_table!$A$4:$A$25,Return_flow_table!D$4:D$25)</f>
        <v>0</v>
      </c>
      <c r="BC101">
        <f ca="1">_xlfn.XLOOKUP($X101,Return_flow_table!$A$4:$A$25,Return_flow_table!E$4:E$25)</f>
        <v>0</v>
      </c>
      <c r="BD101">
        <f ca="1">_xlfn.XLOOKUP($X101,Return_flow_table!$A$4:$A$25,Return_flow_table!F$4:F$25)</f>
        <v>0</v>
      </c>
      <c r="BE101">
        <f ca="1">_xlfn.XLOOKUP($X101,Return_flow_table!$A$4:$A$25,Return_flow_table!G$4:G$25)</f>
        <v>0</v>
      </c>
      <c r="BF101">
        <f ca="1">_xlfn.XLOOKUP($X101,Return_flow_table!$A$4:$A$25,Return_flow_table!H$4:H$25)</f>
        <v>0</v>
      </c>
      <c r="BG101">
        <f ca="1">_xlfn.XLOOKUP($X101,Return_flow_table!$A$4:$A$25,Return_flow_table!I$4:I$25)</f>
        <v>0</v>
      </c>
      <c r="BH101">
        <f ca="1">_xlfn.XLOOKUP($X101,Return_flow_table!$A$4:$A$25,Return_flow_table!J$4:J$25)</f>
        <v>0</v>
      </c>
      <c r="BI101">
        <f ca="1">_xlfn.XLOOKUP($X101,Return_flow_table!$A$4:$A$25,Return_flow_table!K$4:K$25)</f>
        <v>0</v>
      </c>
      <c r="BJ101">
        <f ca="1">_xlfn.XLOOKUP($X101,Return_flow_table!$A$4:$A$25,Return_flow_table!L$4:L$25)</f>
        <v>0</v>
      </c>
      <c r="BK101" s="2">
        <f ca="1">_xlfn.XLOOKUP($X101,Return_flow_table!$A$4:$A$25,Return_flow_table!M$4:M$25)</f>
        <v>0</v>
      </c>
    </row>
    <row r="102" spans="1:63" x14ac:dyDescent="0.25">
      <c r="A102" t="s">
        <v>256</v>
      </c>
      <c r="B102" t="s">
        <v>98</v>
      </c>
      <c r="C102" t="s">
        <v>99</v>
      </c>
      <c r="D102">
        <v>20</v>
      </c>
      <c r="E102" t="s">
        <v>100</v>
      </c>
      <c r="F102" t="s">
        <v>100</v>
      </c>
      <c r="G102" t="s">
        <v>257</v>
      </c>
      <c r="H102" s="41" t="s">
        <v>111</v>
      </c>
      <c r="I102">
        <f>_xlfn.XLOOKUP(B102,Use_Code_Ranking!$A$4:$A$23,Use_Code_Ranking!$B$4:$B$23,9999)</f>
        <v>1</v>
      </c>
      <c r="J102">
        <f t="shared" ca="1" si="19"/>
        <v>1</v>
      </c>
      <c r="K102">
        <f t="shared" ca="1" si="20"/>
        <v>1</v>
      </c>
      <c r="L102">
        <f t="shared" ca="1" si="21"/>
        <v>0</v>
      </c>
      <c r="M102">
        <f t="shared" ca="1" si="22"/>
        <v>0</v>
      </c>
      <c r="N102" t="str">
        <f t="shared" ca="1" si="29"/>
        <v/>
      </c>
      <c r="O102" t="str">
        <f t="shared" ca="1" si="30"/>
        <v/>
      </c>
      <c r="P102" t="str">
        <f t="shared" si="23"/>
        <v/>
      </c>
      <c r="Q102" t="str">
        <f t="shared" si="24"/>
        <v/>
      </c>
      <c r="R102" t="str">
        <f t="shared" si="25"/>
        <v/>
      </c>
      <c r="S102" t="str">
        <f t="shared" si="26"/>
        <v/>
      </c>
      <c r="U102" s="2" t="str">
        <f ca="1">IF(ISBLANK($T102),IF(S102="Irrigation","Irrigation",IF(R102="Irrigation","Irrigation",IF(Q102="Domestic","Domestic",IF(P102="Stockwatering","Stockwatering",IF(N102="IRRIGATION_AND_MUNICIPAL","Irrigation and Municipal",IF(O102="IRRIGATION_AND_DOMESTIC","Irrigation and Domestic Municipality",_xlfn.XLOOKUP(J102,Use_Code_Ranking!$B$4:$B$23,Use_Code_Ranking!$A$4:$A$23))))))),$T102)</f>
        <v>Irrigation</v>
      </c>
      <c r="W102" s="23" t="str">
        <f ca="1"/>
        <v>A021355</v>
      </c>
      <c r="X102" s="4" t="str">
        <f t="shared" ca="1" si="31"/>
        <v>Irrigation</v>
      </c>
      <c r="Y102" t="str">
        <f t="shared" ca="1" si="27"/>
        <v>N</v>
      </c>
      <c r="Z102" s="2" t="str">
        <f t="shared" ca="1" si="28"/>
        <v>N</v>
      </c>
      <c r="AA102">
        <f t="shared" ca="1" si="32"/>
        <v>0</v>
      </c>
      <c r="AB102">
        <f t="shared" ca="1" si="32"/>
        <v>0</v>
      </c>
      <c r="AC102">
        <f t="shared" ca="1" si="32"/>
        <v>20</v>
      </c>
      <c r="AD102">
        <f t="shared" ca="1" si="32"/>
        <v>20</v>
      </c>
      <c r="AE102">
        <f t="shared" ca="1" si="18"/>
        <v>10</v>
      </c>
      <c r="AF102">
        <f t="shared" ca="1" si="18"/>
        <v>10</v>
      </c>
      <c r="AG102">
        <f t="shared" ca="1" si="18"/>
        <v>0</v>
      </c>
      <c r="AH102">
        <f t="shared" ca="1" si="33"/>
        <v>0</v>
      </c>
      <c r="AI102">
        <f t="shared" ca="1" si="33"/>
        <v>0</v>
      </c>
      <c r="AJ102">
        <f t="shared" ca="1" si="33"/>
        <v>20</v>
      </c>
      <c r="AK102">
        <f t="shared" ca="1" si="33"/>
        <v>20</v>
      </c>
      <c r="AL102">
        <f t="shared" ca="1" si="34"/>
        <v>0</v>
      </c>
      <c r="AM102" s="4" t="s">
        <v>103</v>
      </c>
      <c r="AZ102">
        <f ca="1">_xlfn.XLOOKUP($X102,Return_flow_table!$A$4:$A$25,Return_flow_table!B$4:B$25)</f>
        <v>0</v>
      </c>
      <c r="BA102">
        <f ca="1">_xlfn.XLOOKUP($X102,Return_flow_table!$A$4:$A$25,Return_flow_table!C$4:C$25)</f>
        <v>0</v>
      </c>
      <c r="BB102">
        <f ca="1">_xlfn.XLOOKUP($X102,Return_flow_table!$A$4:$A$25,Return_flow_table!D$4:D$25)</f>
        <v>20</v>
      </c>
      <c r="BC102">
        <f ca="1">_xlfn.XLOOKUP($X102,Return_flow_table!$A$4:$A$25,Return_flow_table!E$4:E$25)</f>
        <v>20</v>
      </c>
      <c r="BD102">
        <f ca="1">_xlfn.XLOOKUP($X102,Return_flow_table!$A$4:$A$25,Return_flow_table!F$4:F$25)</f>
        <v>10</v>
      </c>
      <c r="BE102">
        <f ca="1">_xlfn.XLOOKUP($X102,Return_flow_table!$A$4:$A$25,Return_flow_table!G$4:G$25)</f>
        <v>10</v>
      </c>
      <c r="BF102">
        <f ca="1">_xlfn.XLOOKUP($X102,Return_flow_table!$A$4:$A$25,Return_flow_table!H$4:H$25)</f>
        <v>0</v>
      </c>
      <c r="BG102">
        <f ca="1">_xlfn.XLOOKUP($X102,Return_flow_table!$A$4:$A$25,Return_flow_table!I$4:I$25)</f>
        <v>0</v>
      </c>
      <c r="BH102">
        <f ca="1">_xlfn.XLOOKUP($X102,Return_flow_table!$A$4:$A$25,Return_flow_table!J$4:J$25)</f>
        <v>0</v>
      </c>
      <c r="BI102">
        <f ca="1">_xlfn.XLOOKUP($X102,Return_flow_table!$A$4:$A$25,Return_flow_table!K$4:K$25)</f>
        <v>20</v>
      </c>
      <c r="BJ102">
        <f ca="1">_xlfn.XLOOKUP($X102,Return_flow_table!$A$4:$A$25,Return_flow_table!L$4:L$25)</f>
        <v>20</v>
      </c>
      <c r="BK102" s="2">
        <f ca="1">_xlfn.XLOOKUP($X102,Return_flow_table!$A$4:$A$25,Return_flow_table!M$4:M$25)</f>
        <v>0</v>
      </c>
    </row>
    <row r="103" spans="1:63" x14ac:dyDescent="0.25">
      <c r="A103" t="s">
        <v>258</v>
      </c>
      <c r="B103" t="s">
        <v>98</v>
      </c>
      <c r="C103" t="s">
        <v>99</v>
      </c>
      <c r="D103">
        <v>14</v>
      </c>
      <c r="E103" t="s">
        <v>100</v>
      </c>
      <c r="F103" t="s">
        <v>100</v>
      </c>
      <c r="G103" t="s">
        <v>259</v>
      </c>
      <c r="H103" s="41" t="s">
        <v>102</v>
      </c>
      <c r="I103">
        <f>_xlfn.XLOOKUP(B103,Use_Code_Ranking!$A$4:$A$23,Use_Code_Ranking!$B$4:$B$23,9999)</f>
        <v>1</v>
      </c>
      <c r="J103">
        <f t="shared" ca="1" si="19"/>
        <v>1</v>
      </c>
      <c r="K103">
        <f t="shared" ca="1" si="20"/>
        <v>1</v>
      </c>
      <c r="L103">
        <f t="shared" ca="1" si="21"/>
        <v>0</v>
      </c>
      <c r="M103">
        <f t="shared" ca="1" si="22"/>
        <v>0</v>
      </c>
      <c r="N103" t="str">
        <f t="shared" ca="1" si="29"/>
        <v/>
      </c>
      <c r="O103" t="str">
        <f t="shared" ca="1" si="30"/>
        <v/>
      </c>
      <c r="P103" t="str">
        <f t="shared" si="23"/>
        <v/>
      </c>
      <c r="Q103" t="str">
        <f t="shared" si="24"/>
        <v/>
      </c>
      <c r="R103" t="str">
        <f t="shared" si="25"/>
        <v/>
      </c>
      <c r="S103" t="str">
        <f t="shared" si="26"/>
        <v/>
      </c>
      <c r="U103" s="2" t="str">
        <f ca="1">IF(ISBLANK($T103),IF(S103="Irrigation","Irrigation",IF(R103="Irrigation","Irrigation",IF(Q103="Domestic","Domestic",IF(P103="Stockwatering","Stockwatering",IF(N103="IRRIGATION_AND_MUNICIPAL","Irrigation and Municipal",IF(O103="IRRIGATION_AND_DOMESTIC","Irrigation and Domestic Municipality",_xlfn.XLOOKUP(J103,Use_Code_Ranking!$B$4:$B$23,Use_Code_Ranking!$A$4:$A$23))))))),$T103)</f>
        <v>Irrigation</v>
      </c>
      <c r="W103" s="23" t="str">
        <f ca="1"/>
        <v>A021360</v>
      </c>
      <c r="X103" s="4" t="str">
        <f t="shared" ca="1" si="31"/>
        <v>Irrigation</v>
      </c>
      <c r="Y103" t="str">
        <f t="shared" ca="1" si="27"/>
        <v>N</v>
      </c>
      <c r="Z103" s="2" t="str">
        <f t="shared" ca="1" si="28"/>
        <v>N</v>
      </c>
      <c r="AA103">
        <f t="shared" ca="1" si="32"/>
        <v>0</v>
      </c>
      <c r="AB103">
        <f t="shared" ca="1" si="32"/>
        <v>0</v>
      </c>
      <c r="AC103">
        <f t="shared" ca="1" si="32"/>
        <v>20</v>
      </c>
      <c r="AD103">
        <f t="shared" ca="1" si="32"/>
        <v>20</v>
      </c>
      <c r="AE103">
        <f t="shared" ca="1" si="18"/>
        <v>10</v>
      </c>
      <c r="AF103">
        <f t="shared" ca="1" si="18"/>
        <v>10</v>
      </c>
      <c r="AG103">
        <f t="shared" ca="1" si="18"/>
        <v>0</v>
      </c>
      <c r="AH103">
        <f t="shared" ca="1" si="33"/>
        <v>0</v>
      </c>
      <c r="AI103">
        <f t="shared" ca="1" si="33"/>
        <v>0</v>
      </c>
      <c r="AJ103">
        <f t="shared" ca="1" si="33"/>
        <v>20</v>
      </c>
      <c r="AK103">
        <f t="shared" ca="1" si="33"/>
        <v>20</v>
      </c>
      <c r="AL103">
        <f t="shared" ca="1" si="34"/>
        <v>0</v>
      </c>
      <c r="AM103" s="4" t="s">
        <v>103</v>
      </c>
      <c r="AZ103">
        <f ca="1">_xlfn.XLOOKUP($X103,Return_flow_table!$A$4:$A$25,Return_flow_table!B$4:B$25)</f>
        <v>0</v>
      </c>
      <c r="BA103">
        <f ca="1">_xlfn.XLOOKUP($X103,Return_flow_table!$A$4:$A$25,Return_flow_table!C$4:C$25)</f>
        <v>0</v>
      </c>
      <c r="BB103">
        <f ca="1">_xlfn.XLOOKUP($X103,Return_flow_table!$A$4:$A$25,Return_flow_table!D$4:D$25)</f>
        <v>20</v>
      </c>
      <c r="BC103">
        <f ca="1">_xlfn.XLOOKUP($X103,Return_flow_table!$A$4:$A$25,Return_flow_table!E$4:E$25)</f>
        <v>20</v>
      </c>
      <c r="BD103">
        <f ca="1">_xlfn.XLOOKUP($X103,Return_flow_table!$A$4:$A$25,Return_flow_table!F$4:F$25)</f>
        <v>10</v>
      </c>
      <c r="BE103">
        <f ca="1">_xlfn.XLOOKUP($X103,Return_flow_table!$A$4:$A$25,Return_flow_table!G$4:G$25)</f>
        <v>10</v>
      </c>
      <c r="BF103">
        <f ca="1">_xlfn.XLOOKUP($X103,Return_flow_table!$A$4:$A$25,Return_flow_table!H$4:H$25)</f>
        <v>0</v>
      </c>
      <c r="BG103">
        <f ca="1">_xlfn.XLOOKUP($X103,Return_flow_table!$A$4:$A$25,Return_flow_table!I$4:I$25)</f>
        <v>0</v>
      </c>
      <c r="BH103">
        <f ca="1">_xlfn.XLOOKUP($X103,Return_flow_table!$A$4:$A$25,Return_flow_table!J$4:J$25)</f>
        <v>0</v>
      </c>
      <c r="BI103">
        <f ca="1">_xlfn.XLOOKUP($X103,Return_flow_table!$A$4:$A$25,Return_flow_table!K$4:K$25)</f>
        <v>20</v>
      </c>
      <c r="BJ103">
        <f ca="1">_xlfn.XLOOKUP($X103,Return_flow_table!$A$4:$A$25,Return_flow_table!L$4:L$25)</f>
        <v>20</v>
      </c>
      <c r="BK103" s="2">
        <f ca="1">_xlfn.XLOOKUP($X103,Return_flow_table!$A$4:$A$25,Return_flow_table!M$4:M$25)</f>
        <v>0</v>
      </c>
    </row>
    <row r="104" spans="1:63" x14ac:dyDescent="0.25">
      <c r="A104" t="s">
        <v>260</v>
      </c>
      <c r="B104" t="s">
        <v>98</v>
      </c>
      <c r="C104" t="s">
        <v>99</v>
      </c>
      <c r="D104">
        <v>54.4</v>
      </c>
      <c r="E104" t="s">
        <v>100</v>
      </c>
      <c r="F104" t="s">
        <v>100</v>
      </c>
      <c r="G104" t="s">
        <v>261</v>
      </c>
      <c r="H104" s="41" t="s">
        <v>102</v>
      </c>
      <c r="I104">
        <f>_xlfn.XLOOKUP(B104,Use_Code_Ranking!$A$4:$A$23,Use_Code_Ranking!$B$4:$B$23,9999)</f>
        <v>1</v>
      </c>
      <c r="J104">
        <f t="shared" ca="1" si="19"/>
        <v>1</v>
      </c>
      <c r="K104">
        <f t="shared" ca="1" si="20"/>
        <v>1</v>
      </c>
      <c r="L104">
        <f t="shared" ca="1" si="21"/>
        <v>0</v>
      </c>
      <c r="M104">
        <f t="shared" ca="1" si="22"/>
        <v>0</v>
      </c>
      <c r="N104" t="str">
        <f t="shared" ca="1" si="29"/>
        <v/>
      </c>
      <c r="O104" t="str">
        <f t="shared" ca="1" si="30"/>
        <v/>
      </c>
      <c r="P104" t="str">
        <f t="shared" si="23"/>
        <v/>
      </c>
      <c r="Q104" t="str">
        <f t="shared" si="24"/>
        <v/>
      </c>
      <c r="R104" t="str">
        <f t="shared" si="25"/>
        <v/>
      </c>
      <c r="S104" t="str">
        <f t="shared" si="26"/>
        <v/>
      </c>
      <c r="U104" s="2" t="str">
        <f ca="1">IF(ISBLANK($T104),IF(S104="Irrigation","Irrigation",IF(R104="Irrigation","Irrigation",IF(Q104="Domestic","Domestic",IF(P104="Stockwatering","Stockwatering",IF(N104="IRRIGATION_AND_MUNICIPAL","Irrigation and Municipal",IF(O104="IRRIGATION_AND_DOMESTIC","Irrigation and Domestic Municipality",_xlfn.XLOOKUP(J104,Use_Code_Ranking!$B$4:$B$23,Use_Code_Ranking!$A$4:$A$23))))))),$T104)</f>
        <v>Irrigation</v>
      </c>
      <c r="W104" s="23" t="str">
        <f ca="1"/>
        <v>A021429B</v>
      </c>
      <c r="X104" s="4" t="str">
        <f t="shared" ca="1" si="31"/>
        <v>Irrigation</v>
      </c>
      <c r="Y104" t="str">
        <f t="shared" ca="1" si="27"/>
        <v>N</v>
      </c>
      <c r="Z104" s="2" t="str">
        <f t="shared" ca="1" si="28"/>
        <v>N</v>
      </c>
      <c r="AA104">
        <f t="shared" ca="1" si="32"/>
        <v>0</v>
      </c>
      <c r="AB104">
        <f t="shared" ca="1" si="32"/>
        <v>0</v>
      </c>
      <c r="AC104">
        <f t="shared" ca="1" si="32"/>
        <v>20</v>
      </c>
      <c r="AD104">
        <f t="shared" ca="1" si="32"/>
        <v>20</v>
      </c>
      <c r="AE104">
        <f t="shared" ca="1" si="18"/>
        <v>10</v>
      </c>
      <c r="AF104">
        <f t="shared" ca="1" si="18"/>
        <v>10</v>
      </c>
      <c r="AG104">
        <f t="shared" ca="1" si="18"/>
        <v>0</v>
      </c>
      <c r="AH104">
        <f t="shared" ca="1" si="33"/>
        <v>0</v>
      </c>
      <c r="AI104">
        <f t="shared" ca="1" si="33"/>
        <v>0</v>
      </c>
      <c r="AJ104">
        <f t="shared" ca="1" si="33"/>
        <v>20</v>
      </c>
      <c r="AK104">
        <f t="shared" ca="1" si="33"/>
        <v>20</v>
      </c>
      <c r="AL104">
        <f t="shared" ca="1" si="34"/>
        <v>0</v>
      </c>
      <c r="AM104" s="4" t="s">
        <v>103</v>
      </c>
      <c r="AZ104">
        <f ca="1">_xlfn.XLOOKUP($X104,Return_flow_table!$A$4:$A$25,Return_flow_table!B$4:B$25)</f>
        <v>0</v>
      </c>
      <c r="BA104">
        <f ca="1">_xlfn.XLOOKUP($X104,Return_flow_table!$A$4:$A$25,Return_flow_table!C$4:C$25)</f>
        <v>0</v>
      </c>
      <c r="BB104">
        <f ca="1">_xlfn.XLOOKUP($X104,Return_flow_table!$A$4:$A$25,Return_flow_table!D$4:D$25)</f>
        <v>20</v>
      </c>
      <c r="BC104">
        <f ca="1">_xlfn.XLOOKUP($X104,Return_flow_table!$A$4:$A$25,Return_flow_table!E$4:E$25)</f>
        <v>20</v>
      </c>
      <c r="BD104">
        <f ca="1">_xlfn.XLOOKUP($X104,Return_flow_table!$A$4:$A$25,Return_flow_table!F$4:F$25)</f>
        <v>10</v>
      </c>
      <c r="BE104">
        <f ca="1">_xlfn.XLOOKUP($X104,Return_flow_table!$A$4:$A$25,Return_flow_table!G$4:G$25)</f>
        <v>10</v>
      </c>
      <c r="BF104">
        <f ca="1">_xlfn.XLOOKUP($X104,Return_flow_table!$A$4:$A$25,Return_flow_table!H$4:H$25)</f>
        <v>0</v>
      </c>
      <c r="BG104">
        <f ca="1">_xlfn.XLOOKUP($X104,Return_flow_table!$A$4:$A$25,Return_flow_table!I$4:I$25)</f>
        <v>0</v>
      </c>
      <c r="BH104">
        <f ca="1">_xlfn.XLOOKUP($X104,Return_flow_table!$A$4:$A$25,Return_flow_table!J$4:J$25)</f>
        <v>0</v>
      </c>
      <c r="BI104">
        <f ca="1">_xlfn.XLOOKUP($X104,Return_flow_table!$A$4:$A$25,Return_flow_table!K$4:K$25)</f>
        <v>20</v>
      </c>
      <c r="BJ104">
        <f ca="1">_xlfn.XLOOKUP($X104,Return_flow_table!$A$4:$A$25,Return_flow_table!L$4:L$25)</f>
        <v>20</v>
      </c>
      <c r="BK104" s="2">
        <f ca="1">_xlfn.XLOOKUP($X104,Return_flow_table!$A$4:$A$25,Return_flow_table!M$4:M$25)</f>
        <v>0</v>
      </c>
    </row>
    <row r="105" spans="1:63" x14ac:dyDescent="0.25">
      <c r="A105" t="s">
        <v>262</v>
      </c>
      <c r="B105" t="s">
        <v>106</v>
      </c>
      <c r="C105" t="s">
        <v>99</v>
      </c>
      <c r="D105">
        <v>1440</v>
      </c>
      <c r="E105" t="s">
        <v>100</v>
      </c>
      <c r="F105" t="s">
        <v>100</v>
      </c>
      <c r="G105" t="s">
        <v>109</v>
      </c>
      <c r="H105" s="41" t="s">
        <v>136</v>
      </c>
      <c r="I105">
        <f>_xlfn.XLOOKUP(B105,Use_Code_Ranking!$A$4:$A$23,Use_Code_Ranking!$B$4:$B$23,9999)</f>
        <v>3</v>
      </c>
      <c r="J105">
        <f t="shared" ca="1" si="19"/>
        <v>2</v>
      </c>
      <c r="K105">
        <f t="shared" ca="1" si="20"/>
        <v>0</v>
      </c>
      <c r="L105">
        <f t="shared" ca="1" si="21"/>
        <v>1</v>
      </c>
      <c r="M105">
        <f t="shared" ca="1" si="22"/>
        <v>1</v>
      </c>
      <c r="N105" t="str">
        <f t="shared" ca="1" si="29"/>
        <v/>
      </c>
      <c r="O105" t="str">
        <f t="shared" ca="1" si="30"/>
        <v/>
      </c>
      <c r="P105" t="str">
        <f t="shared" si="23"/>
        <v/>
      </c>
      <c r="Q105" t="str">
        <f t="shared" si="24"/>
        <v/>
      </c>
      <c r="R105" t="str">
        <f t="shared" si="25"/>
        <v/>
      </c>
      <c r="S105" t="str">
        <f t="shared" si="26"/>
        <v/>
      </c>
      <c r="U105" s="2" t="str">
        <f ca="1">IF(ISBLANK($T105),IF(S105="Irrigation","Irrigation",IF(R105="Irrigation","Irrigation",IF(Q105="Domestic","Domestic",IF(P105="Stockwatering","Stockwatering",IF(N105="IRRIGATION_AND_MUNICIPAL","Irrigation and Municipal",IF(O105="IRRIGATION_AND_DOMESTIC","Irrigation and Domestic Municipality",_xlfn.XLOOKUP(J105,Use_Code_Ranking!$B$4:$B$23,Use_Code_Ranking!$A$4:$A$23))))))),$T105)</f>
        <v>Municipal</v>
      </c>
      <c r="W105" s="23" t="str">
        <f ca="1"/>
        <v>A021466</v>
      </c>
      <c r="X105" s="4" t="str">
        <f t="shared" ca="1" si="31"/>
        <v>Irrigation</v>
      </c>
      <c r="Y105" t="str">
        <f t="shared" ca="1" si="27"/>
        <v>N</v>
      </c>
      <c r="Z105" s="2" t="str">
        <f t="shared" ca="1" si="28"/>
        <v>N</v>
      </c>
      <c r="AA105">
        <f t="shared" ca="1" si="32"/>
        <v>0</v>
      </c>
      <c r="AB105">
        <f t="shared" ca="1" si="32"/>
        <v>0</v>
      </c>
      <c r="AC105">
        <f t="shared" ca="1" si="32"/>
        <v>20</v>
      </c>
      <c r="AD105">
        <f t="shared" ca="1" si="32"/>
        <v>20</v>
      </c>
      <c r="AE105">
        <f t="shared" ca="1" si="18"/>
        <v>10</v>
      </c>
      <c r="AF105">
        <f t="shared" ca="1" si="18"/>
        <v>10</v>
      </c>
      <c r="AG105">
        <f t="shared" ca="1" si="18"/>
        <v>0</v>
      </c>
      <c r="AH105">
        <f t="shared" ca="1" si="33"/>
        <v>0</v>
      </c>
      <c r="AI105">
        <f t="shared" ca="1" si="33"/>
        <v>0</v>
      </c>
      <c r="AJ105">
        <f t="shared" ca="1" si="33"/>
        <v>20</v>
      </c>
      <c r="AK105">
        <f t="shared" ca="1" si="33"/>
        <v>20</v>
      </c>
      <c r="AL105">
        <f t="shared" ca="1" si="34"/>
        <v>0</v>
      </c>
      <c r="AM105" s="4" t="s">
        <v>103</v>
      </c>
      <c r="AZ105">
        <f ca="1">_xlfn.XLOOKUP($X105,Return_flow_table!$A$4:$A$25,Return_flow_table!B$4:B$25)</f>
        <v>0</v>
      </c>
      <c r="BA105">
        <f ca="1">_xlfn.XLOOKUP($X105,Return_flow_table!$A$4:$A$25,Return_flow_table!C$4:C$25)</f>
        <v>0</v>
      </c>
      <c r="BB105">
        <f ca="1">_xlfn.XLOOKUP($X105,Return_flow_table!$A$4:$A$25,Return_flow_table!D$4:D$25)</f>
        <v>20</v>
      </c>
      <c r="BC105">
        <f ca="1">_xlfn.XLOOKUP($X105,Return_flow_table!$A$4:$A$25,Return_flow_table!E$4:E$25)</f>
        <v>20</v>
      </c>
      <c r="BD105">
        <f ca="1">_xlfn.XLOOKUP($X105,Return_flow_table!$A$4:$A$25,Return_flow_table!F$4:F$25)</f>
        <v>10</v>
      </c>
      <c r="BE105">
        <f ca="1">_xlfn.XLOOKUP($X105,Return_flow_table!$A$4:$A$25,Return_flow_table!G$4:G$25)</f>
        <v>10</v>
      </c>
      <c r="BF105">
        <f ca="1">_xlfn.XLOOKUP($X105,Return_flow_table!$A$4:$A$25,Return_flow_table!H$4:H$25)</f>
        <v>0</v>
      </c>
      <c r="BG105">
        <f ca="1">_xlfn.XLOOKUP($X105,Return_flow_table!$A$4:$A$25,Return_flow_table!I$4:I$25)</f>
        <v>0</v>
      </c>
      <c r="BH105">
        <f ca="1">_xlfn.XLOOKUP($X105,Return_flow_table!$A$4:$A$25,Return_flow_table!J$4:J$25)</f>
        <v>0</v>
      </c>
      <c r="BI105">
        <f ca="1">_xlfn.XLOOKUP($X105,Return_flow_table!$A$4:$A$25,Return_flow_table!K$4:K$25)</f>
        <v>20</v>
      </c>
      <c r="BJ105">
        <f ca="1">_xlfn.XLOOKUP($X105,Return_flow_table!$A$4:$A$25,Return_flow_table!L$4:L$25)</f>
        <v>20</v>
      </c>
      <c r="BK105" s="2">
        <f ca="1">_xlfn.XLOOKUP($X105,Return_flow_table!$A$4:$A$25,Return_flow_table!M$4:M$25)</f>
        <v>0</v>
      </c>
    </row>
    <row r="106" spans="1:63" x14ac:dyDescent="0.25">
      <c r="A106" t="s">
        <v>262</v>
      </c>
      <c r="B106" t="s">
        <v>110</v>
      </c>
      <c r="C106" t="s">
        <v>99</v>
      </c>
      <c r="D106">
        <v>1440</v>
      </c>
      <c r="E106" t="s">
        <v>100</v>
      </c>
      <c r="F106" t="s">
        <v>100</v>
      </c>
      <c r="G106" t="s">
        <v>109</v>
      </c>
      <c r="H106" s="41" t="s">
        <v>136</v>
      </c>
      <c r="I106">
        <f>_xlfn.XLOOKUP(B106,Use_Code_Ranking!$A$4:$A$23,Use_Code_Ranking!$B$4:$B$23,9999)</f>
        <v>2</v>
      </c>
      <c r="J106">
        <f t="shared" ca="1" si="19"/>
        <v>2</v>
      </c>
      <c r="K106">
        <f t="shared" ca="1" si="20"/>
        <v>0</v>
      </c>
      <c r="L106">
        <f t="shared" ca="1" si="21"/>
        <v>1</v>
      </c>
      <c r="M106">
        <f t="shared" ca="1" si="22"/>
        <v>1</v>
      </c>
      <c r="N106" t="str">
        <f t="shared" ca="1" si="29"/>
        <v/>
      </c>
      <c r="O106" t="str">
        <f t="shared" ca="1" si="30"/>
        <v/>
      </c>
      <c r="P106" t="str">
        <f t="shared" si="23"/>
        <v/>
      </c>
      <c r="Q106" t="str">
        <f t="shared" si="24"/>
        <v/>
      </c>
      <c r="R106" t="str">
        <f t="shared" si="25"/>
        <v/>
      </c>
      <c r="S106" t="str">
        <f t="shared" si="26"/>
        <v/>
      </c>
      <c r="U106" s="2" t="str">
        <f ca="1">IF(ISBLANK($T106),IF(S106="Irrigation","Irrigation",IF(R106="Irrigation","Irrigation",IF(Q106="Domestic","Domestic",IF(P106="Stockwatering","Stockwatering",IF(N106="IRRIGATION_AND_MUNICIPAL","Irrigation and Municipal",IF(O106="IRRIGATION_AND_DOMESTIC","Irrigation and Domestic Municipality",_xlfn.XLOOKUP(J106,Use_Code_Ranking!$B$4:$B$23,Use_Code_Ranking!$A$4:$A$23))))))),$T106)</f>
        <v>Municipal</v>
      </c>
      <c r="W106" s="23" t="str">
        <f ca="1"/>
        <v>A021540</v>
      </c>
      <c r="X106" s="4" t="str">
        <f t="shared" ca="1" si="31"/>
        <v>Recreational</v>
      </c>
      <c r="Y106" t="str">
        <f t="shared" ca="1" si="27"/>
        <v>Y</v>
      </c>
      <c r="Z106" s="2" t="str">
        <f t="shared" ca="1" si="28"/>
        <v>N</v>
      </c>
      <c r="AA106">
        <f t="shared" ca="1" si="32"/>
        <v>100</v>
      </c>
      <c r="AB106">
        <f t="shared" ca="1" si="32"/>
        <v>100</v>
      </c>
      <c r="AC106">
        <f t="shared" ca="1" si="32"/>
        <v>100</v>
      </c>
      <c r="AD106">
        <f t="shared" ca="1" si="32"/>
        <v>100</v>
      </c>
      <c r="AE106">
        <f t="shared" ca="1" si="18"/>
        <v>100</v>
      </c>
      <c r="AF106">
        <f t="shared" ca="1" si="18"/>
        <v>100</v>
      </c>
      <c r="AG106">
        <f t="shared" ca="1" si="18"/>
        <v>100</v>
      </c>
      <c r="AH106">
        <f t="shared" ca="1" si="33"/>
        <v>100</v>
      </c>
      <c r="AI106">
        <f t="shared" ca="1" si="33"/>
        <v>100</v>
      </c>
      <c r="AJ106">
        <f t="shared" ca="1" si="33"/>
        <v>100</v>
      </c>
      <c r="AK106">
        <f t="shared" ca="1" si="33"/>
        <v>100</v>
      </c>
      <c r="AL106">
        <f t="shared" ca="1" si="34"/>
        <v>100</v>
      </c>
      <c r="AM106" s="4" t="s">
        <v>103</v>
      </c>
      <c r="AZ106">
        <f ca="1">_xlfn.XLOOKUP($X106,Return_flow_table!$A$4:$A$25,Return_flow_table!B$4:B$25)</f>
        <v>100</v>
      </c>
      <c r="BA106">
        <f ca="1">_xlfn.XLOOKUP($X106,Return_flow_table!$A$4:$A$25,Return_flow_table!C$4:C$25)</f>
        <v>100</v>
      </c>
      <c r="BB106">
        <f ca="1">_xlfn.XLOOKUP($X106,Return_flow_table!$A$4:$A$25,Return_flow_table!D$4:D$25)</f>
        <v>100</v>
      </c>
      <c r="BC106">
        <f ca="1">_xlfn.XLOOKUP($X106,Return_flow_table!$A$4:$A$25,Return_flow_table!E$4:E$25)</f>
        <v>100</v>
      </c>
      <c r="BD106">
        <f ca="1">_xlfn.XLOOKUP($X106,Return_flow_table!$A$4:$A$25,Return_flow_table!F$4:F$25)</f>
        <v>100</v>
      </c>
      <c r="BE106">
        <f ca="1">_xlfn.XLOOKUP($X106,Return_flow_table!$A$4:$A$25,Return_flow_table!G$4:G$25)</f>
        <v>100</v>
      </c>
      <c r="BF106">
        <f ca="1">_xlfn.XLOOKUP($X106,Return_flow_table!$A$4:$A$25,Return_flow_table!H$4:H$25)</f>
        <v>100</v>
      </c>
      <c r="BG106">
        <f ca="1">_xlfn.XLOOKUP($X106,Return_flow_table!$A$4:$A$25,Return_flow_table!I$4:I$25)</f>
        <v>100</v>
      </c>
      <c r="BH106">
        <f ca="1">_xlfn.XLOOKUP($X106,Return_flow_table!$A$4:$A$25,Return_flow_table!J$4:J$25)</f>
        <v>100</v>
      </c>
      <c r="BI106">
        <f ca="1">_xlfn.XLOOKUP($X106,Return_flow_table!$A$4:$A$25,Return_flow_table!K$4:K$25)</f>
        <v>100</v>
      </c>
      <c r="BJ106">
        <f ca="1">_xlfn.XLOOKUP($X106,Return_flow_table!$A$4:$A$25,Return_flow_table!L$4:L$25)</f>
        <v>100</v>
      </c>
      <c r="BK106" s="2">
        <f ca="1">_xlfn.XLOOKUP($X106,Return_flow_table!$A$4:$A$25,Return_flow_table!M$4:M$25)</f>
        <v>100</v>
      </c>
    </row>
    <row r="107" spans="1:63" x14ac:dyDescent="0.25">
      <c r="A107" t="s">
        <v>263</v>
      </c>
      <c r="B107" t="s">
        <v>98</v>
      </c>
      <c r="C107" t="s">
        <v>99</v>
      </c>
      <c r="D107">
        <v>53</v>
      </c>
      <c r="E107" t="s">
        <v>100</v>
      </c>
      <c r="F107" t="s">
        <v>100</v>
      </c>
      <c r="G107" t="s">
        <v>264</v>
      </c>
      <c r="H107" s="41" t="s">
        <v>102</v>
      </c>
      <c r="I107">
        <f>_xlfn.XLOOKUP(B107,Use_Code_Ranking!$A$4:$A$23,Use_Code_Ranking!$B$4:$B$23,9999)</f>
        <v>1</v>
      </c>
      <c r="J107">
        <f t="shared" ca="1" si="19"/>
        <v>1</v>
      </c>
      <c r="K107">
        <f t="shared" ca="1" si="20"/>
        <v>1</v>
      </c>
      <c r="L107">
        <f t="shared" ca="1" si="21"/>
        <v>0</v>
      </c>
      <c r="M107">
        <f t="shared" ca="1" si="22"/>
        <v>0</v>
      </c>
      <c r="N107" t="str">
        <f t="shared" ca="1" si="29"/>
        <v/>
      </c>
      <c r="O107" t="str">
        <f t="shared" ca="1" si="30"/>
        <v/>
      </c>
      <c r="P107" t="str">
        <f t="shared" si="23"/>
        <v/>
      </c>
      <c r="Q107" t="str">
        <f t="shared" si="24"/>
        <v/>
      </c>
      <c r="R107" t="str">
        <f t="shared" si="25"/>
        <v/>
      </c>
      <c r="S107" t="str">
        <f t="shared" si="26"/>
        <v/>
      </c>
      <c r="U107" s="2" t="str">
        <f ca="1">IF(ISBLANK($T107),IF(S107="Irrigation","Irrigation",IF(R107="Irrigation","Irrigation",IF(Q107="Domestic","Domestic",IF(P107="Stockwatering","Stockwatering",IF(N107="IRRIGATION_AND_MUNICIPAL","Irrigation and Municipal",IF(O107="IRRIGATION_AND_DOMESTIC","Irrigation and Domestic Municipality",_xlfn.XLOOKUP(J107,Use_Code_Ranking!$B$4:$B$23,Use_Code_Ranking!$A$4:$A$23))))))),$T107)</f>
        <v>Irrigation</v>
      </c>
      <c r="W107" s="23" t="str">
        <f ca="1"/>
        <v>A021674</v>
      </c>
      <c r="X107" s="4" t="str">
        <f t="shared" ca="1" si="31"/>
        <v>Irrigation</v>
      </c>
      <c r="Y107" t="str">
        <f t="shared" ca="1" si="27"/>
        <v>N</v>
      </c>
      <c r="Z107" s="2" t="str">
        <f t="shared" ca="1" si="28"/>
        <v>N</v>
      </c>
      <c r="AA107">
        <f t="shared" ca="1" si="32"/>
        <v>0</v>
      </c>
      <c r="AB107">
        <f t="shared" ca="1" si="32"/>
        <v>0</v>
      </c>
      <c r="AC107">
        <f t="shared" ca="1" si="32"/>
        <v>20</v>
      </c>
      <c r="AD107">
        <f t="shared" ca="1" si="32"/>
        <v>20</v>
      </c>
      <c r="AE107">
        <f t="shared" ca="1" si="18"/>
        <v>10</v>
      </c>
      <c r="AF107">
        <f t="shared" ca="1" si="18"/>
        <v>10</v>
      </c>
      <c r="AG107">
        <f t="shared" ca="1" si="18"/>
        <v>0</v>
      </c>
      <c r="AH107">
        <f t="shared" ca="1" si="33"/>
        <v>0</v>
      </c>
      <c r="AI107">
        <f t="shared" ca="1" si="33"/>
        <v>0</v>
      </c>
      <c r="AJ107">
        <f t="shared" ca="1" si="33"/>
        <v>20</v>
      </c>
      <c r="AK107">
        <f t="shared" ca="1" si="33"/>
        <v>20</v>
      </c>
      <c r="AL107">
        <f t="shared" ca="1" si="34"/>
        <v>0</v>
      </c>
      <c r="AM107" s="4" t="s">
        <v>103</v>
      </c>
      <c r="AZ107">
        <f ca="1">_xlfn.XLOOKUP($X107,Return_flow_table!$A$4:$A$25,Return_flow_table!B$4:B$25)</f>
        <v>0</v>
      </c>
      <c r="BA107">
        <f ca="1">_xlfn.XLOOKUP($X107,Return_flow_table!$A$4:$A$25,Return_flow_table!C$4:C$25)</f>
        <v>0</v>
      </c>
      <c r="BB107">
        <f ca="1">_xlfn.XLOOKUP($X107,Return_flow_table!$A$4:$A$25,Return_flow_table!D$4:D$25)</f>
        <v>20</v>
      </c>
      <c r="BC107">
        <f ca="1">_xlfn.XLOOKUP($X107,Return_flow_table!$A$4:$A$25,Return_flow_table!E$4:E$25)</f>
        <v>20</v>
      </c>
      <c r="BD107">
        <f ca="1">_xlfn.XLOOKUP($X107,Return_flow_table!$A$4:$A$25,Return_flow_table!F$4:F$25)</f>
        <v>10</v>
      </c>
      <c r="BE107">
        <f ca="1">_xlfn.XLOOKUP($X107,Return_flow_table!$A$4:$A$25,Return_flow_table!G$4:G$25)</f>
        <v>10</v>
      </c>
      <c r="BF107">
        <f ca="1">_xlfn.XLOOKUP($X107,Return_flow_table!$A$4:$A$25,Return_flow_table!H$4:H$25)</f>
        <v>0</v>
      </c>
      <c r="BG107">
        <f ca="1">_xlfn.XLOOKUP($X107,Return_flow_table!$A$4:$A$25,Return_flow_table!I$4:I$25)</f>
        <v>0</v>
      </c>
      <c r="BH107">
        <f ca="1">_xlfn.XLOOKUP($X107,Return_flow_table!$A$4:$A$25,Return_flow_table!J$4:J$25)</f>
        <v>0</v>
      </c>
      <c r="BI107">
        <f ca="1">_xlfn.XLOOKUP($X107,Return_flow_table!$A$4:$A$25,Return_flow_table!K$4:K$25)</f>
        <v>20</v>
      </c>
      <c r="BJ107">
        <f ca="1">_xlfn.XLOOKUP($X107,Return_flow_table!$A$4:$A$25,Return_flow_table!L$4:L$25)</f>
        <v>20</v>
      </c>
      <c r="BK107" s="2">
        <f ca="1">_xlfn.XLOOKUP($X107,Return_flow_table!$A$4:$A$25,Return_flow_table!M$4:M$25)</f>
        <v>0</v>
      </c>
    </row>
    <row r="108" spans="1:63" x14ac:dyDescent="0.25">
      <c r="A108" t="s">
        <v>265</v>
      </c>
      <c r="B108" t="s">
        <v>98</v>
      </c>
      <c r="C108" t="s">
        <v>99</v>
      </c>
      <c r="D108">
        <v>66.7</v>
      </c>
      <c r="E108" t="s">
        <v>100</v>
      </c>
      <c r="F108" t="s">
        <v>100</v>
      </c>
      <c r="G108" t="s">
        <v>266</v>
      </c>
      <c r="H108" s="41" t="s">
        <v>102</v>
      </c>
      <c r="I108">
        <f>_xlfn.XLOOKUP(B108,Use_Code_Ranking!$A$4:$A$23,Use_Code_Ranking!$B$4:$B$23,9999)</f>
        <v>1</v>
      </c>
      <c r="J108">
        <f t="shared" ca="1" si="19"/>
        <v>1</v>
      </c>
      <c r="K108">
        <f t="shared" ca="1" si="20"/>
        <v>1</v>
      </c>
      <c r="L108">
        <f t="shared" ca="1" si="21"/>
        <v>0</v>
      </c>
      <c r="M108">
        <f t="shared" ca="1" si="22"/>
        <v>0</v>
      </c>
      <c r="N108" t="str">
        <f t="shared" ca="1" si="29"/>
        <v/>
      </c>
      <c r="O108" t="str">
        <f t="shared" ca="1" si="30"/>
        <v/>
      </c>
      <c r="P108" t="str">
        <f t="shared" si="23"/>
        <v/>
      </c>
      <c r="Q108" t="str">
        <f t="shared" si="24"/>
        <v/>
      </c>
      <c r="R108" t="str">
        <f t="shared" si="25"/>
        <v/>
      </c>
      <c r="S108" t="str">
        <f t="shared" si="26"/>
        <v/>
      </c>
      <c r="U108" s="2" t="str">
        <f ca="1">IF(ISBLANK($T108),IF(S108="Irrigation","Irrigation",IF(R108="Irrigation","Irrigation",IF(Q108="Domestic","Domestic",IF(P108="Stockwatering","Stockwatering",IF(N108="IRRIGATION_AND_MUNICIPAL","Irrigation and Municipal",IF(O108="IRRIGATION_AND_DOMESTIC","Irrigation and Domestic Municipality",_xlfn.XLOOKUP(J108,Use_Code_Ranking!$B$4:$B$23,Use_Code_Ranking!$A$4:$A$23))))))),$T108)</f>
        <v>Irrigation</v>
      </c>
      <c r="W108" s="23" t="str">
        <f ca="1"/>
        <v>A021711</v>
      </c>
      <c r="X108" s="4" t="str">
        <f t="shared" ca="1" si="31"/>
        <v>Irrigation</v>
      </c>
      <c r="Y108" t="str">
        <f t="shared" ca="1" si="27"/>
        <v>N</v>
      </c>
      <c r="Z108" s="2" t="str">
        <f t="shared" ca="1" si="28"/>
        <v>N</v>
      </c>
      <c r="AA108">
        <f t="shared" ca="1" si="32"/>
        <v>0</v>
      </c>
      <c r="AB108">
        <f t="shared" ca="1" si="32"/>
        <v>0</v>
      </c>
      <c r="AC108">
        <f t="shared" ca="1" si="32"/>
        <v>20</v>
      </c>
      <c r="AD108">
        <f t="shared" ca="1" si="32"/>
        <v>20</v>
      </c>
      <c r="AE108">
        <f t="shared" ca="1" si="18"/>
        <v>10</v>
      </c>
      <c r="AF108">
        <f t="shared" ca="1" si="18"/>
        <v>10</v>
      </c>
      <c r="AG108">
        <f t="shared" ca="1" si="18"/>
        <v>0</v>
      </c>
      <c r="AH108">
        <f t="shared" ca="1" si="33"/>
        <v>0</v>
      </c>
      <c r="AI108">
        <f t="shared" ca="1" si="33"/>
        <v>0</v>
      </c>
      <c r="AJ108">
        <f t="shared" ca="1" si="33"/>
        <v>20</v>
      </c>
      <c r="AK108">
        <f t="shared" ca="1" si="33"/>
        <v>20</v>
      </c>
      <c r="AL108">
        <f t="shared" ca="1" si="34"/>
        <v>0</v>
      </c>
      <c r="AM108" s="4" t="s">
        <v>103</v>
      </c>
      <c r="AZ108">
        <f ca="1">_xlfn.XLOOKUP($X108,Return_flow_table!$A$4:$A$25,Return_flow_table!B$4:B$25)</f>
        <v>0</v>
      </c>
      <c r="BA108">
        <f ca="1">_xlfn.XLOOKUP($X108,Return_flow_table!$A$4:$A$25,Return_flow_table!C$4:C$25)</f>
        <v>0</v>
      </c>
      <c r="BB108">
        <f ca="1">_xlfn.XLOOKUP($X108,Return_flow_table!$A$4:$A$25,Return_flow_table!D$4:D$25)</f>
        <v>20</v>
      </c>
      <c r="BC108">
        <f ca="1">_xlfn.XLOOKUP($X108,Return_flow_table!$A$4:$A$25,Return_flow_table!E$4:E$25)</f>
        <v>20</v>
      </c>
      <c r="BD108">
        <f ca="1">_xlfn.XLOOKUP($X108,Return_flow_table!$A$4:$A$25,Return_flow_table!F$4:F$25)</f>
        <v>10</v>
      </c>
      <c r="BE108">
        <f ca="1">_xlfn.XLOOKUP($X108,Return_flow_table!$A$4:$A$25,Return_flow_table!G$4:G$25)</f>
        <v>10</v>
      </c>
      <c r="BF108">
        <f ca="1">_xlfn.XLOOKUP($X108,Return_flow_table!$A$4:$A$25,Return_flow_table!H$4:H$25)</f>
        <v>0</v>
      </c>
      <c r="BG108">
        <f ca="1">_xlfn.XLOOKUP($X108,Return_flow_table!$A$4:$A$25,Return_flow_table!I$4:I$25)</f>
        <v>0</v>
      </c>
      <c r="BH108">
        <f ca="1">_xlfn.XLOOKUP($X108,Return_flow_table!$A$4:$A$25,Return_flow_table!J$4:J$25)</f>
        <v>0</v>
      </c>
      <c r="BI108">
        <f ca="1">_xlfn.XLOOKUP($X108,Return_flow_table!$A$4:$A$25,Return_flow_table!K$4:K$25)</f>
        <v>20</v>
      </c>
      <c r="BJ108">
        <f ca="1">_xlfn.XLOOKUP($X108,Return_flow_table!$A$4:$A$25,Return_flow_table!L$4:L$25)</f>
        <v>20</v>
      </c>
      <c r="BK108" s="2">
        <f ca="1">_xlfn.XLOOKUP($X108,Return_flow_table!$A$4:$A$25,Return_flow_table!M$4:M$25)</f>
        <v>0</v>
      </c>
    </row>
    <row r="109" spans="1:63" x14ac:dyDescent="0.25">
      <c r="A109" t="s">
        <v>267</v>
      </c>
      <c r="B109" t="s">
        <v>98</v>
      </c>
      <c r="C109" t="s">
        <v>99</v>
      </c>
      <c r="D109">
        <v>73.3</v>
      </c>
      <c r="E109" t="s">
        <v>100</v>
      </c>
      <c r="F109" t="s">
        <v>100</v>
      </c>
      <c r="G109" t="s">
        <v>268</v>
      </c>
      <c r="H109" s="41" t="s">
        <v>102</v>
      </c>
      <c r="I109">
        <f>_xlfn.XLOOKUP(B109,Use_Code_Ranking!$A$4:$A$23,Use_Code_Ranking!$B$4:$B$23,9999)</f>
        <v>1</v>
      </c>
      <c r="J109">
        <f t="shared" ca="1" si="19"/>
        <v>1</v>
      </c>
      <c r="K109">
        <f t="shared" ca="1" si="20"/>
        <v>1</v>
      </c>
      <c r="L109">
        <f t="shared" ca="1" si="21"/>
        <v>0</v>
      </c>
      <c r="M109">
        <f t="shared" ca="1" si="22"/>
        <v>0</v>
      </c>
      <c r="N109" t="str">
        <f t="shared" ca="1" si="29"/>
        <v/>
      </c>
      <c r="O109" t="str">
        <f t="shared" ca="1" si="30"/>
        <v/>
      </c>
      <c r="P109" t="str">
        <f t="shared" si="23"/>
        <v/>
      </c>
      <c r="Q109" t="str">
        <f t="shared" si="24"/>
        <v/>
      </c>
      <c r="R109" t="str">
        <f t="shared" si="25"/>
        <v/>
      </c>
      <c r="S109" t="str">
        <f t="shared" si="26"/>
        <v/>
      </c>
      <c r="U109" s="2" t="str">
        <f ca="1">IF(ISBLANK($T109),IF(S109="Irrigation","Irrigation",IF(R109="Irrigation","Irrigation",IF(Q109="Domestic","Domestic",IF(P109="Stockwatering","Stockwatering",IF(N109="IRRIGATION_AND_MUNICIPAL","Irrigation and Municipal",IF(O109="IRRIGATION_AND_DOMESTIC","Irrigation and Domestic Municipality",_xlfn.XLOOKUP(J109,Use_Code_Ranking!$B$4:$B$23,Use_Code_Ranking!$A$4:$A$23))))))),$T109)</f>
        <v>Irrigation</v>
      </c>
      <c r="W109" s="23" t="str">
        <f ca="1"/>
        <v>A022090</v>
      </c>
      <c r="X109" s="4" t="str">
        <f t="shared" ca="1" si="31"/>
        <v>Recreational</v>
      </c>
      <c r="Y109" t="str">
        <f t="shared" ca="1" si="27"/>
        <v>Y</v>
      </c>
      <c r="Z109" s="2" t="str">
        <f t="shared" ca="1" si="28"/>
        <v>N</v>
      </c>
      <c r="AA109">
        <f t="shared" ca="1" si="32"/>
        <v>100</v>
      </c>
      <c r="AB109">
        <f t="shared" ca="1" si="32"/>
        <v>100</v>
      </c>
      <c r="AC109">
        <f t="shared" ca="1" si="32"/>
        <v>100</v>
      </c>
      <c r="AD109">
        <f t="shared" ca="1" si="32"/>
        <v>100</v>
      </c>
      <c r="AE109">
        <f t="shared" ca="1" si="18"/>
        <v>100</v>
      </c>
      <c r="AF109">
        <f t="shared" ca="1" si="18"/>
        <v>100</v>
      </c>
      <c r="AG109">
        <f t="shared" ca="1" si="18"/>
        <v>100</v>
      </c>
      <c r="AH109">
        <f t="shared" ca="1" si="33"/>
        <v>100</v>
      </c>
      <c r="AI109">
        <f t="shared" ca="1" si="33"/>
        <v>100</v>
      </c>
      <c r="AJ109">
        <f t="shared" ca="1" si="33"/>
        <v>100</v>
      </c>
      <c r="AK109">
        <f t="shared" ca="1" si="33"/>
        <v>100</v>
      </c>
      <c r="AL109">
        <f t="shared" ca="1" si="34"/>
        <v>100</v>
      </c>
      <c r="AM109" s="4" t="s">
        <v>103</v>
      </c>
      <c r="AZ109">
        <f ca="1">_xlfn.XLOOKUP($X109,Return_flow_table!$A$4:$A$25,Return_flow_table!B$4:B$25)</f>
        <v>100</v>
      </c>
      <c r="BA109">
        <f ca="1">_xlfn.XLOOKUP($X109,Return_flow_table!$A$4:$A$25,Return_flow_table!C$4:C$25)</f>
        <v>100</v>
      </c>
      <c r="BB109">
        <f ca="1">_xlfn.XLOOKUP($X109,Return_flow_table!$A$4:$A$25,Return_flow_table!D$4:D$25)</f>
        <v>100</v>
      </c>
      <c r="BC109">
        <f ca="1">_xlfn.XLOOKUP($X109,Return_flow_table!$A$4:$A$25,Return_flow_table!E$4:E$25)</f>
        <v>100</v>
      </c>
      <c r="BD109">
        <f ca="1">_xlfn.XLOOKUP($X109,Return_flow_table!$A$4:$A$25,Return_flow_table!F$4:F$25)</f>
        <v>100</v>
      </c>
      <c r="BE109">
        <f ca="1">_xlfn.XLOOKUP($X109,Return_flow_table!$A$4:$A$25,Return_flow_table!G$4:G$25)</f>
        <v>100</v>
      </c>
      <c r="BF109">
        <f ca="1">_xlfn.XLOOKUP($X109,Return_flow_table!$A$4:$A$25,Return_flow_table!H$4:H$25)</f>
        <v>100</v>
      </c>
      <c r="BG109">
        <f ca="1">_xlfn.XLOOKUP($X109,Return_flow_table!$A$4:$A$25,Return_flow_table!I$4:I$25)</f>
        <v>100</v>
      </c>
      <c r="BH109">
        <f ca="1">_xlfn.XLOOKUP($X109,Return_flow_table!$A$4:$A$25,Return_flow_table!J$4:J$25)</f>
        <v>100</v>
      </c>
      <c r="BI109">
        <f ca="1">_xlfn.XLOOKUP($X109,Return_flow_table!$A$4:$A$25,Return_flow_table!K$4:K$25)</f>
        <v>100</v>
      </c>
      <c r="BJ109">
        <f ca="1">_xlfn.XLOOKUP($X109,Return_flow_table!$A$4:$A$25,Return_flow_table!L$4:L$25)</f>
        <v>100</v>
      </c>
      <c r="BK109" s="2">
        <f ca="1">_xlfn.XLOOKUP($X109,Return_flow_table!$A$4:$A$25,Return_flow_table!M$4:M$25)</f>
        <v>100</v>
      </c>
    </row>
    <row r="110" spans="1:63" x14ac:dyDescent="0.25">
      <c r="A110" t="s">
        <v>267</v>
      </c>
      <c r="B110" t="s">
        <v>106</v>
      </c>
      <c r="C110" t="s">
        <v>99</v>
      </c>
      <c r="D110">
        <v>73.3</v>
      </c>
      <c r="E110" t="s">
        <v>100</v>
      </c>
      <c r="F110" t="s">
        <v>100</v>
      </c>
      <c r="G110" t="s">
        <v>268</v>
      </c>
      <c r="H110" s="41" t="s">
        <v>102</v>
      </c>
      <c r="I110">
        <f>_xlfn.XLOOKUP(B110,Use_Code_Ranking!$A$4:$A$23,Use_Code_Ranking!$B$4:$B$23,9999)</f>
        <v>3</v>
      </c>
      <c r="J110">
        <f t="shared" ca="1" si="19"/>
        <v>1</v>
      </c>
      <c r="K110">
        <f t="shared" ca="1" si="20"/>
        <v>1</v>
      </c>
      <c r="L110">
        <f t="shared" ca="1" si="21"/>
        <v>0</v>
      </c>
      <c r="M110">
        <f t="shared" ca="1" si="22"/>
        <v>0</v>
      </c>
      <c r="N110" t="str">
        <f t="shared" ca="1" si="29"/>
        <v/>
      </c>
      <c r="O110" t="str">
        <f t="shared" ca="1" si="30"/>
        <v/>
      </c>
      <c r="P110" t="str">
        <f t="shared" si="23"/>
        <v/>
      </c>
      <c r="Q110" t="str">
        <f t="shared" si="24"/>
        <v/>
      </c>
      <c r="R110" t="str">
        <f t="shared" si="25"/>
        <v/>
      </c>
      <c r="S110" t="str">
        <f t="shared" si="26"/>
        <v/>
      </c>
      <c r="U110" s="2" t="str">
        <f ca="1">IF(ISBLANK($T110),IF(S110="Irrigation","Irrigation",IF(R110="Irrigation","Irrigation",IF(Q110="Domestic","Domestic",IF(P110="Stockwatering","Stockwatering",IF(N110="IRRIGATION_AND_MUNICIPAL","Irrigation and Municipal",IF(O110="IRRIGATION_AND_DOMESTIC","Irrigation and Domestic Municipality",_xlfn.XLOOKUP(J110,Use_Code_Ranking!$B$4:$B$23,Use_Code_Ranking!$A$4:$A$23))))))),$T110)</f>
        <v>Irrigation</v>
      </c>
      <c r="W110" s="23" t="str">
        <f ca="1"/>
        <v>A022145</v>
      </c>
      <c r="X110" s="4" t="str">
        <f t="shared" ca="1" si="31"/>
        <v>Irrigation</v>
      </c>
      <c r="Y110" t="str">
        <f t="shared" ca="1" si="27"/>
        <v>N</v>
      </c>
      <c r="Z110" s="2" t="str">
        <f t="shared" ca="1" si="28"/>
        <v>N</v>
      </c>
      <c r="AA110">
        <f t="shared" ca="1" si="32"/>
        <v>0</v>
      </c>
      <c r="AB110">
        <f t="shared" ca="1" si="32"/>
        <v>0</v>
      </c>
      <c r="AC110">
        <f t="shared" ca="1" si="32"/>
        <v>20</v>
      </c>
      <c r="AD110">
        <f t="shared" ca="1" si="32"/>
        <v>20</v>
      </c>
      <c r="AE110">
        <f t="shared" ca="1" si="18"/>
        <v>10</v>
      </c>
      <c r="AF110">
        <f t="shared" ca="1" si="18"/>
        <v>10</v>
      </c>
      <c r="AG110">
        <f t="shared" ca="1" si="18"/>
        <v>0</v>
      </c>
      <c r="AH110">
        <f t="shared" ca="1" si="33"/>
        <v>0</v>
      </c>
      <c r="AI110">
        <f t="shared" ca="1" si="33"/>
        <v>0</v>
      </c>
      <c r="AJ110">
        <f t="shared" ca="1" si="33"/>
        <v>20</v>
      </c>
      <c r="AK110">
        <f t="shared" ca="1" si="33"/>
        <v>20</v>
      </c>
      <c r="AL110">
        <f t="shared" ca="1" si="34"/>
        <v>0</v>
      </c>
      <c r="AM110" s="4" t="s">
        <v>103</v>
      </c>
      <c r="AZ110">
        <f ca="1">_xlfn.XLOOKUP($X110,Return_flow_table!$A$4:$A$25,Return_flow_table!B$4:B$25)</f>
        <v>0</v>
      </c>
      <c r="BA110">
        <f ca="1">_xlfn.XLOOKUP($X110,Return_flow_table!$A$4:$A$25,Return_flow_table!C$4:C$25)</f>
        <v>0</v>
      </c>
      <c r="BB110">
        <f ca="1">_xlfn.XLOOKUP($X110,Return_flow_table!$A$4:$A$25,Return_flow_table!D$4:D$25)</f>
        <v>20</v>
      </c>
      <c r="BC110">
        <f ca="1">_xlfn.XLOOKUP($X110,Return_flow_table!$A$4:$A$25,Return_flow_table!E$4:E$25)</f>
        <v>20</v>
      </c>
      <c r="BD110">
        <f ca="1">_xlfn.XLOOKUP($X110,Return_flow_table!$A$4:$A$25,Return_flow_table!F$4:F$25)</f>
        <v>10</v>
      </c>
      <c r="BE110">
        <f ca="1">_xlfn.XLOOKUP($X110,Return_flow_table!$A$4:$A$25,Return_flow_table!G$4:G$25)</f>
        <v>10</v>
      </c>
      <c r="BF110">
        <f ca="1">_xlfn.XLOOKUP($X110,Return_flow_table!$A$4:$A$25,Return_flow_table!H$4:H$25)</f>
        <v>0</v>
      </c>
      <c r="BG110">
        <f ca="1">_xlfn.XLOOKUP($X110,Return_flow_table!$A$4:$A$25,Return_flow_table!I$4:I$25)</f>
        <v>0</v>
      </c>
      <c r="BH110">
        <f ca="1">_xlfn.XLOOKUP($X110,Return_flow_table!$A$4:$A$25,Return_flow_table!J$4:J$25)</f>
        <v>0</v>
      </c>
      <c r="BI110">
        <f ca="1">_xlfn.XLOOKUP($X110,Return_flow_table!$A$4:$A$25,Return_flow_table!K$4:K$25)</f>
        <v>20</v>
      </c>
      <c r="BJ110">
        <f ca="1">_xlfn.XLOOKUP($X110,Return_flow_table!$A$4:$A$25,Return_flow_table!L$4:L$25)</f>
        <v>20</v>
      </c>
      <c r="BK110" s="2">
        <f ca="1">_xlfn.XLOOKUP($X110,Return_flow_table!$A$4:$A$25,Return_flow_table!M$4:M$25)</f>
        <v>0</v>
      </c>
    </row>
    <row r="111" spans="1:63" x14ac:dyDescent="0.25">
      <c r="A111" t="s">
        <v>267</v>
      </c>
      <c r="B111" t="s">
        <v>126</v>
      </c>
      <c r="C111" t="s">
        <v>99</v>
      </c>
      <c r="D111">
        <v>73.3</v>
      </c>
      <c r="E111" t="s">
        <v>100</v>
      </c>
      <c r="F111" t="s">
        <v>100</v>
      </c>
      <c r="G111" t="s">
        <v>268</v>
      </c>
      <c r="H111" s="41" t="s">
        <v>102</v>
      </c>
      <c r="I111">
        <f>_xlfn.XLOOKUP(B111,Use_Code_Ranking!$A$4:$A$23,Use_Code_Ranking!$B$4:$B$23,9999)</f>
        <v>5</v>
      </c>
      <c r="J111">
        <f t="shared" ca="1" si="19"/>
        <v>1</v>
      </c>
      <c r="K111">
        <f t="shared" ca="1" si="20"/>
        <v>1</v>
      </c>
      <c r="L111">
        <f t="shared" ca="1" si="21"/>
        <v>0</v>
      </c>
      <c r="M111">
        <f t="shared" ca="1" si="22"/>
        <v>0</v>
      </c>
      <c r="N111" t="str">
        <f t="shared" ca="1" si="29"/>
        <v/>
      </c>
      <c r="O111" t="str">
        <f t="shared" ca="1" si="30"/>
        <v/>
      </c>
      <c r="P111" t="str">
        <f t="shared" si="23"/>
        <v/>
      </c>
      <c r="Q111" t="str">
        <f t="shared" si="24"/>
        <v/>
      </c>
      <c r="R111" t="str">
        <f t="shared" si="25"/>
        <v/>
      </c>
      <c r="S111" t="str">
        <f t="shared" si="26"/>
        <v/>
      </c>
      <c r="U111" s="2" t="str">
        <f ca="1">IF(ISBLANK($T111),IF(S111="Irrigation","Irrigation",IF(R111="Irrigation","Irrigation",IF(Q111="Domestic","Domestic",IF(P111="Stockwatering","Stockwatering",IF(N111="IRRIGATION_AND_MUNICIPAL","Irrigation and Municipal",IF(O111="IRRIGATION_AND_DOMESTIC","Irrigation and Domestic Municipality",_xlfn.XLOOKUP(J111,Use_Code_Ranking!$B$4:$B$23,Use_Code_Ranking!$A$4:$A$23))))))),$T111)</f>
        <v>Irrigation</v>
      </c>
      <c r="W111" s="23" t="str">
        <f ca="1"/>
        <v>A022208</v>
      </c>
      <c r="X111" s="4" t="str">
        <f t="shared" ca="1" si="31"/>
        <v>Irrigation</v>
      </c>
      <c r="Y111" t="str">
        <f t="shared" ca="1" si="27"/>
        <v>N</v>
      </c>
      <c r="Z111" s="2" t="str">
        <f t="shared" ca="1" si="28"/>
        <v>N</v>
      </c>
      <c r="AA111">
        <f t="shared" ca="1" si="32"/>
        <v>0</v>
      </c>
      <c r="AB111">
        <f t="shared" ca="1" si="32"/>
        <v>0</v>
      </c>
      <c r="AC111">
        <f t="shared" ca="1" si="32"/>
        <v>20</v>
      </c>
      <c r="AD111">
        <f t="shared" ca="1" si="32"/>
        <v>20</v>
      </c>
      <c r="AE111">
        <f t="shared" ca="1" si="18"/>
        <v>10</v>
      </c>
      <c r="AF111">
        <f t="shared" ca="1" si="18"/>
        <v>10</v>
      </c>
      <c r="AG111">
        <f t="shared" ca="1" si="18"/>
        <v>0</v>
      </c>
      <c r="AH111">
        <f t="shared" ca="1" si="33"/>
        <v>0</v>
      </c>
      <c r="AI111">
        <f t="shared" ca="1" si="33"/>
        <v>0</v>
      </c>
      <c r="AJ111">
        <f t="shared" ca="1" si="33"/>
        <v>20</v>
      </c>
      <c r="AK111">
        <f t="shared" ca="1" si="33"/>
        <v>20</v>
      </c>
      <c r="AL111">
        <f t="shared" ca="1" si="34"/>
        <v>0</v>
      </c>
      <c r="AM111" s="4" t="s">
        <v>103</v>
      </c>
      <c r="AZ111">
        <f ca="1">_xlfn.XLOOKUP($X111,Return_flow_table!$A$4:$A$25,Return_flow_table!B$4:B$25)</f>
        <v>0</v>
      </c>
      <c r="BA111">
        <f ca="1">_xlfn.XLOOKUP($X111,Return_flow_table!$A$4:$A$25,Return_flow_table!C$4:C$25)</f>
        <v>0</v>
      </c>
      <c r="BB111">
        <f ca="1">_xlfn.XLOOKUP($X111,Return_flow_table!$A$4:$A$25,Return_flow_table!D$4:D$25)</f>
        <v>20</v>
      </c>
      <c r="BC111">
        <f ca="1">_xlfn.XLOOKUP($X111,Return_flow_table!$A$4:$A$25,Return_flow_table!E$4:E$25)</f>
        <v>20</v>
      </c>
      <c r="BD111">
        <f ca="1">_xlfn.XLOOKUP($X111,Return_flow_table!$A$4:$A$25,Return_flow_table!F$4:F$25)</f>
        <v>10</v>
      </c>
      <c r="BE111">
        <f ca="1">_xlfn.XLOOKUP($X111,Return_flow_table!$A$4:$A$25,Return_flow_table!G$4:G$25)</f>
        <v>10</v>
      </c>
      <c r="BF111">
        <f ca="1">_xlfn.XLOOKUP($X111,Return_flow_table!$A$4:$A$25,Return_flow_table!H$4:H$25)</f>
        <v>0</v>
      </c>
      <c r="BG111">
        <f ca="1">_xlfn.XLOOKUP($X111,Return_flow_table!$A$4:$A$25,Return_flow_table!I$4:I$25)</f>
        <v>0</v>
      </c>
      <c r="BH111">
        <f ca="1">_xlfn.XLOOKUP($X111,Return_flow_table!$A$4:$A$25,Return_flow_table!J$4:J$25)</f>
        <v>0</v>
      </c>
      <c r="BI111">
        <f ca="1">_xlfn.XLOOKUP($X111,Return_flow_table!$A$4:$A$25,Return_flow_table!K$4:K$25)</f>
        <v>20</v>
      </c>
      <c r="BJ111">
        <f ca="1">_xlfn.XLOOKUP($X111,Return_flow_table!$A$4:$A$25,Return_flow_table!L$4:L$25)</f>
        <v>20</v>
      </c>
      <c r="BK111" s="2">
        <f ca="1">_xlfn.XLOOKUP($X111,Return_flow_table!$A$4:$A$25,Return_flow_table!M$4:M$25)</f>
        <v>0</v>
      </c>
    </row>
    <row r="112" spans="1:63" x14ac:dyDescent="0.25">
      <c r="A112" t="s">
        <v>270</v>
      </c>
      <c r="B112" t="s">
        <v>106</v>
      </c>
      <c r="C112" t="s">
        <v>99</v>
      </c>
      <c r="D112">
        <v>8.3000000000000007</v>
      </c>
      <c r="E112" t="s">
        <v>100</v>
      </c>
      <c r="F112" t="s">
        <v>100</v>
      </c>
      <c r="G112" t="s">
        <v>271</v>
      </c>
      <c r="H112" s="41" t="s">
        <v>102</v>
      </c>
      <c r="I112">
        <f>_xlfn.XLOOKUP(B112,Use_Code_Ranking!$A$4:$A$23,Use_Code_Ranking!$B$4:$B$23,9999)</f>
        <v>3</v>
      </c>
      <c r="J112">
        <f t="shared" ca="1" si="19"/>
        <v>3</v>
      </c>
      <c r="K112">
        <f t="shared" ca="1" si="20"/>
        <v>0</v>
      </c>
      <c r="L112">
        <f t="shared" ca="1" si="21"/>
        <v>0</v>
      </c>
      <c r="M112">
        <f t="shared" ca="1" si="22"/>
        <v>0</v>
      </c>
      <c r="N112" t="str">
        <f t="shared" ca="1" si="29"/>
        <v/>
      </c>
      <c r="O112" t="str">
        <f t="shared" ca="1" si="30"/>
        <v/>
      </c>
      <c r="P112" t="str">
        <f t="shared" si="23"/>
        <v/>
      </c>
      <c r="Q112" t="str">
        <f t="shared" si="24"/>
        <v/>
      </c>
      <c r="R112" t="str">
        <f t="shared" si="25"/>
        <v/>
      </c>
      <c r="S112" t="str">
        <f t="shared" si="26"/>
        <v/>
      </c>
      <c r="U112" s="2" t="str">
        <f ca="1">IF(ISBLANK($T112),IF(S112="Irrigation","Irrigation",IF(R112="Irrigation","Irrigation",IF(Q112="Domestic","Domestic",IF(P112="Stockwatering","Stockwatering",IF(N112="IRRIGATION_AND_MUNICIPAL","Irrigation and Municipal",IF(O112="IRRIGATION_AND_DOMESTIC","Irrigation and Domestic Municipality",_xlfn.XLOOKUP(J112,Use_Code_Ranking!$B$4:$B$23,Use_Code_Ranking!$A$4:$A$23))))))),$T112)</f>
        <v>Domestic</v>
      </c>
      <c r="W112" s="23" t="str">
        <f ca="1"/>
        <v>A022348</v>
      </c>
      <c r="X112" s="4" t="str">
        <f t="shared" ca="1" si="31"/>
        <v>Irrigation</v>
      </c>
      <c r="Y112" t="str">
        <f t="shared" ca="1" si="27"/>
        <v>N</v>
      </c>
      <c r="Z112" s="2" t="str">
        <f t="shared" ca="1" si="28"/>
        <v>N</v>
      </c>
      <c r="AA112">
        <f t="shared" ca="1" si="32"/>
        <v>0</v>
      </c>
      <c r="AB112">
        <f t="shared" ca="1" si="32"/>
        <v>0</v>
      </c>
      <c r="AC112">
        <f t="shared" ca="1" si="32"/>
        <v>20</v>
      </c>
      <c r="AD112">
        <f t="shared" ca="1" si="32"/>
        <v>20</v>
      </c>
      <c r="AE112">
        <f t="shared" ca="1" si="18"/>
        <v>10</v>
      </c>
      <c r="AF112">
        <f t="shared" ca="1" si="18"/>
        <v>10</v>
      </c>
      <c r="AG112">
        <f t="shared" ca="1" si="18"/>
        <v>0</v>
      </c>
      <c r="AH112">
        <f t="shared" ca="1" si="33"/>
        <v>0</v>
      </c>
      <c r="AI112">
        <f t="shared" ca="1" si="33"/>
        <v>0</v>
      </c>
      <c r="AJ112">
        <f t="shared" ca="1" si="33"/>
        <v>20</v>
      </c>
      <c r="AK112">
        <f t="shared" ca="1" si="33"/>
        <v>20</v>
      </c>
      <c r="AL112">
        <f t="shared" ca="1" si="34"/>
        <v>0</v>
      </c>
      <c r="AM112" s="4" t="s">
        <v>103</v>
      </c>
      <c r="AZ112">
        <f ca="1">_xlfn.XLOOKUP($X112,Return_flow_table!$A$4:$A$25,Return_flow_table!B$4:B$25)</f>
        <v>0</v>
      </c>
      <c r="BA112">
        <f ca="1">_xlfn.XLOOKUP($X112,Return_flow_table!$A$4:$A$25,Return_flow_table!C$4:C$25)</f>
        <v>0</v>
      </c>
      <c r="BB112">
        <f ca="1">_xlfn.XLOOKUP($X112,Return_flow_table!$A$4:$A$25,Return_flow_table!D$4:D$25)</f>
        <v>20</v>
      </c>
      <c r="BC112">
        <f ca="1">_xlfn.XLOOKUP($X112,Return_flow_table!$A$4:$A$25,Return_flow_table!E$4:E$25)</f>
        <v>20</v>
      </c>
      <c r="BD112">
        <f ca="1">_xlfn.XLOOKUP($X112,Return_flow_table!$A$4:$A$25,Return_flow_table!F$4:F$25)</f>
        <v>10</v>
      </c>
      <c r="BE112">
        <f ca="1">_xlfn.XLOOKUP($X112,Return_flow_table!$A$4:$A$25,Return_flow_table!G$4:G$25)</f>
        <v>10</v>
      </c>
      <c r="BF112">
        <f ca="1">_xlfn.XLOOKUP($X112,Return_flow_table!$A$4:$A$25,Return_flow_table!H$4:H$25)</f>
        <v>0</v>
      </c>
      <c r="BG112">
        <f ca="1">_xlfn.XLOOKUP($X112,Return_flow_table!$A$4:$A$25,Return_flow_table!I$4:I$25)</f>
        <v>0</v>
      </c>
      <c r="BH112">
        <f ca="1">_xlfn.XLOOKUP($X112,Return_flow_table!$A$4:$A$25,Return_flow_table!J$4:J$25)</f>
        <v>0</v>
      </c>
      <c r="BI112">
        <f ca="1">_xlfn.XLOOKUP($X112,Return_flow_table!$A$4:$A$25,Return_flow_table!K$4:K$25)</f>
        <v>20</v>
      </c>
      <c r="BJ112">
        <f ca="1">_xlfn.XLOOKUP($X112,Return_flow_table!$A$4:$A$25,Return_flow_table!L$4:L$25)</f>
        <v>20</v>
      </c>
      <c r="BK112" s="2">
        <f ca="1">_xlfn.XLOOKUP($X112,Return_flow_table!$A$4:$A$25,Return_flow_table!M$4:M$25)</f>
        <v>0</v>
      </c>
    </row>
    <row r="113" spans="1:63" x14ac:dyDescent="0.25">
      <c r="A113" t="s">
        <v>270</v>
      </c>
      <c r="B113" t="s">
        <v>131</v>
      </c>
      <c r="C113" t="s">
        <v>99</v>
      </c>
      <c r="D113">
        <v>8.3000000000000007</v>
      </c>
      <c r="E113" t="s">
        <v>100</v>
      </c>
      <c r="F113" t="s">
        <v>100</v>
      </c>
      <c r="G113" t="s">
        <v>271</v>
      </c>
      <c r="H113" s="41" t="s">
        <v>102</v>
      </c>
      <c r="I113">
        <f>_xlfn.XLOOKUP(B113,Use_Code_Ranking!$A$4:$A$23,Use_Code_Ranking!$B$4:$B$23,9999)</f>
        <v>14</v>
      </c>
      <c r="J113">
        <f t="shared" ca="1" si="19"/>
        <v>3</v>
      </c>
      <c r="K113">
        <f t="shared" ca="1" si="20"/>
        <v>0</v>
      </c>
      <c r="L113">
        <f t="shared" ca="1" si="21"/>
        <v>0</v>
      </c>
      <c r="M113">
        <f t="shared" ca="1" si="22"/>
        <v>0</v>
      </c>
      <c r="N113" t="str">
        <f t="shared" ca="1" si="29"/>
        <v/>
      </c>
      <c r="O113" t="str">
        <f t="shared" ca="1" si="30"/>
        <v/>
      </c>
      <c r="P113" t="str">
        <f t="shared" si="23"/>
        <v/>
      </c>
      <c r="Q113" t="str">
        <f t="shared" si="24"/>
        <v/>
      </c>
      <c r="R113" t="str">
        <f t="shared" si="25"/>
        <v/>
      </c>
      <c r="S113" t="str">
        <f t="shared" si="26"/>
        <v/>
      </c>
      <c r="U113" s="2" t="str">
        <f ca="1">IF(ISBLANK($T113),IF(S113="Irrigation","Irrigation",IF(R113="Irrigation","Irrigation",IF(Q113="Domestic","Domestic",IF(P113="Stockwatering","Stockwatering",IF(N113="IRRIGATION_AND_MUNICIPAL","Irrigation and Municipal",IF(O113="IRRIGATION_AND_DOMESTIC","Irrigation and Domestic Municipality",_xlfn.XLOOKUP(J113,Use_Code_Ranking!$B$4:$B$23,Use_Code_Ranking!$A$4:$A$23))))))),$T113)</f>
        <v>Domestic</v>
      </c>
      <c r="W113" s="23" t="str">
        <f ca="1"/>
        <v>A022359</v>
      </c>
      <c r="X113" s="4" t="str">
        <f t="shared" ca="1" si="31"/>
        <v>Irrigation</v>
      </c>
      <c r="Y113" t="str">
        <f t="shared" ca="1" si="27"/>
        <v>N</v>
      </c>
      <c r="Z113" s="2" t="str">
        <f t="shared" ca="1" si="28"/>
        <v>N</v>
      </c>
      <c r="AA113">
        <f t="shared" ca="1" si="32"/>
        <v>0</v>
      </c>
      <c r="AB113">
        <f t="shared" ca="1" si="32"/>
        <v>0</v>
      </c>
      <c r="AC113">
        <f t="shared" ca="1" si="32"/>
        <v>20</v>
      </c>
      <c r="AD113">
        <f t="shared" ca="1" si="32"/>
        <v>20</v>
      </c>
      <c r="AE113">
        <f t="shared" ca="1" si="18"/>
        <v>10</v>
      </c>
      <c r="AF113">
        <f t="shared" ca="1" si="18"/>
        <v>10</v>
      </c>
      <c r="AG113">
        <f t="shared" ca="1" si="18"/>
        <v>0</v>
      </c>
      <c r="AH113">
        <f t="shared" ca="1" si="33"/>
        <v>0</v>
      </c>
      <c r="AI113">
        <f t="shared" ca="1" si="33"/>
        <v>0</v>
      </c>
      <c r="AJ113">
        <f t="shared" ca="1" si="33"/>
        <v>20</v>
      </c>
      <c r="AK113">
        <f t="shared" ca="1" si="33"/>
        <v>20</v>
      </c>
      <c r="AL113">
        <f t="shared" ca="1" si="34"/>
        <v>0</v>
      </c>
      <c r="AM113" s="4" t="s">
        <v>103</v>
      </c>
      <c r="AZ113">
        <f ca="1">_xlfn.XLOOKUP($X113,Return_flow_table!$A$4:$A$25,Return_flow_table!B$4:B$25)</f>
        <v>0</v>
      </c>
      <c r="BA113">
        <f ca="1">_xlfn.XLOOKUP($X113,Return_flow_table!$A$4:$A$25,Return_flow_table!C$4:C$25)</f>
        <v>0</v>
      </c>
      <c r="BB113">
        <f ca="1">_xlfn.XLOOKUP($X113,Return_flow_table!$A$4:$A$25,Return_flow_table!D$4:D$25)</f>
        <v>20</v>
      </c>
      <c r="BC113">
        <f ca="1">_xlfn.XLOOKUP($X113,Return_flow_table!$A$4:$A$25,Return_flow_table!E$4:E$25)</f>
        <v>20</v>
      </c>
      <c r="BD113">
        <f ca="1">_xlfn.XLOOKUP($X113,Return_flow_table!$A$4:$A$25,Return_flow_table!F$4:F$25)</f>
        <v>10</v>
      </c>
      <c r="BE113">
        <f ca="1">_xlfn.XLOOKUP($X113,Return_flow_table!$A$4:$A$25,Return_flow_table!G$4:G$25)</f>
        <v>10</v>
      </c>
      <c r="BF113">
        <f ca="1">_xlfn.XLOOKUP($X113,Return_flow_table!$A$4:$A$25,Return_flow_table!H$4:H$25)</f>
        <v>0</v>
      </c>
      <c r="BG113">
        <f ca="1">_xlfn.XLOOKUP($X113,Return_flow_table!$A$4:$A$25,Return_flow_table!I$4:I$25)</f>
        <v>0</v>
      </c>
      <c r="BH113">
        <f ca="1">_xlfn.XLOOKUP($X113,Return_flow_table!$A$4:$A$25,Return_flow_table!J$4:J$25)</f>
        <v>0</v>
      </c>
      <c r="BI113">
        <f ca="1">_xlfn.XLOOKUP($X113,Return_flow_table!$A$4:$A$25,Return_flow_table!K$4:K$25)</f>
        <v>20</v>
      </c>
      <c r="BJ113">
        <f ca="1">_xlfn.XLOOKUP($X113,Return_flow_table!$A$4:$A$25,Return_flow_table!L$4:L$25)</f>
        <v>20</v>
      </c>
      <c r="BK113" s="2">
        <f ca="1">_xlfn.XLOOKUP($X113,Return_flow_table!$A$4:$A$25,Return_flow_table!M$4:M$25)</f>
        <v>0</v>
      </c>
    </row>
    <row r="114" spans="1:63" x14ac:dyDescent="0.25">
      <c r="A114" t="s">
        <v>270</v>
      </c>
      <c r="B114" t="s">
        <v>126</v>
      </c>
      <c r="C114" t="s">
        <v>99</v>
      </c>
      <c r="D114">
        <v>8.3000000000000007</v>
      </c>
      <c r="E114" t="s">
        <v>100</v>
      </c>
      <c r="F114" t="s">
        <v>100</v>
      </c>
      <c r="G114" t="s">
        <v>271</v>
      </c>
      <c r="H114" s="41" t="s">
        <v>102</v>
      </c>
      <c r="I114">
        <f>_xlfn.XLOOKUP(B114,Use_Code_Ranking!$A$4:$A$23,Use_Code_Ranking!$B$4:$B$23,9999)</f>
        <v>5</v>
      </c>
      <c r="J114">
        <f t="shared" ca="1" si="19"/>
        <v>3</v>
      </c>
      <c r="K114">
        <f t="shared" ca="1" si="20"/>
        <v>0</v>
      </c>
      <c r="L114">
        <f t="shared" ca="1" si="21"/>
        <v>0</v>
      </c>
      <c r="M114">
        <f t="shared" ca="1" si="22"/>
        <v>0</v>
      </c>
      <c r="N114" t="str">
        <f t="shared" ca="1" si="29"/>
        <v/>
      </c>
      <c r="O114" t="str">
        <f t="shared" ca="1" si="30"/>
        <v/>
      </c>
      <c r="P114" t="str">
        <f t="shared" si="23"/>
        <v/>
      </c>
      <c r="Q114" t="str">
        <f t="shared" si="24"/>
        <v/>
      </c>
      <c r="R114" t="str">
        <f t="shared" si="25"/>
        <v/>
      </c>
      <c r="S114" t="str">
        <f t="shared" si="26"/>
        <v/>
      </c>
      <c r="U114" s="2" t="str">
        <f ca="1">IF(ISBLANK($T114),IF(S114="Irrigation","Irrigation",IF(R114="Irrigation","Irrigation",IF(Q114="Domestic","Domestic",IF(P114="Stockwatering","Stockwatering",IF(N114="IRRIGATION_AND_MUNICIPAL","Irrigation and Municipal",IF(O114="IRRIGATION_AND_DOMESTIC","Irrigation and Domestic Municipality",_xlfn.XLOOKUP(J114,Use_Code_Ranking!$B$4:$B$23,Use_Code_Ranking!$A$4:$A$23))))))),$T114)</f>
        <v>Domestic</v>
      </c>
      <c r="W114" s="23" t="str">
        <f ca="1"/>
        <v>A022426</v>
      </c>
      <c r="X114" s="4" t="str">
        <f t="shared" ca="1" si="31"/>
        <v>Fire Protection</v>
      </c>
      <c r="Y114" t="str">
        <f t="shared" ca="1" si="27"/>
        <v>N</v>
      </c>
      <c r="Z114" s="2" t="str">
        <f t="shared" ca="1" si="28"/>
        <v>N</v>
      </c>
      <c r="AA114">
        <f t="shared" ca="1" si="32"/>
        <v>0</v>
      </c>
      <c r="AB114">
        <f t="shared" ca="1" si="32"/>
        <v>0</v>
      </c>
      <c r="AC114">
        <f t="shared" ca="1" si="32"/>
        <v>0</v>
      </c>
      <c r="AD114">
        <f t="shared" ca="1" si="32"/>
        <v>0</v>
      </c>
      <c r="AE114">
        <f t="shared" ca="1" si="18"/>
        <v>0</v>
      </c>
      <c r="AF114">
        <f t="shared" ca="1" si="18"/>
        <v>0</v>
      </c>
      <c r="AG114">
        <f t="shared" ca="1" si="18"/>
        <v>0</v>
      </c>
      <c r="AH114">
        <f t="shared" ca="1" si="33"/>
        <v>0</v>
      </c>
      <c r="AI114">
        <f t="shared" ca="1" si="33"/>
        <v>0</v>
      </c>
      <c r="AJ114">
        <f t="shared" ca="1" si="33"/>
        <v>0</v>
      </c>
      <c r="AK114">
        <f t="shared" ca="1" si="33"/>
        <v>0</v>
      </c>
      <c r="AL114">
        <f t="shared" ca="1" si="34"/>
        <v>0</v>
      </c>
      <c r="AM114" s="4" t="s">
        <v>103</v>
      </c>
      <c r="AZ114">
        <f ca="1">_xlfn.XLOOKUP($X114,Return_flow_table!$A$4:$A$25,Return_flow_table!B$4:B$25)</f>
        <v>0</v>
      </c>
      <c r="BA114">
        <f ca="1">_xlfn.XLOOKUP($X114,Return_flow_table!$A$4:$A$25,Return_flow_table!C$4:C$25)</f>
        <v>0</v>
      </c>
      <c r="BB114">
        <f ca="1">_xlfn.XLOOKUP($X114,Return_flow_table!$A$4:$A$25,Return_flow_table!D$4:D$25)</f>
        <v>0</v>
      </c>
      <c r="BC114">
        <f ca="1">_xlfn.XLOOKUP($X114,Return_flow_table!$A$4:$A$25,Return_flow_table!E$4:E$25)</f>
        <v>0</v>
      </c>
      <c r="BD114">
        <f ca="1">_xlfn.XLOOKUP($X114,Return_flow_table!$A$4:$A$25,Return_flow_table!F$4:F$25)</f>
        <v>0</v>
      </c>
      <c r="BE114">
        <f ca="1">_xlfn.XLOOKUP($X114,Return_flow_table!$A$4:$A$25,Return_flow_table!G$4:G$25)</f>
        <v>0</v>
      </c>
      <c r="BF114">
        <f ca="1">_xlfn.XLOOKUP($X114,Return_flow_table!$A$4:$A$25,Return_flow_table!H$4:H$25)</f>
        <v>0</v>
      </c>
      <c r="BG114">
        <f ca="1">_xlfn.XLOOKUP($X114,Return_flow_table!$A$4:$A$25,Return_flow_table!I$4:I$25)</f>
        <v>0</v>
      </c>
      <c r="BH114">
        <f ca="1">_xlfn.XLOOKUP($X114,Return_flow_table!$A$4:$A$25,Return_flow_table!J$4:J$25)</f>
        <v>0</v>
      </c>
      <c r="BI114">
        <f ca="1">_xlfn.XLOOKUP($X114,Return_flow_table!$A$4:$A$25,Return_flow_table!K$4:K$25)</f>
        <v>0</v>
      </c>
      <c r="BJ114">
        <f ca="1">_xlfn.XLOOKUP($X114,Return_flow_table!$A$4:$A$25,Return_flow_table!L$4:L$25)</f>
        <v>0</v>
      </c>
      <c r="BK114" s="2">
        <f ca="1">_xlfn.XLOOKUP($X114,Return_flow_table!$A$4:$A$25,Return_flow_table!M$4:M$25)</f>
        <v>0</v>
      </c>
    </row>
    <row r="115" spans="1:63" x14ac:dyDescent="0.25">
      <c r="A115" t="s">
        <v>270</v>
      </c>
      <c r="B115" t="s">
        <v>143</v>
      </c>
      <c r="C115" t="s">
        <v>99</v>
      </c>
      <c r="D115">
        <v>8.3000000000000007</v>
      </c>
      <c r="E115" t="s">
        <v>100</v>
      </c>
      <c r="F115" t="s">
        <v>100</v>
      </c>
      <c r="G115" t="s">
        <v>271</v>
      </c>
      <c r="H115" s="41" t="s">
        <v>102</v>
      </c>
      <c r="I115">
        <f>_xlfn.XLOOKUP(B115,Use_Code_Ranking!$A$4:$A$23,Use_Code_Ranking!$B$4:$B$23,9999)</f>
        <v>12</v>
      </c>
      <c r="J115">
        <f t="shared" ca="1" si="19"/>
        <v>3</v>
      </c>
      <c r="K115">
        <f t="shared" ca="1" si="20"/>
        <v>0</v>
      </c>
      <c r="L115">
        <f t="shared" ca="1" si="21"/>
        <v>0</v>
      </c>
      <c r="M115">
        <f t="shared" ca="1" si="22"/>
        <v>0</v>
      </c>
      <c r="N115" t="str">
        <f t="shared" ca="1" si="29"/>
        <v/>
      </c>
      <c r="O115" t="str">
        <f t="shared" ca="1" si="30"/>
        <v/>
      </c>
      <c r="P115" t="str">
        <f t="shared" si="23"/>
        <v/>
      </c>
      <c r="Q115" t="str">
        <f t="shared" si="24"/>
        <v/>
      </c>
      <c r="R115" t="str">
        <f t="shared" si="25"/>
        <v/>
      </c>
      <c r="S115" t="str">
        <f t="shared" si="26"/>
        <v/>
      </c>
      <c r="U115" s="2" t="str">
        <f ca="1">IF(ISBLANK($T115),IF(S115="Irrigation","Irrigation",IF(R115="Irrigation","Irrigation",IF(Q115="Domestic","Domestic",IF(P115="Stockwatering","Stockwatering",IF(N115="IRRIGATION_AND_MUNICIPAL","Irrigation and Municipal",IF(O115="IRRIGATION_AND_DOMESTIC","Irrigation and Domestic Municipality",_xlfn.XLOOKUP(J115,Use_Code_Ranking!$B$4:$B$23,Use_Code_Ranking!$A$4:$A$23))))))),$T115)</f>
        <v>Domestic</v>
      </c>
      <c r="W115" s="23" t="str">
        <f ca="1"/>
        <v>A022431</v>
      </c>
      <c r="X115" s="4" t="str">
        <f t="shared" ca="1" si="31"/>
        <v>Recreational</v>
      </c>
      <c r="Y115" t="str">
        <f t="shared" ca="1" si="27"/>
        <v>Y</v>
      </c>
      <c r="Z115" s="2" t="str">
        <f t="shared" ca="1" si="28"/>
        <v>N</v>
      </c>
      <c r="AA115">
        <f t="shared" ca="1" si="32"/>
        <v>100</v>
      </c>
      <c r="AB115">
        <f t="shared" ca="1" si="32"/>
        <v>100</v>
      </c>
      <c r="AC115">
        <f t="shared" ca="1" si="32"/>
        <v>100</v>
      </c>
      <c r="AD115">
        <f t="shared" ca="1" si="32"/>
        <v>100</v>
      </c>
      <c r="AE115">
        <f t="shared" ca="1" si="18"/>
        <v>100</v>
      </c>
      <c r="AF115">
        <f t="shared" ca="1" si="18"/>
        <v>100</v>
      </c>
      <c r="AG115">
        <f t="shared" ca="1" si="18"/>
        <v>100</v>
      </c>
      <c r="AH115">
        <f t="shared" ca="1" si="33"/>
        <v>100</v>
      </c>
      <c r="AI115">
        <f t="shared" ca="1" si="33"/>
        <v>100</v>
      </c>
      <c r="AJ115">
        <f t="shared" ca="1" si="33"/>
        <v>100</v>
      </c>
      <c r="AK115">
        <f t="shared" ca="1" si="33"/>
        <v>100</v>
      </c>
      <c r="AL115">
        <f t="shared" ca="1" si="34"/>
        <v>100</v>
      </c>
      <c r="AM115" s="4" t="s">
        <v>103</v>
      </c>
      <c r="AZ115">
        <f ca="1">_xlfn.XLOOKUP($X115,Return_flow_table!$A$4:$A$25,Return_flow_table!B$4:B$25)</f>
        <v>100</v>
      </c>
      <c r="BA115">
        <f ca="1">_xlfn.XLOOKUP($X115,Return_flow_table!$A$4:$A$25,Return_flow_table!C$4:C$25)</f>
        <v>100</v>
      </c>
      <c r="BB115">
        <f ca="1">_xlfn.XLOOKUP($X115,Return_flow_table!$A$4:$A$25,Return_flow_table!D$4:D$25)</f>
        <v>100</v>
      </c>
      <c r="BC115">
        <f ca="1">_xlfn.XLOOKUP($X115,Return_flow_table!$A$4:$A$25,Return_flow_table!E$4:E$25)</f>
        <v>100</v>
      </c>
      <c r="BD115">
        <f ca="1">_xlfn.XLOOKUP($X115,Return_flow_table!$A$4:$A$25,Return_flow_table!F$4:F$25)</f>
        <v>100</v>
      </c>
      <c r="BE115">
        <f ca="1">_xlfn.XLOOKUP($X115,Return_flow_table!$A$4:$A$25,Return_flow_table!G$4:G$25)</f>
        <v>100</v>
      </c>
      <c r="BF115">
        <f ca="1">_xlfn.XLOOKUP($X115,Return_flow_table!$A$4:$A$25,Return_flow_table!H$4:H$25)</f>
        <v>100</v>
      </c>
      <c r="BG115">
        <f ca="1">_xlfn.XLOOKUP($X115,Return_flow_table!$A$4:$A$25,Return_flow_table!I$4:I$25)</f>
        <v>100</v>
      </c>
      <c r="BH115">
        <f ca="1">_xlfn.XLOOKUP($X115,Return_flow_table!$A$4:$A$25,Return_flow_table!J$4:J$25)</f>
        <v>100</v>
      </c>
      <c r="BI115">
        <f ca="1">_xlfn.XLOOKUP($X115,Return_flow_table!$A$4:$A$25,Return_flow_table!K$4:K$25)</f>
        <v>100</v>
      </c>
      <c r="BJ115">
        <f ca="1">_xlfn.XLOOKUP($X115,Return_flow_table!$A$4:$A$25,Return_flow_table!L$4:L$25)</f>
        <v>100</v>
      </c>
      <c r="BK115" s="2">
        <f ca="1">_xlfn.XLOOKUP($X115,Return_flow_table!$A$4:$A$25,Return_flow_table!M$4:M$25)</f>
        <v>100</v>
      </c>
    </row>
    <row r="116" spans="1:63" x14ac:dyDescent="0.25">
      <c r="A116" t="s">
        <v>270</v>
      </c>
      <c r="B116" t="s">
        <v>139</v>
      </c>
      <c r="C116" t="s">
        <v>99</v>
      </c>
      <c r="D116">
        <v>8.3000000000000007</v>
      </c>
      <c r="E116" t="s">
        <v>100</v>
      </c>
      <c r="F116" t="s">
        <v>100</v>
      </c>
      <c r="G116" t="s">
        <v>271</v>
      </c>
      <c r="H116" s="41" t="s">
        <v>102</v>
      </c>
      <c r="I116">
        <f>_xlfn.XLOOKUP(B116,Use_Code_Ranking!$A$4:$A$23,Use_Code_Ranking!$B$4:$B$23,9999)</f>
        <v>9</v>
      </c>
      <c r="J116">
        <f t="shared" ca="1" si="19"/>
        <v>3</v>
      </c>
      <c r="K116">
        <f t="shared" ca="1" si="20"/>
        <v>0</v>
      </c>
      <c r="L116">
        <f t="shared" ca="1" si="21"/>
        <v>0</v>
      </c>
      <c r="M116">
        <f t="shared" ca="1" si="22"/>
        <v>0</v>
      </c>
      <c r="N116" t="str">
        <f t="shared" ca="1" si="29"/>
        <v/>
      </c>
      <c r="O116" t="str">
        <f t="shared" ca="1" si="30"/>
        <v/>
      </c>
      <c r="P116" t="str">
        <f t="shared" si="23"/>
        <v/>
      </c>
      <c r="Q116" t="str">
        <f t="shared" si="24"/>
        <v/>
      </c>
      <c r="R116" t="str">
        <f t="shared" si="25"/>
        <v/>
      </c>
      <c r="S116" t="str">
        <f t="shared" si="26"/>
        <v/>
      </c>
      <c r="U116" s="2" t="str">
        <f ca="1">IF(ISBLANK($T116),IF(S116="Irrigation","Irrigation",IF(R116="Irrigation","Irrigation",IF(Q116="Domestic","Domestic",IF(P116="Stockwatering","Stockwatering",IF(N116="IRRIGATION_AND_MUNICIPAL","Irrigation and Municipal",IF(O116="IRRIGATION_AND_DOMESTIC","Irrigation and Domestic Municipality",_xlfn.XLOOKUP(J116,Use_Code_Ranking!$B$4:$B$23,Use_Code_Ranking!$A$4:$A$23))))))),$T116)</f>
        <v>Domestic</v>
      </c>
      <c r="W116" s="23" t="str">
        <f ca="1"/>
        <v>A022496</v>
      </c>
      <c r="X116" s="4" t="str">
        <f t="shared" ca="1" si="31"/>
        <v>Stockwatering</v>
      </c>
      <c r="Y116" t="str">
        <f t="shared" ca="1" si="27"/>
        <v>N</v>
      </c>
      <c r="Z116" s="2" t="str">
        <f t="shared" ca="1" si="28"/>
        <v>N</v>
      </c>
      <c r="AA116">
        <f t="shared" ca="1" si="32"/>
        <v>0</v>
      </c>
      <c r="AB116">
        <f t="shared" ca="1" si="32"/>
        <v>0</v>
      </c>
      <c r="AC116">
        <f t="shared" ca="1" si="32"/>
        <v>0</v>
      </c>
      <c r="AD116">
        <f t="shared" ca="1" si="32"/>
        <v>0</v>
      </c>
      <c r="AE116">
        <f t="shared" ca="1" si="18"/>
        <v>0</v>
      </c>
      <c r="AF116">
        <f t="shared" ca="1" si="18"/>
        <v>0</v>
      </c>
      <c r="AG116">
        <f t="shared" ca="1" si="18"/>
        <v>0</v>
      </c>
      <c r="AH116">
        <f t="shared" ca="1" si="33"/>
        <v>0</v>
      </c>
      <c r="AI116">
        <f t="shared" ca="1" si="33"/>
        <v>0</v>
      </c>
      <c r="AJ116">
        <f t="shared" ca="1" si="33"/>
        <v>0</v>
      </c>
      <c r="AK116">
        <f t="shared" ca="1" si="33"/>
        <v>0</v>
      </c>
      <c r="AL116">
        <f t="shared" ca="1" si="34"/>
        <v>0</v>
      </c>
      <c r="AM116" s="4" t="s">
        <v>103</v>
      </c>
      <c r="AZ116">
        <f ca="1">_xlfn.XLOOKUP($X116,Return_flow_table!$A$4:$A$25,Return_flow_table!B$4:B$25)</f>
        <v>0</v>
      </c>
      <c r="BA116">
        <f ca="1">_xlfn.XLOOKUP($X116,Return_flow_table!$A$4:$A$25,Return_flow_table!C$4:C$25)</f>
        <v>0</v>
      </c>
      <c r="BB116">
        <f ca="1">_xlfn.XLOOKUP($X116,Return_flow_table!$A$4:$A$25,Return_flow_table!D$4:D$25)</f>
        <v>0</v>
      </c>
      <c r="BC116">
        <f ca="1">_xlfn.XLOOKUP($X116,Return_flow_table!$A$4:$A$25,Return_flow_table!E$4:E$25)</f>
        <v>0</v>
      </c>
      <c r="BD116">
        <f ca="1">_xlfn.XLOOKUP($X116,Return_flow_table!$A$4:$A$25,Return_flow_table!F$4:F$25)</f>
        <v>0</v>
      </c>
      <c r="BE116">
        <f ca="1">_xlfn.XLOOKUP($X116,Return_flow_table!$A$4:$A$25,Return_flow_table!G$4:G$25)</f>
        <v>0</v>
      </c>
      <c r="BF116">
        <f ca="1">_xlfn.XLOOKUP($X116,Return_flow_table!$A$4:$A$25,Return_flow_table!H$4:H$25)</f>
        <v>0</v>
      </c>
      <c r="BG116">
        <f ca="1">_xlfn.XLOOKUP($X116,Return_flow_table!$A$4:$A$25,Return_flow_table!I$4:I$25)</f>
        <v>0</v>
      </c>
      <c r="BH116">
        <f ca="1">_xlfn.XLOOKUP($X116,Return_flow_table!$A$4:$A$25,Return_flow_table!J$4:J$25)</f>
        <v>0</v>
      </c>
      <c r="BI116">
        <f ca="1">_xlfn.XLOOKUP($X116,Return_flow_table!$A$4:$A$25,Return_flow_table!K$4:K$25)</f>
        <v>0</v>
      </c>
      <c r="BJ116">
        <f ca="1">_xlfn.XLOOKUP($X116,Return_flow_table!$A$4:$A$25,Return_flow_table!L$4:L$25)</f>
        <v>0</v>
      </c>
      <c r="BK116" s="2">
        <f ca="1">_xlfn.XLOOKUP($X116,Return_flow_table!$A$4:$A$25,Return_flow_table!M$4:M$25)</f>
        <v>0</v>
      </c>
    </row>
    <row r="117" spans="1:63" x14ac:dyDescent="0.25">
      <c r="A117" t="s">
        <v>642</v>
      </c>
      <c r="B117" t="s">
        <v>139</v>
      </c>
      <c r="C117" t="s">
        <v>99</v>
      </c>
      <c r="D117">
        <v>27</v>
      </c>
      <c r="E117" t="s">
        <v>100</v>
      </c>
      <c r="F117" t="s">
        <v>100</v>
      </c>
      <c r="G117" t="s">
        <v>643</v>
      </c>
      <c r="H117" s="41" t="s">
        <v>136</v>
      </c>
      <c r="I117">
        <f>_xlfn.XLOOKUP(B117,Use_Code_Ranking!$A$4:$A$23,Use_Code_Ranking!$B$4:$B$23,9999)</f>
        <v>9</v>
      </c>
      <c r="J117">
        <f t="shared" ca="1" si="19"/>
        <v>1</v>
      </c>
      <c r="K117">
        <f t="shared" ca="1" si="20"/>
        <v>1</v>
      </c>
      <c r="L117">
        <f t="shared" ca="1" si="21"/>
        <v>0</v>
      </c>
      <c r="M117">
        <f t="shared" ca="1" si="22"/>
        <v>0</v>
      </c>
      <c r="N117" t="str">
        <f t="shared" ca="1" si="29"/>
        <v/>
      </c>
      <c r="O117" t="str">
        <f t="shared" ca="1" si="30"/>
        <v/>
      </c>
      <c r="P117" t="str">
        <f t="shared" si="23"/>
        <v/>
      </c>
      <c r="Q117" t="str">
        <f t="shared" si="24"/>
        <v/>
      </c>
      <c r="R117" t="str">
        <f t="shared" si="25"/>
        <v/>
      </c>
      <c r="S117" t="str">
        <f t="shared" si="26"/>
        <v/>
      </c>
      <c r="U117" s="2" t="str">
        <f ca="1">IF(ISBLANK($T117),IF(S117="Irrigation","Irrigation",IF(R117="Irrigation","Irrigation",IF(Q117="Domestic","Domestic",IF(P117="Stockwatering","Stockwatering",IF(N117="IRRIGATION_AND_MUNICIPAL","Irrigation and Municipal",IF(O117="IRRIGATION_AND_DOMESTIC","Irrigation and Domestic Municipality",_xlfn.XLOOKUP(J117,Use_Code_Ranking!$B$4:$B$23,Use_Code_Ranking!$A$4:$A$23))))))),$T117)</f>
        <v>Irrigation</v>
      </c>
      <c r="W117" s="23" t="str">
        <f ca="1"/>
        <v>A022615</v>
      </c>
      <c r="X117" s="4" t="str">
        <f t="shared" ca="1" si="31"/>
        <v>Domestic</v>
      </c>
      <c r="Y117" t="str">
        <f t="shared" ca="1" si="27"/>
        <v>N</v>
      </c>
      <c r="Z117" s="2" t="str">
        <f t="shared" ca="1" si="28"/>
        <v>N</v>
      </c>
      <c r="AA117">
        <f t="shared" ca="1" si="32"/>
        <v>0</v>
      </c>
      <c r="AB117">
        <f t="shared" ca="1" si="32"/>
        <v>0</v>
      </c>
      <c r="AC117">
        <f t="shared" ca="1" si="32"/>
        <v>0</v>
      </c>
      <c r="AD117">
        <f t="shared" ca="1" si="32"/>
        <v>0</v>
      </c>
      <c r="AE117">
        <f t="shared" ca="1" si="18"/>
        <v>0</v>
      </c>
      <c r="AF117">
        <f t="shared" ca="1" si="18"/>
        <v>0</v>
      </c>
      <c r="AG117">
        <f t="shared" ca="1" si="18"/>
        <v>0</v>
      </c>
      <c r="AH117">
        <f t="shared" ca="1" si="33"/>
        <v>0</v>
      </c>
      <c r="AI117">
        <f t="shared" ca="1" si="33"/>
        <v>0</v>
      </c>
      <c r="AJ117">
        <f t="shared" ca="1" si="33"/>
        <v>0</v>
      </c>
      <c r="AK117">
        <f t="shared" ca="1" si="33"/>
        <v>0</v>
      </c>
      <c r="AL117">
        <f t="shared" ca="1" si="34"/>
        <v>0</v>
      </c>
      <c r="AM117" s="4" t="s">
        <v>103</v>
      </c>
      <c r="AZ117">
        <f ca="1">_xlfn.XLOOKUP($X117,Return_flow_table!$A$4:$A$25,Return_flow_table!B$4:B$25)</f>
        <v>0</v>
      </c>
      <c r="BA117">
        <f ca="1">_xlfn.XLOOKUP($X117,Return_flow_table!$A$4:$A$25,Return_flow_table!C$4:C$25)</f>
        <v>0</v>
      </c>
      <c r="BB117">
        <f ca="1">_xlfn.XLOOKUP($X117,Return_flow_table!$A$4:$A$25,Return_flow_table!D$4:D$25)</f>
        <v>0</v>
      </c>
      <c r="BC117">
        <f ca="1">_xlfn.XLOOKUP($X117,Return_flow_table!$A$4:$A$25,Return_flow_table!E$4:E$25)</f>
        <v>0</v>
      </c>
      <c r="BD117">
        <f ca="1">_xlfn.XLOOKUP($X117,Return_flow_table!$A$4:$A$25,Return_flow_table!F$4:F$25)</f>
        <v>0</v>
      </c>
      <c r="BE117">
        <f ca="1">_xlfn.XLOOKUP($X117,Return_flow_table!$A$4:$A$25,Return_flow_table!G$4:G$25)</f>
        <v>0</v>
      </c>
      <c r="BF117">
        <f ca="1">_xlfn.XLOOKUP($X117,Return_flow_table!$A$4:$A$25,Return_flow_table!H$4:H$25)</f>
        <v>0</v>
      </c>
      <c r="BG117">
        <f ca="1">_xlfn.XLOOKUP($X117,Return_flow_table!$A$4:$A$25,Return_flow_table!I$4:I$25)</f>
        <v>0</v>
      </c>
      <c r="BH117">
        <f ca="1">_xlfn.XLOOKUP($X117,Return_flow_table!$A$4:$A$25,Return_flow_table!J$4:J$25)</f>
        <v>0</v>
      </c>
      <c r="BI117">
        <f ca="1">_xlfn.XLOOKUP($X117,Return_flow_table!$A$4:$A$25,Return_flow_table!K$4:K$25)</f>
        <v>0</v>
      </c>
      <c r="BJ117">
        <f ca="1">_xlfn.XLOOKUP($X117,Return_flow_table!$A$4:$A$25,Return_flow_table!L$4:L$25)</f>
        <v>0</v>
      </c>
      <c r="BK117" s="2">
        <f ca="1">_xlfn.XLOOKUP($X117,Return_flow_table!$A$4:$A$25,Return_flow_table!M$4:M$25)</f>
        <v>0</v>
      </c>
    </row>
    <row r="118" spans="1:63" x14ac:dyDescent="0.25">
      <c r="A118" t="s">
        <v>642</v>
      </c>
      <c r="B118" t="s">
        <v>126</v>
      </c>
      <c r="C118" t="s">
        <v>99</v>
      </c>
      <c r="D118">
        <v>27</v>
      </c>
      <c r="E118" t="s">
        <v>100</v>
      </c>
      <c r="F118" t="s">
        <v>100</v>
      </c>
      <c r="G118" t="s">
        <v>643</v>
      </c>
      <c r="H118" s="41" t="s">
        <v>136</v>
      </c>
      <c r="I118">
        <f>_xlfn.XLOOKUP(B118,Use_Code_Ranking!$A$4:$A$23,Use_Code_Ranking!$B$4:$B$23,9999)</f>
        <v>5</v>
      </c>
      <c r="J118">
        <f t="shared" ca="1" si="19"/>
        <v>1</v>
      </c>
      <c r="K118">
        <f t="shared" ca="1" si="20"/>
        <v>1</v>
      </c>
      <c r="L118">
        <f t="shared" ca="1" si="21"/>
        <v>0</v>
      </c>
      <c r="M118">
        <f t="shared" ca="1" si="22"/>
        <v>0</v>
      </c>
      <c r="N118" t="str">
        <f t="shared" ca="1" si="29"/>
        <v/>
      </c>
      <c r="O118" t="str">
        <f t="shared" ca="1" si="30"/>
        <v/>
      </c>
      <c r="P118" t="str">
        <f t="shared" si="23"/>
        <v/>
      </c>
      <c r="Q118" t="str">
        <f t="shared" si="24"/>
        <v/>
      </c>
      <c r="R118" t="str">
        <f t="shared" si="25"/>
        <v/>
      </c>
      <c r="S118" t="str">
        <f t="shared" si="26"/>
        <v/>
      </c>
      <c r="U118" s="2" t="str">
        <f ca="1">IF(ISBLANK($T118),IF(S118="Irrigation","Irrigation",IF(R118="Irrigation","Irrigation",IF(Q118="Domestic","Domestic",IF(P118="Stockwatering","Stockwatering",IF(N118="IRRIGATION_AND_MUNICIPAL","Irrigation and Municipal",IF(O118="IRRIGATION_AND_DOMESTIC","Irrigation and Domestic Municipality",_xlfn.XLOOKUP(J118,Use_Code_Ranking!$B$4:$B$23,Use_Code_Ranking!$A$4:$A$23))))))),$T118)</f>
        <v>Irrigation</v>
      </c>
      <c r="W118" s="23" t="str">
        <f ca="1"/>
        <v>A022732</v>
      </c>
      <c r="X118" s="4" t="str">
        <f t="shared" ca="1" si="31"/>
        <v>Stockwatering</v>
      </c>
      <c r="Y118" t="str">
        <f t="shared" ca="1" si="27"/>
        <v>N</v>
      </c>
      <c r="Z118" s="2" t="str">
        <f t="shared" ca="1" si="28"/>
        <v>N</v>
      </c>
      <c r="AA118">
        <f t="shared" ca="1" si="32"/>
        <v>0</v>
      </c>
      <c r="AB118">
        <f t="shared" ca="1" si="32"/>
        <v>0</v>
      </c>
      <c r="AC118">
        <f t="shared" ca="1" si="32"/>
        <v>0</v>
      </c>
      <c r="AD118">
        <f t="shared" ca="1" si="32"/>
        <v>0</v>
      </c>
      <c r="AE118">
        <f t="shared" ca="1" si="18"/>
        <v>0</v>
      </c>
      <c r="AF118">
        <f t="shared" ca="1" si="18"/>
        <v>0</v>
      </c>
      <c r="AG118">
        <f t="shared" ca="1" si="18"/>
        <v>0</v>
      </c>
      <c r="AH118">
        <f t="shared" ca="1" si="33"/>
        <v>0</v>
      </c>
      <c r="AI118">
        <f t="shared" ca="1" si="33"/>
        <v>0</v>
      </c>
      <c r="AJ118">
        <f t="shared" ca="1" si="33"/>
        <v>0</v>
      </c>
      <c r="AK118">
        <f t="shared" ca="1" si="33"/>
        <v>0</v>
      </c>
      <c r="AL118">
        <f t="shared" ca="1" si="34"/>
        <v>0</v>
      </c>
      <c r="AM118" s="4" t="s">
        <v>103</v>
      </c>
      <c r="AZ118">
        <f ca="1">_xlfn.XLOOKUP($X118,Return_flow_table!$A$4:$A$25,Return_flow_table!B$4:B$25)</f>
        <v>0</v>
      </c>
      <c r="BA118">
        <f ca="1">_xlfn.XLOOKUP($X118,Return_flow_table!$A$4:$A$25,Return_flow_table!C$4:C$25)</f>
        <v>0</v>
      </c>
      <c r="BB118">
        <f ca="1">_xlfn.XLOOKUP($X118,Return_flow_table!$A$4:$A$25,Return_flow_table!D$4:D$25)</f>
        <v>0</v>
      </c>
      <c r="BC118">
        <f ca="1">_xlfn.XLOOKUP($X118,Return_flow_table!$A$4:$A$25,Return_flow_table!E$4:E$25)</f>
        <v>0</v>
      </c>
      <c r="BD118">
        <f ca="1">_xlfn.XLOOKUP($X118,Return_flow_table!$A$4:$A$25,Return_flow_table!F$4:F$25)</f>
        <v>0</v>
      </c>
      <c r="BE118">
        <f ca="1">_xlfn.XLOOKUP($X118,Return_flow_table!$A$4:$A$25,Return_flow_table!G$4:G$25)</f>
        <v>0</v>
      </c>
      <c r="BF118">
        <f ca="1">_xlfn.XLOOKUP($X118,Return_flow_table!$A$4:$A$25,Return_flow_table!H$4:H$25)</f>
        <v>0</v>
      </c>
      <c r="BG118">
        <f ca="1">_xlfn.XLOOKUP($X118,Return_flow_table!$A$4:$A$25,Return_flow_table!I$4:I$25)</f>
        <v>0</v>
      </c>
      <c r="BH118">
        <f ca="1">_xlfn.XLOOKUP($X118,Return_flow_table!$A$4:$A$25,Return_flow_table!J$4:J$25)</f>
        <v>0</v>
      </c>
      <c r="BI118">
        <f ca="1">_xlfn.XLOOKUP($X118,Return_flow_table!$A$4:$A$25,Return_flow_table!K$4:K$25)</f>
        <v>0</v>
      </c>
      <c r="BJ118">
        <f ca="1">_xlfn.XLOOKUP($X118,Return_flow_table!$A$4:$A$25,Return_flow_table!L$4:L$25)</f>
        <v>0</v>
      </c>
      <c r="BK118" s="2">
        <f ca="1">_xlfn.XLOOKUP($X118,Return_flow_table!$A$4:$A$25,Return_flow_table!M$4:M$25)</f>
        <v>0</v>
      </c>
    </row>
    <row r="119" spans="1:63" x14ac:dyDescent="0.25">
      <c r="A119" t="s">
        <v>642</v>
      </c>
      <c r="B119" t="s">
        <v>98</v>
      </c>
      <c r="C119" t="s">
        <v>99</v>
      </c>
      <c r="D119">
        <v>27</v>
      </c>
      <c r="E119" t="s">
        <v>100</v>
      </c>
      <c r="F119" t="s">
        <v>100</v>
      </c>
      <c r="G119" t="s">
        <v>643</v>
      </c>
      <c r="H119" s="41" t="s">
        <v>136</v>
      </c>
      <c r="I119">
        <f>_xlfn.XLOOKUP(B119,Use_Code_Ranking!$A$4:$A$23,Use_Code_Ranking!$B$4:$B$23,9999)</f>
        <v>1</v>
      </c>
      <c r="J119">
        <f t="shared" ca="1" si="19"/>
        <v>1</v>
      </c>
      <c r="K119">
        <f t="shared" ca="1" si="20"/>
        <v>1</v>
      </c>
      <c r="L119">
        <f t="shared" ca="1" si="21"/>
        <v>0</v>
      </c>
      <c r="M119">
        <f t="shared" ca="1" si="22"/>
        <v>0</v>
      </c>
      <c r="N119" t="str">
        <f t="shared" ca="1" si="29"/>
        <v/>
      </c>
      <c r="O119" t="str">
        <f t="shared" ca="1" si="30"/>
        <v/>
      </c>
      <c r="P119" t="str">
        <f t="shared" si="23"/>
        <v/>
      </c>
      <c r="Q119" t="str">
        <f t="shared" si="24"/>
        <v/>
      </c>
      <c r="R119" t="str">
        <f t="shared" si="25"/>
        <v/>
      </c>
      <c r="S119" t="str">
        <f t="shared" si="26"/>
        <v/>
      </c>
      <c r="U119" s="2" t="str">
        <f ca="1">IF(ISBLANK($T119),IF(S119="Irrigation","Irrigation",IF(R119="Irrigation","Irrigation",IF(Q119="Domestic","Domestic",IF(P119="Stockwatering","Stockwatering",IF(N119="IRRIGATION_AND_MUNICIPAL","Irrigation and Municipal",IF(O119="IRRIGATION_AND_DOMESTIC","Irrigation and Domestic Municipality",_xlfn.XLOOKUP(J119,Use_Code_Ranking!$B$4:$B$23,Use_Code_Ranking!$A$4:$A$23))))))),$T119)</f>
        <v>Irrigation</v>
      </c>
      <c r="W119" s="23" t="str">
        <f ca="1"/>
        <v>A022745</v>
      </c>
      <c r="X119" s="4" t="str">
        <f t="shared" ca="1" si="31"/>
        <v>Stockwatering</v>
      </c>
      <c r="Y119" t="str">
        <f t="shared" ca="1" si="27"/>
        <v>N</v>
      </c>
      <c r="Z119" s="2" t="str">
        <f t="shared" ca="1" si="28"/>
        <v>N</v>
      </c>
      <c r="AA119">
        <f t="shared" ca="1" si="32"/>
        <v>0</v>
      </c>
      <c r="AB119">
        <f t="shared" ca="1" si="32"/>
        <v>0</v>
      </c>
      <c r="AC119">
        <f t="shared" ca="1" si="32"/>
        <v>0</v>
      </c>
      <c r="AD119">
        <f t="shared" ca="1" si="32"/>
        <v>0</v>
      </c>
      <c r="AE119">
        <f t="shared" ca="1" si="18"/>
        <v>0</v>
      </c>
      <c r="AF119">
        <f t="shared" ca="1" si="18"/>
        <v>0</v>
      </c>
      <c r="AG119">
        <f t="shared" ca="1" si="18"/>
        <v>0</v>
      </c>
      <c r="AH119">
        <f t="shared" ca="1" si="33"/>
        <v>0</v>
      </c>
      <c r="AI119">
        <f t="shared" ca="1" si="33"/>
        <v>0</v>
      </c>
      <c r="AJ119">
        <f t="shared" ca="1" si="33"/>
        <v>0</v>
      </c>
      <c r="AK119">
        <f t="shared" ca="1" si="33"/>
        <v>0</v>
      </c>
      <c r="AL119">
        <f t="shared" ca="1" si="34"/>
        <v>0</v>
      </c>
      <c r="AM119" s="4" t="s">
        <v>103</v>
      </c>
      <c r="AZ119">
        <f ca="1">_xlfn.XLOOKUP($X119,Return_flow_table!$A$4:$A$25,Return_flow_table!B$4:B$25)</f>
        <v>0</v>
      </c>
      <c r="BA119">
        <f ca="1">_xlfn.XLOOKUP($X119,Return_flow_table!$A$4:$A$25,Return_flow_table!C$4:C$25)</f>
        <v>0</v>
      </c>
      <c r="BB119">
        <f ca="1">_xlfn.XLOOKUP($X119,Return_flow_table!$A$4:$A$25,Return_flow_table!D$4:D$25)</f>
        <v>0</v>
      </c>
      <c r="BC119">
        <f ca="1">_xlfn.XLOOKUP($X119,Return_flow_table!$A$4:$A$25,Return_flow_table!E$4:E$25)</f>
        <v>0</v>
      </c>
      <c r="BD119">
        <f ca="1">_xlfn.XLOOKUP($X119,Return_flow_table!$A$4:$A$25,Return_flow_table!F$4:F$25)</f>
        <v>0</v>
      </c>
      <c r="BE119">
        <f ca="1">_xlfn.XLOOKUP($X119,Return_flow_table!$A$4:$A$25,Return_flow_table!G$4:G$25)</f>
        <v>0</v>
      </c>
      <c r="BF119">
        <f ca="1">_xlfn.XLOOKUP($X119,Return_flow_table!$A$4:$A$25,Return_flow_table!H$4:H$25)</f>
        <v>0</v>
      </c>
      <c r="BG119">
        <f ca="1">_xlfn.XLOOKUP($X119,Return_flow_table!$A$4:$A$25,Return_flow_table!I$4:I$25)</f>
        <v>0</v>
      </c>
      <c r="BH119">
        <f ca="1">_xlfn.XLOOKUP($X119,Return_flow_table!$A$4:$A$25,Return_flow_table!J$4:J$25)</f>
        <v>0</v>
      </c>
      <c r="BI119">
        <f ca="1">_xlfn.XLOOKUP($X119,Return_flow_table!$A$4:$A$25,Return_flow_table!K$4:K$25)</f>
        <v>0</v>
      </c>
      <c r="BJ119">
        <f ca="1">_xlfn.XLOOKUP($X119,Return_flow_table!$A$4:$A$25,Return_flow_table!L$4:L$25)</f>
        <v>0</v>
      </c>
      <c r="BK119" s="2">
        <f ca="1">_xlfn.XLOOKUP($X119,Return_flow_table!$A$4:$A$25,Return_flow_table!M$4:M$25)</f>
        <v>0</v>
      </c>
    </row>
    <row r="120" spans="1:63" x14ac:dyDescent="0.25">
      <c r="A120" t="s">
        <v>273</v>
      </c>
      <c r="B120" t="s">
        <v>139</v>
      </c>
      <c r="C120" t="s">
        <v>99</v>
      </c>
      <c r="D120">
        <v>45</v>
      </c>
      <c r="E120" t="s">
        <v>100</v>
      </c>
      <c r="F120" t="s">
        <v>100</v>
      </c>
      <c r="G120" t="s">
        <v>274</v>
      </c>
      <c r="H120" s="41" t="s">
        <v>102</v>
      </c>
      <c r="I120">
        <f>_xlfn.XLOOKUP(B120,Use_Code_Ranking!$A$4:$A$23,Use_Code_Ranking!$B$4:$B$23,9999)</f>
        <v>9</v>
      </c>
      <c r="J120">
        <f t="shared" ca="1" si="19"/>
        <v>1</v>
      </c>
      <c r="K120">
        <f t="shared" ca="1" si="20"/>
        <v>1</v>
      </c>
      <c r="L120">
        <f t="shared" ca="1" si="21"/>
        <v>0</v>
      </c>
      <c r="M120">
        <f t="shared" ca="1" si="22"/>
        <v>0</v>
      </c>
      <c r="N120" t="str">
        <f t="shared" ca="1" si="29"/>
        <v/>
      </c>
      <c r="O120" t="str">
        <f t="shared" ca="1" si="30"/>
        <v/>
      </c>
      <c r="P120" t="str">
        <f t="shared" si="23"/>
        <v/>
      </c>
      <c r="Q120" t="str">
        <f t="shared" si="24"/>
        <v/>
      </c>
      <c r="R120" t="str">
        <f t="shared" si="25"/>
        <v/>
      </c>
      <c r="S120" t="str">
        <f t="shared" si="26"/>
        <v/>
      </c>
      <c r="U120" s="2" t="str">
        <f ca="1">IF(ISBLANK($T120),IF(S120="Irrigation","Irrigation",IF(R120="Irrigation","Irrigation",IF(Q120="Domestic","Domestic",IF(P120="Stockwatering","Stockwatering",IF(N120="IRRIGATION_AND_MUNICIPAL","Irrigation and Municipal",IF(O120="IRRIGATION_AND_DOMESTIC","Irrigation and Domestic Municipality",_xlfn.XLOOKUP(J120,Use_Code_Ranking!$B$4:$B$23,Use_Code_Ranking!$A$4:$A$23))))))),$T120)</f>
        <v>Irrigation</v>
      </c>
      <c r="W120" s="23" t="str">
        <f ca="1"/>
        <v>A022824</v>
      </c>
      <c r="X120" s="4" t="str">
        <f t="shared" ca="1" si="31"/>
        <v>Recreational</v>
      </c>
      <c r="Y120" t="str">
        <f t="shared" ca="1" si="27"/>
        <v>Y</v>
      </c>
      <c r="Z120" s="2" t="str">
        <f t="shared" ca="1" si="28"/>
        <v>N</v>
      </c>
      <c r="AA120">
        <f t="shared" ca="1" si="32"/>
        <v>100</v>
      </c>
      <c r="AB120">
        <f t="shared" ca="1" si="32"/>
        <v>100</v>
      </c>
      <c r="AC120">
        <f t="shared" ca="1" si="32"/>
        <v>100</v>
      </c>
      <c r="AD120">
        <f t="shared" ca="1" si="32"/>
        <v>100</v>
      </c>
      <c r="AE120">
        <f t="shared" ca="1" si="18"/>
        <v>100</v>
      </c>
      <c r="AF120">
        <f t="shared" ca="1" si="18"/>
        <v>100</v>
      </c>
      <c r="AG120">
        <f t="shared" ca="1" si="18"/>
        <v>100</v>
      </c>
      <c r="AH120">
        <f t="shared" ca="1" si="33"/>
        <v>100</v>
      </c>
      <c r="AI120">
        <f t="shared" ca="1" si="33"/>
        <v>100</v>
      </c>
      <c r="AJ120">
        <f t="shared" ca="1" si="33"/>
        <v>100</v>
      </c>
      <c r="AK120">
        <f t="shared" ca="1" si="33"/>
        <v>100</v>
      </c>
      <c r="AL120">
        <f t="shared" ca="1" si="34"/>
        <v>100</v>
      </c>
      <c r="AM120" s="4" t="s">
        <v>103</v>
      </c>
      <c r="AZ120">
        <f ca="1">_xlfn.XLOOKUP($X120,Return_flow_table!$A$4:$A$25,Return_flow_table!B$4:B$25)</f>
        <v>100</v>
      </c>
      <c r="BA120">
        <f ca="1">_xlfn.XLOOKUP($X120,Return_flow_table!$A$4:$A$25,Return_flow_table!C$4:C$25)</f>
        <v>100</v>
      </c>
      <c r="BB120">
        <f ca="1">_xlfn.XLOOKUP($X120,Return_flow_table!$A$4:$A$25,Return_flow_table!D$4:D$25)</f>
        <v>100</v>
      </c>
      <c r="BC120">
        <f ca="1">_xlfn.XLOOKUP($X120,Return_flow_table!$A$4:$A$25,Return_flow_table!E$4:E$25)</f>
        <v>100</v>
      </c>
      <c r="BD120">
        <f ca="1">_xlfn.XLOOKUP($X120,Return_flow_table!$A$4:$A$25,Return_flow_table!F$4:F$25)</f>
        <v>100</v>
      </c>
      <c r="BE120">
        <f ca="1">_xlfn.XLOOKUP($X120,Return_flow_table!$A$4:$A$25,Return_flow_table!G$4:G$25)</f>
        <v>100</v>
      </c>
      <c r="BF120">
        <f ca="1">_xlfn.XLOOKUP($X120,Return_flow_table!$A$4:$A$25,Return_flow_table!H$4:H$25)</f>
        <v>100</v>
      </c>
      <c r="BG120">
        <f ca="1">_xlfn.XLOOKUP($X120,Return_flow_table!$A$4:$A$25,Return_flow_table!I$4:I$25)</f>
        <v>100</v>
      </c>
      <c r="BH120">
        <f ca="1">_xlfn.XLOOKUP($X120,Return_flow_table!$A$4:$A$25,Return_flow_table!J$4:J$25)</f>
        <v>100</v>
      </c>
      <c r="BI120">
        <f ca="1">_xlfn.XLOOKUP($X120,Return_flow_table!$A$4:$A$25,Return_flow_table!K$4:K$25)</f>
        <v>100</v>
      </c>
      <c r="BJ120">
        <f ca="1">_xlfn.XLOOKUP($X120,Return_flow_table!$A$4:$A$25,Return_flow_table!L$4:L$25)</f>
        <v>100</v>
      </c>
      <c r="BK120" s="2">
        <f ca="1">_xlfn.XLOOKUP($X120,Return_flow_table!$A$4:$A$25,Return_flow_table!M$4:M$25)</f>
        <v>100</v>
      </c>
    </row>
    <row r="121" spans="1:63" x14ac:dyDescent="0.25">
      <c r="A121" t="s">
        <v>273</v>
      </c>
      <c r="B121" t="s">
        <v>126</v>
      </c>
      <c r="C121" t="s">
        <v>99</v>
      </c>
      <c r="D121">
        <v>45</v>
      </c>
      <c r="E121" t="s">
        <v>100</v>
      </c>
      <c r="F121" t="s">
        <v>100</v>
      </c>
      <c r="G121" t="s">
        <v>274</v>
      </c>
      <c r="H121" s="41" t="s">
        <v>102</v>
      </c>
      <c r="I121">
        <f>_xlfn.XLOOKUP(B121,Use_Code_Ranking!$A$4:$A$23,Use_Code_Ranking!$B$4:$B$23,9999)</f>
        <v>5</v>
      </c>
      <c r="J121">
        <f t="shared" ca="1" si="19"/>
        <v>1</v>
      </c>
      <c r="K121">
        <f t="shared" ca="1" si="20"/>
        <v>1</v>
      </c>
      <c r="L121">
        <f t="shared" ca="1" si="21"/>
        <v>0</v>
      </c>
      <c r="M121">
        <f t="shared" ca="1" si="22"/>
        <v>0</v>
      </c>
      <c r="N121" t="str">
        <f t="shared" ca="1" si="29"/>
        <v/>
      </c>
      <c r="O121" t="str">
        <f t="shared" ca="1" si="30"/>
        <v/>
      </c>
      <c r="P121" t="str">
        <f t="shared" si="23"/>
        <v/>
      </c>
      <c r="Q121" t="str">
        <f t="shared" si="24"/>
        <v/>
      </c>
      <c r="R121" t="str">
        <f t="shared" si="25"/>
        <v/>
      </c>
      <c r="S121" t="str">
        <f t="shared" si="26"/>
        <v/>
      </c>
      <c r="U121" s="2" t="str">
        <f ca="1">IF(ISBLANK($T121),IF(S121="Irrigation","Irrigation",IF(R121="Irrigation","Irrigation",IF(Q121="Domestic","Domestic",IF(P121="Stockwatering","Stockwatering",IF(N121="IRRIGATION_AND_MUNICIPAL","Irrigation and Municipal",IF(O121="IRRIGATION_AND_DOMESTIC","Irrigation and Domestic Municipality",_xlfn.XLOOKUP(J121,Use_Code_Ranking!$B$4:$B$23,Use_Code_Ranking!$A$4:$A$23))))))),$T121)</f>
        <v>Irrigation</v>
      </c>
      <c r="W121" s="23" t="str">
        <f ca="1"/>
        <v>A023035</v>
      </c>
      <c r="X121" s="4" t="str">
        <f t="shared" ca="1" si="31"/>
        <v>Irrigation</v>
      </c>
      <c r="Y121" t="str">
        <f t="shared" ca="1" si="27"/>
        <v>N</v>
      </c>
      <c r="Z121" s="2" t="str">
        <f t="shared" ca="1" si="28"/>
        <v>N</v>
      </c>
      <c r="AA121">
        <f t="shared" ca="1" si="32"/>
        <v>0</v>
      </c>
      <c r="AB121">
        <f t="shared" ca="1" si="32"/>
        <v>0</v>
      </c>
      <c r="AC121">
        <f t="shared" ca="1" si="32"/>
        <v>20</v>
      </c>
      <c r="AD121">
        <f t="shared" ca="1" si="32"/>
        <v>20</v>
      </c>
      <c r="AE121">
        <f t="shared" ca="1" si="18"/>
        <v>10</v>
      </c>
      <c r="AF121">
        <f t="shared" ca="1" si="18"/>
        <v>10</v>
      </c>
      <c r="AG121">
        <f t="shared" ca="1" si="18"/>
        <v>0</v>
      </c>
      <c r="AH121">
        <f t="shared" ca="1" si="33"/>
        <v>0</v>
      </c>
      <c r="AI121">
        <f t="shared" ca="1" si="33"/>
        <v>0</v>
      </c>
      <c r="AJ121">
        <f t="shared" ca="1" si="33"/>
        <v>20</v>
      </c>
      <c r="AK121">
        <f t="shared" ca="1" si="33"/>
        <v>20</v>
      </c>
      <c r="AL121">
        <f t="shared" ca="1" si="34"/>
        <v>0</v>
      </c>
      <c r="AM121" s="4" t="s">
        <v>103</v>
      </c>
      <c r="AZ121">
        <f ca="1">_xlfn.XLOOKUP($X121,Return_flow_table!$A$4:$A$25,Return_flow_table!B$4:B$25)</f>
        <v>0</v>
      </c>
      <c r="BA121">
        <f ca="1">_xlfn.XLOOKUP($X121,Return_flow_table!$A$4:$A$25,Return_flow_table!C$4:C$25)</f>
        <v>0</v>
      </c>
      <c r="BB121">
        <f ca="1">_xlfn.XLOOKUP($X121,Return_flow_table!$A$4:$A$25,Return_flow_table!D$4:D$25)</f>
        <v>20</v>
      </c>
      <c r="BC121">
        <f ca="1">_xlfn.XLOOKUP($X121,Return_flow_table!$A$4:$A$25,Return_flow_table!E$4:E$25)</f>
        <v>20</v>
      </c>
      <c r="BD121">
        <f ca="1">_xlfn.XLOOKUP($X121,Return_flow_table!$A$4:$A$25,Return_flow_table!F$4:F$25)</f>
        <v>10</v>
      </c>
      <c r="BE121">
        <f ca="1">_xlfn.XLOOKUP($X121,Return_flow_table!$A$4:$A$25,Return_flow_table!G$4:G$25)</f>
        <v>10</v>
      </c>
      <c r="BF121">
        <f ca="1">_xlfn.XLOOKUP($X121,Return_flow_table!$A$4:$A$25,Return_flow_table!H$4:H$25)</f>
        <v>0</v>
      </c>
      <c r="BG121">
        <f ca="1">_xlfn.XLOOKUP($X121,Return_flow_table!$A$4:$A$25,Return_flow_table!I$4:I$25)</f>
        <v>0</v>
      </c>
      <c r="BH121">
        <f ca="1">_xlfn.XLOOKUP($X121,Return_flow_table!$A$4:$A$25,Return_flow_table!J$4:J$25)</f>
        <v>0</v>
      </c>
      <c r="BI121">
        <f ca="1">_xlfn.XLOOKUP($X121,Return_flow_table!$A$4:$A$25,Return_flow_table!K$4:K$25)</f>
        <v>20</v>
      </c>
      <c r="BJ121">
        <f ca="1">_xlfn.XLOOKUP($X121,Return_flow_table!$A$4:$A$25,Return_flow_table!L$4:L$25)</f>
        <v>20</v>
      </c>
      <c r="BK121" s="2">
        <f ca="1">_xlfn.XLOOKUP($X121,Return_flow_table!$A$4:$A$25,Return_flow_table!M$4:M$25)</f>
        <v>0</v>
      </c>
    </row>
    <row r="122" spans="1:63" x14ac:dyDescent="0.25">
      <c r="A122" t="s">
        <v>273</v>
      </c>
      <c r="B122" t="s">
        <v>98</v>
      </c>
      <c r="C122" t="s">
        <v>99</v>
      </c>
      <c r="D122">
        <v>45</v>
      </c>
      <c r="E122" t="s">
        <v>100</v>
      </c>
      <c r="F122" t="s">
        <v>100</v>
      </c>
      <c r="G122" t="s">
        <v>274</v>
      </c>
      <c r="H122" s="41" t="s">
        <v>102</v>
      </c>
      <c r="I122">
        <f>_xlfn.XLOOKUP(B122,Use_Code_Ranking!$A$4:$A$23,Use_Code_Ranking!$B$4:$B$23,9999)</f>
        <v>1</v>
      </c>
      <c r="J122">
        <f t="shared" ca="1" si="19"/>
        <v>1</v>
      </c>
      <c r="K122">
        <f t="shared" ca="1" si="20"/>
        <v>1</v>
      </c>
      <c r="L122">
        <f t="shared" ca="1" si="21"/>
        <v>0</v>
      </c>
      <c r="M122">
        <f t="shared" ca="1" si="22"/>
        <v>0</v>
      </c>
      <c r="N122" t="str">
        <f t="shared" ca="1" si="29"/>
        <v/>
      </c>
      <c r="O122" t="str">
        <f t="shared" ca="1" si="30"/>
        <v/>
      </c>
      <c r="P122" t="str">
        <f t="shared" si="23"/>
        <v/>
      </c>
      <c r="Q122" t="str">
        <f t="shared" si="24"/>
        <v/>
      </c>
      <c r="R122" t="str">
        <f t="shared" si="25"/>
        <v/>
      </c>
      <c r="S122" t="str">
        <f t="shared" si="26"/>
        <v/>
      </c>
      <c r="U122" s="2" t="str">
        <f ca="1">IF(ISBLANK($T122),IF(S122="Irrigation","Irrigation",IF(R122="Irrigation","Irrigation",IF(Q122="Domestic","Domestic",IF(P122="Stockwatering","Stockwatering",IF(N122="IRRIGATION_AND_MUNICIPAL","Irrigation and Municipal",IF(O122="IRRIGATION_AND_DOMESTIC","Irrigation and Domestic Municipality",_xlfn.XLOOKUP(J122,Use_Code_Ranking!$B$4:$B$23,Use_Code_Ranking!$A$4:$A$23))))))),$T122)</f>
        <v>Irrigation</v>
      </c>
      <c r="W122" s="23" t="str">
        <f ca="1"/>
        <v>A023040</v>
      </c>
      <c r="X122" s="4" t="str">
        <f t="shared" ca="1" si="31"/>
        <v>Irrigation</v>
      </c>
      <c r="Y122" t="str">
        <f t="shared" ca="1" si="27"/>
        <v>N</v>
      </c>
      <c r="Z122" s="2" t="str">
        <f t="shared" ca="1" si="28"/>
        <v>N</v>
      </c>
      <c r="AA122">
        <f t="shared" ca="1" si="32"/>
        <v>0</v>
      </c>
      <c r="AB122">
        <f t="shared" ca="1" si="32"/>
        <v>0</v>
      </c>
      <c r="AC122">
        <f t="shared" ca="1" si="32"/>
        <v>20</v>
      </c>
      <c r="AD122">
        <f t="shared" ca="1" si="32"/>
        <v>20</v>
      </c>
      <c r="AE122">
        <f t="shared" ca="1" si="18"/>
        <v>10</v>
      </c>
      <c r="AF122">
        <f t="shared" ca="1" si="18"/>
        <v>10</v>
      </c>
      <c r="AG122">
        <f t="shared" ca="1" si="18"/>
        <v>0</v>
      </c>
      <c r="AH122">
        <f t="shared" ca="1" si="33"/>
        <v>0</v>
      </c>
      <c r="AI122">
        <f t="shared" ca="1" si="33"/>
        <v>0</v>
      </c>
      <c r="AJ122">
        <f t="shared" ca="1" si="33"/>
        <v>20</v>
      </c>
      <c r="AK122">
        <f t="shared" ca="1" si="33"/>
        <v>20</v>
      </c>
      <c r="AL122">
        <f t="shared" ca="1" si="34"/>
        <v>0</v>
      </c>
      <c r="AM122" s="4" t="s">
        <v>103</v>
      </c>
      <c r="AZ122">
        <f ca="1">_xlfn.XLOOKUP($X122,Return_flow_table!$A$4:$A$25,Return_flow_table!B$4:B$25)</f>
        <v>0</v>
      </c>
      <c r="BA122">
        <f ca="1">_xlfn.XLOOKUP($X122,Return_flow_table!$A$4:$A$25,Return_flow_table!C$4:C$25)</f>
        <v>0</v>
      </c>
      <c r="BB122">
        <f ca="1">_xlfn.XLOOKUP($X122,Return_flow_table!$A$4:$A$25,Return_flow_table!D$4:D$25)</f>
        <v>20</v>
      </c>
      <c r="BC122">
        <f ca="1">_xlfn.XLOOKUP($X122,Return_flow_table!$A$4:$A$25,Return_flow_table!E$4:E$25)</f>
        <v>20</v>
      </c>
      <c r="BD122">
        <f ca="1">_xlfn.XLOOKUP($X122,Return_flow_table!$A$4:$A$25,Return_flow_table!F$4:F$25)</f>
        <v>10</v>
      </c>
      <c r="BE122">
        <f ca="1">_xlfn.XLOOKUP($X122,Return_flow_table!$A$4:$A$25,Return_flow_table!G$4:G$25)</f>
        <v>10</v>
      </c>
      <c r="BF122">
        <f ca="1">_xlfn.XLOOKUP($X122,Return_flow_table!$A$4:$A$25,Return_flow_table!H$4:H$25)</f>
        <v>0</v>
      </c>
      <c r="BG122">
        <f ca="1">_xlfn.XLOOKUP($X122,Return_flow_table!$A$4:$A$25,Return_flow_table!I$4:I$25)</f>
        <v>0</v>
      </c>
      <c r="BH122">
        <f ca="1">_xlfn.XLOOKUP($X122,Return_flow_table!$A$4:$A$25,Return_flow_table!J$4:J$25)</f>
        <v>0</v>
      </c>
      <c r="BI122">
        <f ca="1">_xlfn.XLOOKUP($X122,Return_flow_table!$A$4:$A$25,Return_flow_table!K$4:K$25)</f>
        <v>20</v>
      </c>
      <c r="BJ122">
        <f ca="1">_xlfn.XLOOKUP($X122,Return_flow_table!$A$4:$A$25,Return_flow_table!L$4:L$25)</f>
        <v>20</v>
      </c>
      <c r="BK122" s="2">
        <f ca="1">_xlfn.XLOOKUP($X122,Return_flow_table!$A$4:$A$25,Return_flow_table!M$4:M$25)</f>
        <v>0</v>
      </c>
    </row>
    <row r="123" spans="1:63" x14ac:dyDescent="0.25">
      <c r="A123" t="s">
        <v>275</v>
      </c>
      <c r="B123" t="s">
        <v>178</v>
      </c>
      <c r="C123" t="s">
        <v>99</v>
      </c>
      <c r="D123">
        <v>90</v>
      </c>
      <c r="E123" t="s">
        <v>100</v>
      </c>
      <c r="F123" t="s">
        <v>100</v>
      </c>
      <c r="G123" t="s">
        <v>144</v>
      </c>
      <c r="H123" s="41" t="s">
        <v>136</v>
      </c>
      <c r="I123">
        <f>_xlfn.XLOOKUP(B123,Use_Code_Ranking!$A$4:$A$23,Use_Code_Ranking!$B$4:$B$23,9999)</f>
        <v>13</v>
      </c>
      <c r="J123">
        <f t="shared" ca="1" si="19"/>
        <v>1</v>
      </c>
      <c r="K123">
        <f t="shared" ca="1" si="20"/>
        <v>1</v>
      </c>
      <c r="L123">
        <f t="shared" ca="1" si="21"/>
        <v>0</v>
      </c>
      <c r="M123">
        <f t="shared" ca="1" si="22"/>
        <v>1</v>
      </c>
      <c r="N123" t="str">
        <f t="shared" ca="1" si="29"/>
        <v/>
      </c>
      <c r="O123" t="str">
        <f t="shared" ca="1" si="30"/>
        <v>IRRIGATION_AND_DOMESTIC</v>
      </c>
      <c r="P123" t="str">
        <f t="shared" si="23"/>
        <v/>
      </c>
      <c r="Q123" t="str">
        <f t="shared" si="24"/>
        <v/>
      </c>
      <c r="R123" t="str">
        <f t="shared" si="25"/>
        <v/>
      </c>
      <c r="S123" t="str">
        <f t="shared" si="26"/>
        <v/>
      </c>
      <c r="U123" s="2" t="str">
        <f ca="1">IF(ISBLANK($T123),IF(S123="Irrigation","Irrigation",IF(R123="Irrigation","Irrigation",IF(Q123="Domestic","Domestic",IF(P123="Stockwatering","Stockwatering",IF(N123="IRRIGATION_AND_MUNICIPAL","Irrigation and Municipal",IF(O123="IRRIGATION_AND_DOMESTIC","Irrigation and Domestic Municipality",_xlfn.XLOOKUP(J123,Use_Code_Ranking!$B$4:$B$23,Use_Code_Ranking!$A$4:$A$23))))))),$T123)</f>
        <v>Irrigation and Domestic Municipality</v>
      </c>
      <c r="W123" s="23" t="str">
        <f ca="1"/>
        <v>A023067</v>
      </c>
      <c r="X123" s="4" t="str">
        <f t="shared" ca="1" si="31"/>
        <v>Irrigation</v>
      </c>
      <c r="Y123" t="str">
        <f t="shared" ca="1" si="27"/>
        <v>N</v>
      </c>
      <c r="Z123" s="2" t="str">
        <f t="shared" ca="1" si="28"/>
        <v>N</v>
      </c>
      <c r="AA123">
        <f t="shared" ca="1" si="32"/>
        <v>0</v>
      </c>
      <c r="AB123">
        <f t="shared" ca="1" si="32"/>
        <v>0</v>
      </c>
      <c r="AC123">
        <f t="shared" ca="1" si="32"/>
        <v>20</v>
      </c>
      <c r="AD123">
        <f t="shared" ca="1" si="32"/>
        <v>20</v>
      </c>
      <c r="AE123">
        <f t="shared" ca="1" si="18"/>
        <v>10</v>
      </c>
      <c r="AF123">
        <f t="shared" ca="1" si="18"/>
        <v>10</v>
      </c>
      <c r="AG123">
        <f t="shared" ca="1" si="18"/>
        <v>0</v>
      </c>
      <c r="AH123">
        <f t="shared" ca="1" si="33"/>
        <v>0</v>
      </c>
      <c r="AI123">
        <f t="shared" ca="1" si="33"/>
        <v>0</v>
      </c>
      <c r="AJ123">
        <f t="shared" ca="1" si="33"/>
        <v>20</v>
      </c>
      <c r="AK123">
        <f t="shared" ca="1" si="33"/>
        <v>20</v>
      </c>
      <c r="AL123">
        <f t="shared" ca="1" si="34"/>
        <v>0</v>
      </c>
      <c r="AM123" s="4" t="s">
        <v>103</v>
      </c>
      <c r="AZ123">
        <f ca="1">_xlfn.XLOOKUP($X123,Return_flow_table!$A$4:$A$25,Return_flow_table!B$4:B$25)</f>
        <v>0</v>
      </c>
      <c r="BA123">
        <f ca="1">_xlfn.XLOOKUP($X123,Return_flow_table!$A$4:$A$25,Return_flow_table!C$4:C$25)</f>
        <v>0</v>
      </c>
      <c r="BB123">
        <f ca="1">_xlfn.XLOOKUP($X123,Return_flow_table!$A$4:$A$25,Return_flow_table!D$4:D$25)</f>
        <v>20</v>
      </c>
      <c r="BC123">
        <f ca="1">_xlfn.XLOOKUP($X123,Return_flow_table!$A$4:$A$25,Return_flow_table!E$4:E$25)</f>
        <v>20</v>
      </c>
      <c r="BD123">
        <f ca="1">_xlfn.XLOOKUP($X123,Return_flow_table!$A$4:$A$25,Return_flow_table!F$4:F$25)</f>
        <v>10</v>
      </c>
      <c r="BE123">
        <f ca="1">_xlfn.XLOOKUP($X123,Return_flow_table!$A$4:$A$25,Return_flow_table!G$4:G$25)</f>
        <v>10</v>
      </c>
      <c r="BF123">
        <f ca="1">_xlfn.XLOOKUP($X123,Return_flow_table!$A$4:$A$25,Return_flow_table!H$4:H$25)</f>
        <v>0</v>
      </c>
      <c r="BG123">
        <f ca="1">_xlfn.XLOOKUP($X123,Return_flow_table!$A$4:$A$25,Return_flow_table!I$4:I$25)</f>
        <v>0</v>
      </c>
      <c r="BH123">
        <f ca="1">_xlfn.XLOOKUP($X123,Return_flow_table!$A$4:$A$25,Return_flow_table!J$4:J$25)</f>
        <v>0</v>
      </c>
      <c r="BI123">
        <f ca="1">_xlfn.XLOOKUP($X123,Return_flow_table!$A$4:$A$25,Return_flow_table!K$4:K$25)</f>
        <v>20</v>
      </c>
      <c r="BJ123">
        <f ca="1">_xlfn.XLOOKUP($X123,Return_flow_table!$A$4:$A$25,Return_flow_table!L$4:L$25)</f>
        <v>20</v>
      </c>
      <c r="BK123" s="2">
        <f ca="1">_xlfn.XLOOKUP($X123,Return_flow_table!$A$4:$A$25,Return_flow_table!M$4:M$25)</f>
        <v>0</v>
      </c>
    </row>
    <row r="124" spans="1:63" x14ac:dyDescent="0.25">
      <c r="A124" t="s">
        <v>275</v>
      </c>
      <c r="B124" t="s">
        <v>126</v>
      </c>
      <c r="C124" t="s">
        <v>99</v>
      </c>
      <c r="D124">
        <v>90</v>
      </c>
      <c r="E124" t="s">
        <v>100</v>
      </c>
      <c r="F124" t="s">
        <v>100</v>
      </c>
      <c r="G124" t="s">
        <v>144</v>
      </c>
      <c r="H124" s="41" t="s">
        <v>136</v>
      </c>
      <c r="I124">
        <f>_xlfn.XLOOKUP(B124,Use_Code_Ranking!$A$4:$A$23,Use_Code_Ranking!$B$4:$B$23,9999)</f>
        <v>5</v>
      </c>
      <c r="J124">
        <f t="shared" ca="1" si="19"/>
        <v>1</v>
      </c>
      <c r="K124">
        <f t="shared" ca="1" si="20"/>
        <v>1</v>
      </c>
      <c r="L124">
        <f t="shared" ca="1" si="21"/>
        <v>0</v>
      </c>
      <c r="M124">
        <f t="shared" ca="1" si="22"/>
        <v>1</v>
      </c>
      <c r="N124" t="str">
        <f t="shared" ca="1" si="29"/>
        <v/>
      </c>
      <c r="O124" t="str">
        <f t="shared" ca="1" si="30"/>
        <v>IRRIGATION_AND_DOMESTIC</v>
      </c>
      <c r="P124" t="str">
        <f t="shared" si="23"/>
        <v/>
      </c>
      <c r="Q124" t="str">
        <f t="shared" si="24"/>
        <v/>
      </c>
      <c r="R124" t="str">
        <f t="shared" si="25"/>
        <v/>
      </c>
      <c r="S124" t="str">
        <f t="shared" si="26"/>
        <v/>
      </c>
      <c r="U124" s="2" t="str">
        <f ca="1">IF(ISBLANK($T124),IF(S124="Irrigation","Irrigation",IF(R124="Irrigation","Irrigation",IF(Q124="Domestic","Domestic",IF(P124="Stockwatering","Stockwatering",IF(N124="IRRIGATION_AND_MUNICIPAL","Irrigation and Municipal",IF(O124="IRRIGATION_AND_DOMESTIC","Irrigation and Domestic Municipality",_xlfn.XLOOKUP(J124,Use_Code_Ranking!$B$4:$B$23,Use_Code_Ranking!$A$4:$A$23))))))),$T124)</f>
        <v>Irrigation and Domestic Municipality</v>
      </c>
      <c r="W124" s="23" t="str">
        <f ca="1"/>
        <v>A023077</v>
      </c>
      <c r="X124" s="4" t="str">
        <f t="shared" ca="1" si="31"/>
        <v>Irrigation</v>
      </c>
      <c r="Y124" t="str">
        <f t="shared" ca="1" si="27"/>
        <v>N</v>
      </c>
      <c r="Z124" s="2" t="str">
        <f t="shared" ca="1" si="28"/>
        <v>N</v>
      </c>
      <c r="AA124">
        <f t="shared" ca="1" si="32"/>
        <v>0</v>
      </c>
      <c r="AB124">
        <f t="shared" ca="1" si="32"/>
        <v>0</v>
      </c>
      <c r="AC124">
        <f t="shared" ca="1" si="32"/>
        <v>20</v>
      </c>
      <c r="AD124">
        <f t="shared" ca="1" si="32"/>
        <v>20</v>
      </c>
      <c r="AE124">
        <f t="shared" ca="1" si="18"/>
        <v>10</v>
      </c>
      <c r="AF124">
        <f t="shared" ca="1" si="18"/>
        <v>10</v>
      </c>
      <c r="AG124">
        <f t="shared" ca="1" si="18"/>
        <v>0</v>
      </c>
      <c r="AH124">
        <f t="shared" ca="1" si="33"/>
        <v>0</v>
      </c>
      <c r="AI124">
        <f t="shared" ca="1" si="33"/>
        <v>0</v>
      </c>
      <c r="AJ124">
        <f t="shared" ca="1" si="33"/>
        <v>20</v>
      </c>
      <c r="AK124">
        <f t="shared" ca="1" si="33"/>
        <v>20</v>
      </c>
      <c r="AL124">
        <f t="shared" ca="1" si="34"/>
        <v>0</v>
      </c>
      <c r="AM124" s="4" t="s">
        <v>103</v>
      </c>
      <c r="AZ124">
        <f ca="1">_xlfn.XLOOKUP($X124,Return_flow_table!$A$4:$A$25,Return_flow_table!B$4:B$25)</f>
        <v>0</v>
      </c>
      <c r="BA124">
        <f ca="1">_xlfn.XLOOKUP($X124,Return_flow_table!$A$4:$A$25,Return_flow_table!C$4:C$25)</f>
        <v>0</v>
      </c>
      <c r="BB124">
        <f ca="1">_xlfn.XLOOKUP($X124,Return_flow_table!$A$4:$A$25,Return_flow_table!D$4:D$25)</f>
        <v>20</v>
      </c>
      <c r="BC124">
        <f ca="1">_xlfn.XLOOKUP($X124,Return_flow_table!$A$4:$A$25,Return_flow_table!E$4:E$25)</f>
        <v>20</v>
      </c>
      <c r="BD124">
        <f ca="1">_xlfn.XLOOKUP($X124,Return_flow_table!$A$4:$A$25,Return_flow_table!F$4:F$25)</f>
        <v>10</v>
      </c>
      <c r="BE124">
        <f ca="1">_xlfn.XLOOKUP($X124,Return_flow_table!$A$4:$A$25,Return_flow_table!G$4:G$25)</f>
        <v>10</v>
      </c>
      <c r="BF124">
        <f ca="1">_xlfn.XLOOKUP($X124,Return_flow_table!$A$4:$A$25,Return_flow_table!H$4:H$25)</f>
        <v>0</v>
      </c>
      <c r="BG124">
        <f ca="1">_xlfn.XLOOKUP($X124,Return_flow_table!$A$4:$A$25,Return_flow_table!I$4:I$25)</f>
        <v>0</v>
      </c>
      <c r="BH124">
        <f ca="1">_xlfn.XLOOKUP($X124,Return_flow_table!$A$4:$A$25,Return_flow_table!J$4:J$25)</f>
        <v>0</v>
      </c>
      <c r="BI124">
        <f ca="1">_xlfn.XLOOKUP($X124,Return_flow_table!$A$4:$A$25,Return_flow_table!K$4:K$25)</f>
        <v>20</v>
      </c>
      <c r="BJ124">
        <f ca="1">_xlfn.XLOOKUP($X124,Return_flow_table!$A$4:$A$25,Return_flow_table!L$4:L$25)</f>
        <v>20</v>
      </c>
      <c r="BK124" s="2">
        <f ca="1">_xlfn.XLOOKUP($X124,Return_flow_table!$A$4:$A$25,Return_flow_table!M$4:M$25)</f>
        <v>0</v>
      </c>
    </row>
    <row r="125" spans="1:63" x14ac:dyDescent="0.25">
      <c r="A125" t="s">
        <v>275</v>
      </c>
      <c r="B125" t="s">
        <v>106</v>
      </c>
      <c r="C125" t="s">
        <v>99</v>
      </c>
      <c r="D125">
        <v>90</v>
      </c>
      <c r="E125" t="s">
        <v>100</v>
      </c>
      <c r="F125" t="s">
        <v>100</v>
      </c>
      <c r="G125" t="s">
        <v>144</v>
      </c>
      <c r="H125" s="41" t="s">
        <v>136</v>
      </c>
      <c r="I125">
        <f>_xlfn.XLOOKUP(B125,Use_Code_Ranking!$A$4:$A$23,Use_Code_Ranking!$B$4:$B$23,9999)</f>
        <v>3</v>
      </c>
      <c r="J125">
        <f t="shared" ca="1" si="19"/>
        <v>1</v>
      </c>
      <c r="K125">
        <f t="shared" ca="1" si="20"/>
        <v>1</v>
      </c>
      <c r="L125">
        <f t="shared" ca="1" si="21"/>
        <v>0</v>
      </c>
      <c r="M125">
        <f t="shared" ca="1" si="22"/>
        <v>1</v>
      </c>
      <c r="N125" t="str">
        <f t="shared" ca="1" si="29"/>
        <v/>
      </c>
      <c r="O125" t="str">
        <f t="shared" ca="1" si="30"/>
        <v>IRRIGATION_AND_DOMESTIC</v>
      </c>
      <c r="P125" t="str">
        <f t="shared" si="23"/>
        <v/>
      </c>
      <c r="Q125" t="str">
        <f t="shared" si="24"/>
        <v/>
      </c>
      <c r="R125" t="str">
        <f t="shared" si="25"/>
        <v/>
      </c>
      <c r="S125" t="str">
        <f t="shared" si="26"/>
        <v/>
      </c>
      <c r="U125" s="2" t="str">
        <f ca="1">IF(ISBLANK($T125),IF(S125="Irrigation","Irrigation",IF(R125="Irrigation","Irrigation",IF(Q125="Domestic","Domestic",IF(P125="Stockwatering","Stockwatering",IF(N125="IRRIGATION_AND_MUNICIPAL","Irrigation and Municipal",IF(O125="IRRIGATION_AND_DOMESTIC","Irrigation and Domestic Municipality",_xlfn.XLOOKUP(J125,Use_Code_Ranking!$B$4:$B$23,Use_Code_Ranking!$A$4:$A$23))))))),$T125)</f>
        <v>Irrigation and Domestic Municipality</v>
      </c>
      <c r="W125" s="23" t="str">
        <f ca="1"/>
        <v>A023086</v>
      </c>
      <c r="X125" s="4" t="str">
        <f t="shared" ca="1" si="31"/>
        <v>Recreational</v>
      </c>
      <c r="Y125" t="str">
        <f t="shared" ca="1" si="27"/>
        <v>Y</v>
      </c>
      <c r="Z125" s="2" t="str">
        <f t="shared" ca="1" si="28"/>
        <v>N</v>
      </c>
      <c r="AA125">
        <f t="shared" ca="1" si="32"/>
        <v>100</v>
      </c>
      <c r="AB125">
        <f t="shared" ca="1" si="32"/>
        <v>100</v>
      </c>
      <c r="AC125">
        <f t="shared" ca="1" si="32"/>
        <v>100</v>
      </c>
      <c r="AD125">
        <f t="shared" ca="1" si="32"/>
        <v>100</v>
      </c>
      <c r="AE125">
        <f t="shared" ca="1" si="18"/>
        <v>100</v>
      </c>
      <c r="AF125">
        <f t="shared" ca="1" si="18"/>
        <v>100</v>
      </c>
      <c r="AG125">
        <f t="shared" ca="1" si="18"/>
        <v>100</v>
      </c>
      <c r="AH125">
        <f t="shared" ca="1" si="33"/>
        <v>100</v>
      </c>
      <c r="AI125">
        <f t="shared" ca="1" si="33"/>
        <v>100</v>
      </c>
      <c r="AJ125">
        <f t="shared" ca="1" si="33"/>
        <v>100</v>
      </c>
      <c r="AK125">
        <f t="shared" ca="1" si="33"/>
        <v>100</v>
      </c>
      <c r="AL125">
        <f t="shared" ca="1" si="34"/>
        <v>100</v>
      </c>
      <c r="AM125" s="4" t="s">
        <v>103</v>
      </c>
      <c r="AZ125">
        <f ca="1">_xlfn.XLOOKUP($X125,Return_flow_table!$A$4:$A$25,Return_flow_table!B$4:B$25)</f>
        <v>100</v>
      </c>
      <c r="BA125">
        <f ca="1">_xlfn.XLOOKUP($X125,Return_flow_table!$A$4:$A$25,Return_flow_table!C$4:C$25)</f>
        <v>100</v>
      </c>
      <c r="BB125">
        <f ca="1">_xlfn.XLOOKUP($X125,Return_flow_table!$A$4:$A$25,Return_flow_table!D$4:D$25)</f>
        <v>100</v>
      </c>
      <c r="BC125">
        <f ca="1">_xlfn.XLOOKUP($X125,Return_flow_table!$A$4:$A$25,Return_flow_table!E$4:E$25)</f>
        <v>100</v>
      </c>
      <c r="BD125">
        <f ca="1">_xlfn.XLOOKUP($X125,Return_flow_table!$A$4:$A$25,Return_flow_table!F$4:F$25)</f>
        <v>100</v>
      </c>
      <c r="BE125">
        <f ca="1">_xlfn.XLOOKUP($X125,Return_flow_table!$A$4:$A$25,Return_flow_table!G$4:G$25)</f>
        <v>100</v>
      </c>
      <c r="BF125">
        <f ca="1">_xlfn.XLOOKUP($X125,Return_flow_table!$A$4:$A$25,Return_flow_table!H$4:H$25)</f>
        <v>100</v>
      </c>
      <c r="BG125">
        <f ca="1">_xlfn.XLOOKUP($X125,Return_flow_table!$A$4:$A$25,Return_flow_table!I$4:I$25)</f>
        <v>100</v>
      </c>
      <c r="BH125">
        <f ca="1">_xlfn.XLOOKUP($X125,Return_flow_table!$A$4:$A$25,Return_flow_table!J$4:J$25)</f>
        <v>100</v>
      </c>
      <c r="BI125">
        <f ca="1">_xlfn.XLOOKUP($X125,Return_flow_table!$A$4:$A$25,Return_flow_table!K$4:K$25)</f>
        <v>100</v>
      </c>
      <c r="BJ125">
        <f ca="1">_xlfn.XLOOKUP($X125,Return_flow_table!$A$4:$A$25,Return_flow_table!L$4:L$25)</f>
        <v>100</v>
      </c>
      <c r="BK125" s="2">
        <f ca="1">_xlfn.XLOOKUP($X125,Return_flow_table!$A$4:$A$25,Return_flow_table!M$4:M$25)</f>
        <v>100</v>
      </c>
    </row>
    <row r="126" spans="1:63" x14ac:dyDescent="0.25">
      <c r="A126" t="s">
        <v>275</v>
      </c>
      <c r="B126" t="s">
        <v>98</v>
      </c>
      <c r="C126" t="s">
        <v>99</v>
      </c>
      <c r="D126">
        <v>90</v>
      </c>
      <c r="E126" t="s">
        <v>100</v>
      </c>
      <c r="F126" t="s">
        <v>100</v>
      </c>
      <c r="G126" t="s">
        <v>144</v>
      </c>
      <c r="H126" s="41" t="s">
        <v>136</v>
      </c>
      <c r="I126">
        <f>_xlfn.XLOOKUP(B126,Use_Code_Ranking!$A$4:$A$23,Use_Code_Ranking!$B$4:$B$23,9999)</f>
        <v>1</v>
      </c>
      <c r="J126">
        <f t="shared" ca="1" si="19"/>
        <v>1</v>
      </c>
      <c r="K126">
        <f t="shared" ca="1" si="20"/>
        <v>1</v>
      </c>
      <c r="L126">
        <f t="shared" ca="1" si="21"/>
        <v>0</v>
      </c>
      <c r="M126">
        <f t="shared" ca="1" si="22"/>
        <v>1</v>
      </c>
      <c r="N126" t="str">
        <f t="shared" ca="1" si="29"/>
        <v/>
      </c>
      <c r="O126" t="str">
        <f t="shared" ca="1" si="30"/>
        <v>IRRIGATION_AND_DOMESTIC</v>
      </c>
      <c r="P126" t="str">
        <f t="shared" si="23"/>
        <v/>
      </c>
      <c r="Q126" t="str">
        <f t="shared" si="24"/>
        <v/>
      </c>
      <c r="R126" t="str">
        <f t="shared" si="25"/>
        <v/>
      </c>
      <c r="S126" t="str">
        <f t="shared" si="26"/>
        <v/>
      </c>
      <c r="U126" s="2" t="str">
        <f ca="1">IF(ISBLANK($T126),IF(S126="Irrigation","Irrigation",IF(R126="Irrigation","Irrigation",IF(Q126="Domestic","Domestic",IF(P126="Stockwatering","Stockwatering",IF(N126="IRRIGATION_AND_MUNICIPAL","Irrigation and Municipal",IF(O126="IRRIGATION_AND_DOMESTIC","Irrigation and Domestic Municipality",_xlfn.XLOOKUP(J126,Use_Code_Ranking!$B$4:$B$23,Use_Code_Ranking!$A$4:$A$23))))))),$T126)</f>
        <v>Irrigation and Domestic Municipality</v>
      </c>
      <c r="W126" s="23" t="str">
        <f ca="1"/>
        <v>A023098</v>
      </c>
      <c r="X126" s="4" t="str">
        <f t="shared" ca="1" si="31"/>
        <v>Domestic</v>
      </c>
      <c r="Y126" t="str">
        <f t="shared" ca="1" si="27"/>
        <v>N</v>
      </c>
      <c r="Z126" s="2" t="str">
        <f t="shared" ca="1" si="28"/>
        <v>N</v>
      </c>
      <c r="AA126">
        <f t="shared" ca="1" si="32"/>
        <v>0</v>
      </c>
      <c r="AB126">
        <f t="shared" ca="1" si="32"/>
        <v>0</v>
      </c>
      <c r="AC126">
        <f t="shared" ca="1" si="32"/>
        <v>0</v>
      </c>
      <c r="AD126">
        <f t="shared" ca="1" si="32"/>
        <v>0</v>
      </c>
      <c r="AE126">
        <f t="shared" ca="1" si="18"/>
        <v>0</v>
      </c>
      <c r="AF126">
        <f t="shared" ca="1" si="18"/>
        <v>0</v>
      </c>
      <c r="AG126">
        <f t="shared" ca="1" si="18"/>
        <v>0</v>
      </c>
      <c r="AH126">
        <f t="shared" ca="1" si="33"/>
        <v>0</v>
      </c>
      <c r="AI126">
        <f t="shared" ca="1" si="33"/>
        <v>0</v>
      </c>
      <c r="AJ126">
        <f t="shared" ca="1" si="33"/>
        <v>0</v>
      </c>
      <c r="AK126">
        <f t="shared" ca="1" si="33"/>
        <v>0</v>
      </c>
      <c r="AL126">
        <f t="shared" ca="1" si="34"/>
        <v>0</v>
      </c>
      <c r="AM126" s="4" t="s">
        <v>103</v>
      </c>
      <c r="AZ126">
        <f ca="1">_xlfn.XLOOKUP($X126,Return_flow_table!$A$4:$A$25,Return_flow_table!B$4:B$25)</f>
        <v>0</v>
      </c>
      <c r="BA126">
        <f ca="1">_xlfn.XLOOKUP($X126,Return_flow_table!$A$4:$A$25,Return_flow_table!C$4:C$25)</f>
        <v>0</v>
      </c>
      <c r="BB126">
        <f ca="1">_xlfn.XLOOKUP($X126,Return_flow_table!$A$4:$A$25,Return_flow_table!D$4:D$25)</f>
        <v>0</v>
      </c>
      <c r="BC126">
        <f ca="1">_xlfn.XLOOKUP($X126,Return_flow_table!$A$4:$A$25,Return_flow_table!E$4:E$25)</f>
        <v>0</v>
      </c>
      <c r="BD126">
        <f ca="1">_xlfn.XLOOKUP($X126,Return_flow_table!$A$4:$A$25,Return_flow_table!F$4:F$25)</f>
        <v>0</v>
      </c>
      <c r="BE126">
        <f ca="1">_xlfn.XLOOKUP($X126,Return_flow_table!$A$4:$A$25,Return_flow_table!G$4:G$25)</f>
        <v>0</v>
      </c>
      <c r="BF126">
        <f ca="1">_xlfn.XLOOKUP($X126,Return_flow_table!$A$4:$A$25,Return_flow_table!H$4:H$25)</f>
        <v>0</v>
      </c>
      <c r="BG126">
        <f ca="1">_xlfn.XLOOKUP($X126,Return_flow_table!$A$4:$A$25,Return_flow_table!I$4:I$25)</f>
        <v>0</v>
      </c>
      <c r="BH126">
        <f ca="1">_xlfn.XLOOKUP($X126,Return_flow_table!$A$4:$A$25,Return_flow_table!J$4:J$25)</f>
        <v>0</v>
      </c>
      <c r="BI126">
        <f ca="1">_xlfn.XLOOKUP($X126,Return_flow_table!$A$4:$A$25,Return_flow_table!K$4:K$25)</f>
        <v>0</v>
      </c>
      <c r="BJ126">
        <f ca="1">_xlfn.XLOOKUP($X126,Return_flow_table!$A$4:$A$25,Return_flow_table!L$4:L$25)</f>
        <v>0</v>
      </c>
      <c r="BK126" s="2">
        <f ca="1">_xlfn.XLOOKUP($X126,Return_flow_table!$A$4:$A$25,Return_flow_table!M$4:M$25)</f>
        <v>0</v>
      </c>
    </row>
    <row r="127" spans="1:63" x14ac:dyDescent="0.25">
      <c r="A127" t="s">
        <v>275</v>
      </c>
      <c r="B127" t="s">
        <v>139</v>
      </c>
      <c r="C127" t="s">
        <v>99</v>
      </c>
      <c r="D127">
        <v>90</v>
      </c>
      <c r="E127" t="s">
        <v>100</v>
      </c>
      <c r="F127" t="s">
        <v>100</v>
      </c>
      <c r="G127" t="s">
        <v>144</v>
      </c>
      <c r="H127" s="41" t="s">
        <v>136</v>
      </c>
      <c r="I127">
        <f>_xlfn.XLOOKUP(B127,Use_Code_Ranking!$A$4:$A$23,Use_Code_Ranking!$B$4:$B$23,9999)</f>
        <v>9</v>
      </c>
      <c r="J127">
        <f t="shared" ca="1" si="19"/>
        <v>1</v>
      </c>
      <c r="K127">
        <f t="shared" ca="1" si="20"/>
        <v>1</v>
      </c>
      <c r="L127">
        <f t="shared" ca="1" si="21"/>
        <v>0</v>
      </c>
      <c r="M127">
        <f t="shared" ca="1" si="22"/>
        <v>1</v>
      </c>
      <c r="N127" t="str">
        <f t="shared" ca="1" si="29"/>
        <v/>
      </c>
      <c r="O127" t="str">
        <f t="shared" ca="1" si="30"/>
        <v>IRRIGATION_AND_DOMESTIC</v>
      </c>
      <c r="P127" t="str">
        <f t="shared" si="23"/>
        <v/>
      </c>
      <c r="Q127" t="str">
        <f t="shared" si="24"/>
        <v/>
      </c>
      <c r="R127" t="str">
        <f t="shared" si="25"/>
        <v/>
      </c>
      <c r="S127" t="str">
        <f t="shared" si="26"/>
        <v/>
      </c>
      <c r="U127" s="2" t="str">
        <f ca="1">IF(ISBLANK($T127),IF(S127="Irrigation","Irrigation",IF(R127="Irrigation","Irrigation",IF(Q127="Domestic","Domestic",IF(P127="Stockwatering","Stockwatering",IF(N127="IRRIGATION_AND_MUNICIPAL","Irrigation and Municipal",IF(O127="IRRIGATION_AND_DOMESTIC","Irrigation and Domestic Municipality",_xlfn.XLOOKUP(J127,Use_Code_Ranking!$B$4:$B$23,Use_Code_Ranking!$A$4:$A$23))))))),$T127)</f>
        <v>Irrigation and Domestic Municipality</v>
      </c>
      <c r="W127" s="23" t="str">
        <f ca="1"/>
        <v>A023144</v>
      </c>
      <c r="X127" s="4" t="str">
        <f t="shared" ca="1" si="31"/>
        <v>Recreational</v>
      </c>
      <c r="Y127" t="str">
        <f t="shared" ca="1" si="27"/>
        <v>Y</v>
      </c>
      <c r="Z127" s="2" t="str">
        <f t="shared" ca="1" si="28"/>
        <v>N</v>
      </c>
      <c r="AA127">
        <f t="shared" ca="1" si="32"/>
        <v>100</v>
      </c>
      <c r="AB127">
        <f t="shared" ca="1" si="32"/>
        <v>100</v>
      </c>
      <c r="AC127">
        <f t="shared" ca="1" si="32"/>
        <v>100</v>
      </c>
      <c r="AD127">
        <f t="shared" ca="1" si="32"/>
        <v>100</v>
      </c>
      <c r="AE127">
        <f t="shared" ca="1" si="18"/>
        <v>100</v>
      </c>
      <c r="AF127">
        <f t="shared" ca="1" si="18"/>
        <v>100</v>
      </c>
      <c r="AG127">
        <f t="shared" ca="1" si="18"/>
        <v>100</v>
      </c>
      <c r="AH127">
        <f t="shared" ca="1" si="33"/>
        <v>100</v>
      </c>
      <c r="AI127">
        <f t="shared" ca="1" si="33"/>
        <v>100</v>
      </c>
      <c r="AJ127">
        <f t="shared" ca="1" si="33"/>
        <v>100</v>
      </c>
      <c r="AK127">
        <f t="shared" ca="1" si="33"/>
        <v>100</v>
      </c>
      <c r="AL127">
        <f t="shared" ca="1" si="34"/>
        <v>100</v>
      </c>
      <c r="AM127" s="4" t="s">
        <v>103</v>
      </c>
      <c r="AZ127">
        <f ca="1">_xlfn.XLOOKUP($X127,Return_flow_table!$A$4:$A$25,Return_flow_table!B$4:B$25)</f>
        <v>100</v>
      </c>
      <c r="BA127">
        <f ca="1">_xlfn.XLOOKUP($X127,Return_flow_table!$A$4:$A$25,Return_flow_table!C$4:C$25)</f>
        <v>100</v>
      </c>
      <c r="BB127">
        <f ca="1">_xlfn.XLOOKUP($X127,Return_flow_table!$A$4:$A$25,Return_flow_table!D$4:D$25)</f>
        <v>100</v>
      </c>
      <c r="BC127">
        <f ca="1">_xlfn.XLOOKUP($X127,Return_flow_table!$A$4:$A$25,Return_flow_table!E$4:E$25)</f>
        <v>100</v>
      </c>
      <c r="BD127">
        <f ca="1">_xlfn.XLOOKUP($X127,Return_flow_table!$A$4:$A$25,Return_flow_table!F$4:F$25)</f>
        <v>100</v>
      </c>
      <c r="BE127">
        <f ca="1">_xlfn.XLOOKUP($X127,Return_flow_table!$A$4:$A$25,Return_flow_table!G$4:G$25)</f>
        <v>100</v>
      </c>
      <c r="BF127">
        <f ca="1">_xlfn.XLOOKUP($X127,Return_flow_table!$A$4:$A$25,Return_flow_table!H$4:H$25)</f>
        <v>100</v>
      </c>
      <c r="BG127">
        <f ca="1">_xlfn.XLOOKUP($X127,Return_flow_table!$A$4:$A$25,Return_flow_table!I$4:I$25)</f>
        <v>100</v>
      </c>
      <c r="BH127">
        <f ca="1">_xlfn.XLOOKUP($X127,Return_flow_table!$A$4:$A$25,Return_flow_table!J$4:J$25)</f>
        <v>100</v>
      </c>
      <c r="BI127">
        <f ca="1">_xlfn.XLOOKUP($X127,Return_flow_table!$A$4:$A$25,Return_flow_table!K$4:K$25)</f>
        <v>100</v>
      </c>
      <c r="BJ127">
        <f ca="1">_xlfn.XLOOKUP($X127,Return_flow_table!$A$4:$A$25,Return_flow_table!L$4:L$25)</f>
        <v>100</v>
      </c>
      <c r="BK127" s="2">
        <f ca="1">_xlfn.XLOOKUP($X127,Return_flow_table!$A$4:$A$25,Return_flow_table!M$4:M$25)</f>
        <v>100</v>
      </c>
    </row>
    <row r="128" spans="1:63" x14ac:dyDescent="0.25">
      <c r="A128" t="s">
        <v>644</v>
      </c>
      <c r="B128" t="s">
        <v>126</v>
      </c>
      <c r="C128" t="s">
        <v>99</v>
      </c>
      <c r="D128">
        <v>20</v>
      </c>
      <c r="E128" t="s">
        <v>100</v>
      </c>
      <c r="F128" t="s">
        <v>100</v>
      </c>
      <c r="G128" t="s">
        <v>645</v>
      </c>
      <c r="H128" s="41" t="s">
        <v>108</v>
      </c>
      <c r="I128">
        <f>_xlfn.XLOOKUP(B128,Use_Code_Ranking!$A$4:$A$23,Use_Code_Ranking!$B$4:$B$23,9999)</f>
        <v>5</v>
      </c>
      <c r="J128">
        <f t="shared" ca="1" si="19"/>
        <v>5</v>
      </c>
      <c r="K128">
        <f t="shared" ca="1" si="20"/>
        <v>0</v>
      </c>
      <c r="L128">
        <f t="shared" ca="1" si="21"/>
        <v>0</v>
      </c>
      <c r="M128">
        <f t="shared" ca="1" si="22"/>
        <v>0</v>
      </c>
      <c r="N128" t="str">
        <f t="shared" ca="1" si="29"/>
        <v/>
      </c>
      <c r="O128" t="str">
        <f t="shared" ca="1" si="30"/>
        <v/>
      </c>
      <c r="P128" t="str">
        <f t="shared" si="23"/>
        <v/>
      </c>
      <c r="Q128" t="str">
        <f t="shared" si="24"/>
        <v/>
      </c>
      <c r="R128" t="str">
        <f t="shared" si="25"/>
        <v/>
      </c>
      <c r="S128" t="str">
        <f t="shared" si="26"/>
        <v/>
      </c>
      <c r="U128" s="2" t="str">
        <f ca="1">IF(ISBLANK($T128),IF(S128="Irrigation","Irrigation",IF(R128="Irrigation","Irrigation",IF(Q128="Domestic","Domestic",IF(P128="Stockwatering","Stockwatering",IF(N128="IRRIGATION_AND_MUNICIPAL","Irrigation and Municipal",IF(O128="IRRIGATION_AND_DOMESTIC","Irrigation and Domestic Municipality",_xlfn.XLOOKUP(J128,Use_Code_Ranking!$B$4:$B$23,Use_Code_Ranking!$A$4:$A$23))))))),$T128)</f>
        <v>Stockwatering</v>
      </c>
      <c r="W128" s="23" t="str">
        <f ca="1"/>
        <v>A023163</v>
      </c>
      <c r="X128" s="4" t="str">
        <f t="shared" ca="1" si="31"/>
        <v>Irrigation</v>
      </c>
      <c r="Y128" t="str">
        <f t="shared" ca="1" si="27"/>
        <v>N</v>
      </c>
      <c r="Z128" s="2" t="str">
        <f t="shared" ca="1" si="28"/>
        <v>N</v>
      </c>
      <c r="AA128">
        <f t="shared" ca="1" si="32"/>
        <v>0</v>
      </c>
      <c r="AB128">
        <f t="shared" ca="1" si="32"/>
        <v>0</v>
      </c>
      <c r="AC128">
        <f t="shared" ca="1" si="32"/>
        <v>20</v>
      </c>
      <c r="AD128">
        <f t="shared" ca="1" si="32"/>
        <v>20</v>
      </c>
      <c r="AE128">
        <f t="shared" ref="AE128:AF191" ca="1" si="35">IF($AM128="STANDARD",BD128,AR128)</f>
        <v>10</v>
      </c>
      <c r="AF128">
        <f t="shared" ca="1" si="35"/>
        <v>10</v>
      </c>
      <c r="AG128">
        <f t="shared" ref="AG128:AG191" ca="1" si="36">IF($AM128="STANDARD",BF128,AT128)</f>
        <v>0</v>
      </c>
      <c r="AH128">
        <f t="shared" ca="1" si="33"/>
        <v>0</v>
      </c>
      <c r="AI128">
        <f t="shared" ca="1" si="33"/>
        <v>0</v>
      </c>
      <c r="AJ128">
        <f t="shared" ca="1" si="33"/>
        <v>20</v>
      </c>
      <c r="AK128">
        <f t="shared" ca="1" si="33"/>
        <v>20</v>
      </c>
      <c r="AL128">
        <f t="shared" ca="1" si="34"/>
        <v>0</v>
      </c>
      <c r="AM128" s="4" t="s">
        <v>103</v>
      </c>
      <c r="AZ128">
        <f ca="1">_xlfn.XLOOKUP($X128,Return_flow_table!$A$4:$A$25,Return_flow_table!B$4:B$25)</f>
        <v>0</v>
      </c>
      <c r="BA128">
        <f ca="1">_xlfn.XLOOKUP($X128,Return_flow_table!$A$4:$A$25,Return_flow_table!C$4:C$25)</f>
        <v>0</v>
      </c>
      <c r="BB128">
        <f ca="1">_xlfn.XLOOKUP($X128,Return_flow_table!$A$4:$A$25,Return_flow_table!D$4:D$25)</f>
        <v>20</v>
      </c>
      <c r="BC128">
        <f ca="1">_xlfn.XLOOKUP($X128,Return_flow_table!$A$4:$A$25,Return_flow_table!E$4:E$25)</f>
        <v>20</v>
      </c>
      <c r="BD128">
        <f ca="1">_xlfn.XLOOKUP($X128,Return_flow_table!$A$4:$A$25,Return_flow_table!F$4:F$25)</f>
        <v>10</v>
      </c>
      <c r="BE128">
        <f ca="1">_xlfn.XLOOKUP($X128,Return_flow_table!$A$4:$A$25,Return_flow_table!G$4:G$25)</f>
        <v>10</v>
      </c>
      <c r="BF128">
        <f ca="1">_xlfn.XLOOKUP($X128,Return_flow_table!$A$4:$A$25,Return_flow_table!H$4:H$25)</f>
        <v>0</v>
      </c>
      <c r="BG128">
        <f ca="1">_xlfn.XLOOKUP($X128,Return_flow_table!$A$4:$A$25,Return_flow_table!I$4:I$25)</f>
        <v>0</v>
      </c>
      <c r="BH128">
        <f ca="1">_xlfn.XLOOKUP($X128,Return_flow_table!$A$4:$A$25,Return_flow_table!J$4:J$25)</f>
        <v>0</v>
      </c>
      <c r="BI128">
        <f ca="1">_xlfn.XLOOKUP($X128,Return_flow_table!$A$4:$A$25,Return_flow_table!K$4:K$25)</f>
        <v>20</v>
      </c>
      <c r="BJ128">
        <f ca="1">_xlfn.XLOOKUP($X128,Return_flow_table!$A$4:$A$25,Return_flow_table!L$4:L$25)</f>
        <v>20</v>
      </c>
      <c r="BK128" s="2">
        <f ca="1">_xlfn.XLOOKUP($X128,Return_flow_table!$A$4:$A$25,Return_flow_table!M$4:M$25)</f>
        <v>0</v>
      </c>
    </row>
    <row r="129" spans="1:63" x14ac:dyDescent="0.25">
      <c r="A129" t="s">
        <v>644</v>
      </c>
      <c r="B129" t="s">
        <v>139</v>
      </c>
      <c r="C129" t="s">
        <v>99</v>
      </c>
      <c r="D129">
        <v>20</v>
      </c>
      <c r="E129" t="s">
        <v>100</v>
      </c>
      <c r="F129" t="s">
        <v>100</v>
      </c>
      <c r="G129" t="s">
        <v>645</v>
      </c>
      <c r="H129" s="41" t="s">
        <v>108</v>
      </c>
      <c r="I129">
        <f>_xlfn.XLOOKUP(B129,Use_Code_Ranking!$A$4:$A$23,Use_Code_Ranking!$B$4:$B$23,9999)</f>
        <v>9</v>
      </c>
      <c r="J129">
        <f t="shared" ca="1" si="19"/>
        <v>5</v>
      </c>
      <c r="K129">
        <f t="shared" ca="1" si="20"/>
        <v>0</v>
      </c>
      <c r="L129">
        <f t="shared" ca="1" si="21"/>
        <v>0</v>
      </c>
      <c r="M129">
        <f t="shared" ca="1" si="22"/>
        <v>0</v>
      </c>
      <c r="N129" t="str">
        <f t="shared" ca="1" si="29"/>
        <v/>
      </c>
      <c r="O129" t="str">
        <f t="shared" ca="1" si="30"/>
        <v/>
      </c>
      <c r="P129" t="str">
        <f t="shared" si="23"/>
        <v/>
      </c>
      <c r="Q129" t="str">
        <f t="shared" si="24"/>
        <v/>
      </c>
      <c r="R129" t="str">
        <f t="shared" si="25"/>
        <v/>
      </c>
      <c r="S129" t="str">
        <f t="shared" si="26"/>
        <v/>
      </c>
      <c r="U129" s="2" t="str">
        <f ca="1">IF(ISBLANK($T129),IF(S129="Irrigation","Irrigation",IF(R129="Irrigation","Irrigation",IF(Q129="Domestic","Domestic",IF(P129="Stockwatering","Stockwatering",IF(N129="IRRIGATION_AND_MUNICIPAL","Irrigation and Municipal",IF(O129="IRRIGATION_AND_DOMESTIC","Irrigation and Domestic Municipality",_xlfn.XLOOKUP(J129,Use_Code_Ranking!$B$4:$B$23,Use_Code_Ranking!$A$4:$A$23))))))),$T129)</f>
        <v>Stockwatering</v>
      </c>
      <c r="W129" s="23" t="str">
        <f ca="1"/>
        <v>A023250</v>
      </c>
      <c r="X129" s="4" t="str">
        <f t="shared" ca="1" si="31"/>
        <v>Irrigation</v>
      </c>
      <c r="Y129" t="str">
        <f t="shared" ca="1" si="27"/>
        <v>N</v>
      </c>
      <c r="Z129" s="2" t="str">
        <f t="shared" ca="1" si="28"/>
        <v>N</v>
      </c>
      <c r="AA129">
        <f t="shared" ca="1" si="32"/>
        <v>0</v>
      </c>
      <c r="AB129">
        <f t="shared" ca="1" si="32"/>
        <v>0</v>
      </c>
      <c r="AC129">
        <f t="shared" ca="1" si="32"/>
        <v>20</v>
      </c>
      <c r="AD129">
        <f t="shared" ca="1" si="32"/>
        <v>20</v>
      </c>
      <c r="AE129">
        <f t="shared" ca="1" si="35"/>
        <v>10</v>
      </c>
      <c r="AF129">
        <f t="shared" ca="1" si="35"/>
        <v>10</v>
      </c>
      <c r="AG129">
        <f t="shared" ca="1" si="36"/>
        <v>0</v>
      </c>
      <c r="AH129">
        <f t="shared" ca="1" si="33"/>
        <v>0</v>
      </c>
      <c r="AI129">
        <f t="shared" ca="1" si="33"/>
        <v>0</v>
      </c>
      <c r="AJ129">
        <f t="shared" ca="1" si="33"/>
        <v>20</v>
      </c>
      <c r="AK129">
        <f t="shared" ca="1" si="33"/>
        <v>20</v>
      </c>
      <c r="AL129">
        <f t="shared" ca="1" si="34"/>
        <v>0</v>
      </c>
      <c r="AM129" s="4" t="s">
        <v>103</v>
      </c>
      <c r="AZ129">
        <f ca="1">_xlfn.XLOOKUP($X129,Return_flow_table!$A$4:$A$25,Return_flow_table!B$4:B$25)</f>
        <v>0</v>
      </c>
      <c r="BA129">
        <f ca="1">_xlfn.XLOOKUP($X129,Return_flow_table!$A$4:$A$25,Return_flow_table!C$4:C$25)</f>
        <v>0</v>
      </c>
      <c r="BB129">
        <f ca="1">_xlfn.XLOOKUP($X129,Return_flow_table!$A$4:$A$25,Return_flow_table!D$4:D$25)</f>
        <v>20</v>
      </c>
      <c r="BC129">
        <f ca="1">_xlfn.XLOOKUP($X129,Return_flow_table!$A$4:$A$25,Return_flow_table!E$4:E$25)</f>
        <v>20</v>
      </c>
      <c r="BD129">
        <f ca="1">_xlfn.XLOOKUP($X129,Return_flow_table!$A$4:$A$25,Return_flow_table!F$4:F$25)</f>
        <v>10</v>
      </c>
      <c r="BE129">
        <f ca="1">_xlfn.XLOOKUP($X129,Return_flow_table!$A$4:$A$25,Return_flow_table!G$4:G$25)</f>
        <v>10</v>
      </c>
      <c r="BF129">
        <f ca="1">_xlfn.XLOOKUP($X129,Return_flow_table!$A$4:$A$25,Return_flow_table!H$4:H$25)</f>
        <v>0</v>
      </c>
      <c r="BG129">
        <f ca="1">_xlfn.XLOOKUP($X129,Return_flow_table!$A$4:$A$25,Return_flow_table!I$4:I$25)</f>
        <v>0</v>
      </c>
      <c r="BH129">
        <f ca="1">_xlfn.XLOOKUP($X129,Return_flow_table!$A$4:$A$25,Return_flow_table!J$4:J$25)</f>
        <v>0</v>
      </c>
      <c r="BI129">
        <f ca="1">_xlfn.XLOOKUP($X129,Return_flow_table!$A$4:$A$25,Return_flow_table!K$4:K$25)</f>
        <v>20</v>
      </c>
      <c r="BJ129">
        <f ca="1">_xlfn.XLOOKUP($X129,Return_flow_table!$A$4:$A$25,Return_flow_table!L$4:L$25)</f>
        <v>20</v>
      </c>
      <c r="BK129" s="2">
        <f ca="1">_xlfn.XLOOKUP($X129,Return_flow_table!$A$4:$A$25,Return_flow_table!M$4:M$25)</f>
        <v>0</v>
      </c>
    </row>
    <row r="130" spans="1:63" x14ac:dyDescent="0.25">
      <c r="A130" t="s">
        <v>277</v>
      </c>
      <c r="B130" t="s">
        <v>139</v>
      </c>
      <c r="C130" t="s">
        <v>99</v>
      </c>
      <c r="D130">
        <v>36</v>
      </c>
      <c r="E130" t="s">
        <v>100</v>
      </c>
      <c r="F130" t="s">
        <v>100</v>
      </c>
      <c r="G130" t="s">
        <v>278</v>
      </c>
      <c r="H130" s="41" t="s">
        <v>102</v>
      </c>
      <c r="I130">
        <f>_xlfn.XLOOKUP(B130,Use_Code_Ranking!$A$4:$A$23,Use_Code_Ranking!$B$4:$B$23,9999)</f>
        <v>9</v>
      </c>
      <c r="J130">
        <f t="shared" ca="1" si="19"/>
        <v>9</v>
      </c>
      <c r="K130">
        <f t="shared" ca="1" si="20"/>
        <v>0</v>
      </c>
      <c r="L130">
        <f t="shared" ca="1" si="21"/>
        <v>0</v>
      </c>
      <c r="M130">
        <f t="shared" ca="1" si="22"/>
        <v>0</v>
      </c>
      <c r="N130" t="str">
        <f t="shared" ca="1" si="29"/>
        <v/>
      </c>
      <c r="O130" t="str">
        <f t="shared" ca="1" si="30"/>
        <v/>
      </c>
      <c r="P130" t="str">
        <f t="shared" si="23"/>
        <v/>
      </c>
      <c r="Q130" t="str">
        <f t="shared" si="24"/>
        <v/>
      </c>
      <c r="R130" t="str">
        <f t="shared" si="25"/>
        <v/>
      </c>
      <c r="S130" t="str">
        <f t="shared" si="26"/>
        <v/>
      </c>
      <c r="U130" s="2" t="str">
        <f ca="1">IF(ISBLANK($T130),IF(S130="Irrigation","Irrigation",IF(R130="Irrigation","Irrigation",IF(Q130="Domestic","Domestic",IF(P130="Stockwatering","Stockwatering",IF(N130="IRRIGATION_AND_MUNICIPAL","Irrigation and Municipal",IF(O130="IRRIGATION_AND_DOMESTIC","Irrigation and Domestic Municipality",_xlfn.XLOOKUP(J130,Use_Code_Ranking!$B$4:$B$23,Use_Code_Ranking!$A$4:$A$23))))))),$T130)</f>
        <v>Recreational</v>
      </c>
      <c r="W130" s="23" t="str">
        <f ca="1"/>
        <v>A023399</v>
      </c>
      <c r="X130" s="4" t="str">
        <f t="shared" ca="1" si="31"/>
        <v>Irrigation</v>
      </c>
      <c r="Y130" t="str">
        <f t="shared" ca="1" si="27"/>
        <v>N</v>
      </c>
      <c r="Z130" s="2" t="str">
        <f t="shared" ca="1" si="28"/>
        <v>N</v>
      </c>
      <c r="AA130">
        <f t="shared" ca="1" si="32"/>
        <v>0</v>
      </c>
      <c r="AB130">
        <f t="shared" ca="1" si="32"/>
        <v>0</v>
      </c>
      <c r="AC130">
        <f t="shared" ca="1" si="32"/>
        <v>20</v>
      </c>
      <c r="AD130">
        <f t="shared" ca="1" si="32"/>
        <v>20</v>
      </c>
      <c r="AE130">
        <f t="shared" ca="1" si="35"/>
        <v>10</v>
      </c>
      <c r="AF130">
        <f t="shared" ca="1" si="35"/>
        <v>10</v>
      </c>
      <c r="AG130">
        <f t="shared" ca="1" si="36"/>
        <v>0</v>
      </c>
      <c r="AH130">
        <f t="shared" ca="1" si="33"/>
        <v>0</v>
      </c>
      <c r="AI130">
        <f t="shared" ca="1" si="33"/>
        <v>0</v>
      </c>
      <c r="AJ130">
        <f t="shared" ca="1" si="33"/>
        <v>20</v>
      </c>
      <c r="AK130">
        <f t="shared" ca="1" si="33"/>
        <v>20</v>
      </c>
      <c r="AL130">
        <f t="shared" ca="1" si="34"/>
        <v>0</v>
      </c>
      <c r="AM130" s="4" t="s">
        <v>103</v>
      </c>
      <c r="AZ130">
        <f ca="1">_xlfn.XLOOKUP($X130,Return_flow_table!$A$4:$A$25,Return_flow_table!B$4:B$25)</f>
        <v>0</v>
      </c>
      <c r="BA130">
        <f ca="1">_xlfn.XLOOKUP($X130,Return_flow_table!$A$4:$A$25,Return_flow_table!C$4:C$25)</f>
        <v>0</v>
      </c>
      <c r="BB130">
        <f ca="1">_xlfn.XLOOKUP($X130,Return_flow_table!$A$4:$A$25,Return_flow_table!D$4:D$25)</f>
        <v>20</v>
      </c>
      <c r="BC130">
        <f ca="1">_xlfn.XLOOKUP($X130,Return_flow_table!$A$4:$A$25,Return_flow_table!E$4:E$25)</f>
        <v>20</v>
      </c>
      <c r="BD130">
        <f ca="1">_xlfn.XLOOKUP($X130,Return_flow_table!$A$4:$A$25,Return_flow_table!F$4:F$25)</f>
        <v>10</v>
      </c>
      <c r="BE130">
        <f ca="1">_xlfn.XLOOKUP($X130,Return_flow_table!$A$4:$A$25,Return_flow_table!G$4:G$25)</f>
        <v>10</v>
      </c>
      <c r="BF130">
        <f ca="1">_xlfn.XLOOKUP($X130,Return_flow_table!$A$4:$A$25,Return_flow_table!H$4:H$25)</f>
        <v>0</v>
      </c>
      <c r="BG130">
        <f ca="1">_xlfn.XLOOKUP($X130,Return_flow_table!$A$4:$A$25,Return_flow_table!I$4:I$25)</f>
        <v>0</v>
      </c>
      <c r="BH130">
        <f ca="1">_xlfn.XLOOKUP($X130,Return_flow_table!$A$4:$A$25,Return_flow_table!J$4:J$25)</f>
        <v>0</v>
      </c>
      <c r="BI130">
        <f ca="1">_xlfn.XLOOKUP($X130,Return_flow_table!$A$4:$A$25,Return_flow_table!K$4:K$25)</f>
        <v>20</v>
      </c>
      <c r="BJ130">
        <f ca="1">_xlfn.XLOOKUP($X130,Return_flow_table!$A$4:$A$25,Return_flow_table!L$4:L$25)</f>
        <v>20</v>
      </c>
      <c r="BK130" s="2">
        <f ca="1">_xlfn.XLOOKUP($X130,Return_flow_table!$A$4:$A$25,Return_flow_table!M$4:M$25)</f>
        <v>0</v>
      </c>
    </row>
    <row r="131" spans="1:63" x14ac:dyDescent="0.25">
      <c r="A131" t="s">
        <v>279</v>
      </c>
      <c r="B131" t="s">
        <v>98</v>
      </c>
      <c r="C131" t="s">
        <v>99</v>
      </c>
      <c r="D131">
        <v>15</v>
      </c>
      <c r="E131" t="s">
        <v>100</v>
      </c>
      <c r="F131" t="s">
        <v>100</v>
      </c>
      <c r="G131" t="s">
        <v>280</v>
      </c>
      <c r="H131" s="41" t="s">
        <v>136</v>
      </c>
      <c r="I131">
        <f>_xlfn.XLOOKUP(B131,Use_Code_Ranking!$A$4:$A$23,Use_Code_Ranking!$B$4:$B$23,9999)</f>
        <v>1</v>
      </c>
      <c r="J131">
        <f t="shared" ca="1" si="19"/>
        <v>1</v>
      </c>
      <c r="K131">
        <f t="shared" ca="1" si="20"/>
        <v>1</v>
      </c>
      <c r="L131">
        <f t="shared" ca="1" si="21"/>
        <v>0</v>
      </c>
      <c r="M131">
        <f t="shared" ca="1" si="22"/>
        <v>0</v>
      </c>
      <c r="N131" t="str">
        <f t="shared" ca="1" si="29"/>
        <v/>
      </c>
      <c r="O131" t="str">
        <f t="shared" ca="1" si="30"/>
        <v/>
      </c>
      <c r="P131" t="str">
        <f t="shared" si="23"/>
        <v/>
      </c>
      <c r="Q131" t="str">
        <f t="shared" si="24"/>
        <v/>
      </c>
      <c r="R131" t="str">
        <f t="shared" si="25"/>
        <v/>
      </c>
      <c r="S131" t="str">
        <f t="shared" si="26"/>
        <v/>
      </c>
      <c r="U131" s="2" t="str">
        <f ca="1">IF(ISBLANK($T131),IF(S131="Irrigation","Irrigation",IF(R131="Irrigation","Irrigation",IF(Q131="Domestic","Domestic",IF(P131="Stockwatering","Stockwatering",IF(N131="IRRIGATION_AND_MUNICIPAL","Irrigation and Municipal",IF(O131="IRRIGATION_AND_DOMESTIC","Irrigation and Domestic Municipality",_xlfn.XLOOKUP(J131,Use_Code_Ranking!$B$4:$B$23,Use_Code_Ranking!$A$4:$A$23))))))),$T131)</f>
        <v>Irrigation</v>
      </c>
      <c r="W131" s="23" t="str">
        <f ca="1"/>
        <v>A023539</v>
      </c>
      <c r="X131" s="4" t="str">
        <f t="shared" ca="1" si="31"/>
        <v>Irrigation</v>
      </c>
      <c r="Y131" t="str">
        <f t="shared" ca="1" si="27"/>
        <v>N</v>
      </c>
      <c r="Z131" s="2" t="str">
        <f t="shared" ca="1" si="28"/>
        <v>N</v>
      </c>
      <c r="AA131">
        <f t="shared" ca="1" si="32"/>
        <v>0</v>
      </c>
      <c r="AB131">
        <f t="shared" ca="1" si="32"/>
        <v>0</v>
      </c>
      <c r="AC131">
        <f t="shared" ca="1" si="32"/>
        <v>20</v>
      </c>
      <c r="AD131">
        <f t="shared" ca="1" si="32"/>
        <v>20</v>
      </c>
      <c r="AE131">
        <f t="shared" ca="1" si="35"/>
        <v>10</v>
      </c>
      <c r="AF131">
        <f t="shared" ca="1" si="35"/>
        <v>10</v>
      </c>
      <c r="AG131">
        <f t="shared" ca="1" si="36"/>
        <v>0</v>
      </c>
      <c r="AH131">
        <f t="shared" ca="1" si="33"/>
        <v>0</v>
      </c>
      <c r="AI131">
        <f t="shared" ca="1" si="33"/>
        <v>0</v>
      </c>
      <c r="AJ131">
        <f t="shared" ca="1" si="33"/>
        <v>20</v>
      </c>
      <c r="AK131">
        <f t="shared" ca="1" si="33"/>
        <v>20</v>
      </c>
      <c r="AL131">
        <f t="shared" ca="1" si="34"/>
        <v>0</v>
      </c>
      <c r="AM131" s="4" t="s">
        <v>103</v>
      </c>
      <c r="AZ131">
        <f ca="1">_xlfn.XLOOKUP($X131,Return_flow_table!$A$4:$A$25,Return_flow_table!B$4:B$25)</f>
        <v>0</v>
      </c>
      <c r="BA131">
        <f ca="1">_xlfn.XLOOKUP($X131,Return_flow_table!$A$4:$A$25,Return_flow_table!C$4:C$25)</f>
        <v>0</v>
      </c>
      <c r="BB131">
        <f ca="1">_xlfn.XLOOKUP($X131,Return_flow_table!$A$4:$A$25,Return_flow_table!D$4:D$25)</f>
        <v>20</v>
      </c>
      <c r="BC131">
        <f ca="1">_xlfn.XLOOKUP($X131,Return_flow_table!$A$4:$A$25,Return_flow_table!E$4:E$25)</f>
        <v>20</v>
      </c>
      <c r="BD131">
        <f ca="1">_xlfn.XLOOKUP($X131,Return_flow_table!$A$4:$A$25,Return_flow_table!F$4:F$25)</f>
        <v>10</v>
      </c>
      <c r="BE131">
        <f ca="1">_xlfn.XLOOKUP($X131,Return_flow_table!$A$4:$A$25,Return_flow_table!G$4:G$25)</f>
        <v>10</v>
      </c>
      <c r="BF131">
        <f ca="1">_xlfn.XLOOKUP($X131,Return_flow_table!$A$4:$A$25,Return_flow_table!H$4:H$25)</f>
        <v>0</v>
      </c>
      <c r="BG131">
        <f ca="1">_xlfn.XLOOKUP($X131,Return_flow_table!$A$4:$A$25,Return_flow_table!I$4:I$25)</f>
        <v>0</v>
      </c>
      <c r="BH131">
        <f ca="1">_xlfn.XLOOKUP($X131,Return_flow_table!$A$4:$A$25,Return_flow_table!J$4:J$25)</f>
        <v>0</v>
      </c>
      <c r="BI131">
        <f ca="1">_xlfn.XLOOKUP($X131,Return_flow_table!$A$4:$A$25,Return_flow_table!K$4:K$25)</f>
        <v>20</v>
      </c>
      <c r="BJ131">
        <f ca="1">_xlfn.XLOOKUP($X131,Return_flow_table!$A$4:$A$25,Return_flow_table!L$4:L$25)</f>
        <v>20</v>
      </c>
      <c r="BK131" s="2">
        <f ca="1">_xlfn.XLOOKUP($X131,Return_flow_table!$A$4:$A$25,Return_flow_table!M$4:M$25)</f>
        <v>0</v>
      </c>
    </row>
    <row r="132" spans="1:63" x14ac:dyDescent="0.25">
      <c r="A132" t="s">
        <v>279</v>
      </c>
      <c r="B132" t="s">
        <v>126</v>
      </c>
      <c r="C132" t="s">
        <v>99</v>
      </c>
      <c r="D132">
        <v>15</v>
      </c>
      <c r="E132" t="s">
        <v>100</v>
      </c>
      <c r="F132" t="s">
        <v>100</v>
      </c>
      <c r="G132" t="s">
        <v>280</v>
      </c>
      <c r="H132" s="41" t="s">
        <v>136</v>
      </c>
      <c r="I132">
        <f>_xlfn.XLOOKUP(B132,Use_Code_Ranking!$A$4:$A$23,Use_Code_Ranking!$B$4:$B$23,9999)</f>
        <v>5</v>
      </c>
      <c r="J132">
        <f t="shared" ref="J132:J195" ca="1" si="37">_xlfn.MINIFS(USE_CODE_RANK,APPLICATION_NUMBER,A132)</f>
        <v>1</v>
      </c>
      <c r="K132">
        <f t="shared" ref="K132:K195" ca="1" si="38">COUNTIFS(USE_CODE_RANK,1,APPLICATION_NUMBER,A132)</f>
        <v>1</v>
      </c>
      <c r="L132">
        <f t="shared" ref="L132:L195" ca="1" si="39">COUNTIFS(USE_CODE_RANK,2,APPLICATION_NUMBER,A132)</f>
        <v>0</v>
      </c>
      <c r="M132">
        <f t="shared" ref="M132:M195" ca="1" si="40">COUNTIFS(USE_CODE_RANK,3,APPLICATION_NUMBER,A132,PRIMARY_OWNER_ENTITY_TYPE,"Government (State/Municipal)")</f>
        <v>0</v>
      </c>
      <c r="N132" t="str">
        <f t="shared" ca="1" si="29"/>
        <v/>
      </c>
      <c r="O132" t="str">
        <f t="shared" ca="1" si="30"/>
        <v/>
      </c>
      <c r="P132" t="str">
        <f t="shared" ref="P132:P195" si="41">IF(ISNUMBER(SEARCH("Stock",C132)),"Stockwatering","")</f>
        <v/>
      </c>
      <c r="Q132" t="str">
        <f t="shared" ref="Q132:Q195" si="42">IF(ISNUMBER(SEARCH("Registration Domestic",C132)),"Domestic","")</f>
        <v/>
      </c>
      <c r="R132" t="str">
        <f t="shared" ref="R132:R195" si="43">IF(ISNUMBER(SEARCH("Registration Irrigation",C132)),"Irrigation","")</f>
        <v/>
      </c>
      <c r="S132" t="str">
        <f t="shared" ref="S132:S195" si="44">IF(ISNUMBER(SEARCH("Registration Cannabis",C132)),"Irrigation","")</f>
        <v/>
      </c>
      <c r="U132" s="2" t="str">
        <f ca="1">IF(ISBLANK($T132),IF(S132="Irrigation","Irrigation",IF(R132="Irrigation","Irrigation",IF(Q132="Domestic","Domestic",IF(P132="Stockwatering","Stockwatering",IF(N132="IRRIGATION_AND_MUNICIPAL","Irrigation and Municipal",IF(O132="IRRIGATION_AND_DOMESTIC","Irrigation and Domestic Municipality",_xlfn.XLOOKUP(J132,Use_Code_Ranking!$B$4:$B$23,Use_Code_Ranking!$A$4:$A$23))))))),$T132)</f>
        <v>Irrigation</v>
      </c>
      <c r="W132" s="23" t="str">
        <f ca="1"/>
        <v>A023540</v>
      </c>
      <c r="X132" s="4" t="str">
        <f t="shared" ca="1" si="31"/>
        <v>Irrigation</v>
      </c>
      <c r="Y132" t="str">
        <f t="shared" ref="Y132:Y195" ca="1" si="45">IF(OR(X132="Power", X132="Recreational", X132="Aquaculture",X132="Fish and Wildlife Preservation and Enhancement"),"Y","N")</f>
        <v>N</v>
      </c>
      <c r="Z132" s="2" t="str">
        <f t="shared" ref="Z132:Z195" ca="1" si="46">IF(X132="Power","Y","N")</f>
        <v>N</v>
      </c>
      <c r="AA132">
        <f t="shared" ca="1" si="32"/>
        <v>0</v>
      </c>
      <c r="AB132">
        <f t="shared" ca="1" si="32"/>
        <v>0</v>
      </c>
      <c r="AC132">
        <f t="shared" ca="1" si="32"/>
        <v>20</v>
      </c>
      <c r="AD132">
        <f t="shared" ref="AD132:AG195" ca="1" si="47">IF($AM132="STANDARD",BC132,AQ132)</f>
        <v>20</v>
      </c>
      <c r="AE132">
        <f t="shared" ca="1" si="35"/>
        <v>10</v>
      </c>
      <c r="AF132">
        <f t="shared" ca="1" si="35"/>
        <v>10</v>
      </c>
      <c r="AG132">
        <f t="shared" ca="1" si="36"/>
        <v>0</v>
      </c>
      <c r="AH132">
        <f t="shared" ca="1" si="33"/>
        <v>0</v>
      </c>
      <c r="AI132">
        <f t="shared" ca="1" si="33"/>
        <v>0</v>
      </c>
      <c r="AJ132">
        <f t="shared" ca="1" si="33"/>
        <v>20</v>
      </c>
      <c r="AK132">
        <f t="shared" ca="1" si="33"/>
        <v>20</v>
      </c>
      <c r="AL132">
        <f t="shared" ca="1" si="34"/>
        <v>0</v>
      </c>
      <c r="AM132" s="4" t="s">
        <v>103</v>
      </c>
      <c r="AZ132">
        <f ca="1">_xlfn.XLOOKUP($X132,Return_flow_table!$A$4:$A$25,Return_flow_table!B$4:B$25)</f>
        <v>0</v>
      </c>
      <c r="BA132">
        <f ca="1">_xlfn.XLOOKUP($X132,Return_flow_table!$A$4:$A$25,Return_flow_table!C$4:C$25)</f>
        <v>0</v>
      </c>
      <c r="BB132">
        <f ca="1">_xlfn.XLOOKUP($X132,Return_flow_table!$A$4:$A$25,Return_flow_table!D$4:D$25)</f>
        <v>20</v>
      </c>
      <c r="BC132">
        <f ca="1">_xlfn.XLOOKUP($X132,Return_flow_table!$A$4:$A$25,Return_flow_table!E$4:E$25)</f>
        <v>20</v>
      </c>
      <c r="BD132">
        <f ca="1">_xlfn.XLOOKUP($X132,Return_flow_table!$A$4:$A$25,Return_flow_table!F$4:F$25)</f>
        <v>10</v>
      </c>
      <c r="BE132">
        <f ca="1">_xlfn.XLOOKUP($X132,Return_flow_table!$A$4:$A$25,Return_flow_table!G$4:G$25)</f>
        <v>10</v>
      </c>
      <c r="BF132">
        <f ca="1">_xlfn.XLOOKUP($X132,Return_flow_table!$A$4:$A$25,Return_flow_table!H$4:H$25)</f>
        <v>0</v>
      </c>
      <c r="BG132">
        <f ca="1">_xlfn.XLOOKUP($X132,Return_flow_table!$A$4:$A$25,Return_flow_table!I$4:I$25)</f>
        <v>0</v>
      </c>
      <c r="BH132">
        <f ca="1">_xlfn.XLOOKUP($X132,Return_flow_table!$A$4:$A$25,Return_flow_table!J$4:J$25)</f>
        <v>0</v>
      </c>
      <c r="BI132">
        <f ca="1">_xlfn.XLOOKUP($X132,Return_flow_table!$A$4:$A$25,Return_flow_table!K$4:K$25)</f>
        <v>20</v>
      </c>
      <c r="BJ132">
        <f ca="1">_xlfn.XLOOKUP($X132,Return_flow_table!$A$4:$A$25,Return_flow_table!L$4:L$25)</f>
        <v>20</v>
      </c>
      <c r="BK132" s="2">
        <f ca="1">_xlfn.XLOOKUP($X132,Return_flow_table!$A$4:$A$25,Return_flow_table!M$4:M$25)</f>
        <v>0</v>
      </c>
    </row>
    <row r="133" spans="1:63" x14ac:dyDescent="0.25">
      <c r="A133" t="s">
        <v>281</v>
      </c>
      <c r="B133" t="s">
        <v>139</v>
      </c>
      <c r="C133" t="s">
        <v>99</v>
      </c>
      <c r="D133">
        <v>48</v>
      </c>
      <c r="E133" t="s">
        <v>100</v>
      </c>
      <c r="F133" t="s">
        <v>100</v>
      </c>
      <c r="G133" t="s">
        <v>222</v>
      </c>
      <c r="H133" s="41" t="s">
        <v>102</v>
      </c>
      <c r="I133">
        <f>_xlfn.XLOOKUP(B133,Use_Code_Ranking!$A$4:$A$23,Use_Code_Ranking!$B$4:$B$23,9999)</f>
        <v>9</v>
      </c>
      <c r="J133">
        <f t="shared" ca="1" si="37"/>
        <v>1</v>
      </c>
      <c r="K133">
        <f t="shared" ca="1" si="38"/>
        <v>1</v>
      </c>
      <c r="L133">
        <f t="shared" ca="1" si="39"/>
        <v>0</v>
      </c>
      <c r="M133">
        <f t="shared" ca="1" si="40"/>
        <v>0</v>
      </c>
      <c r="N133" t="str">
        <f t="shared" ref="N133:N196" ca="1" si="48">IF(AND(K133&gt;0,L133&gt;0),"IRRIGATION_AND_MUNICIPAL","")</f>
        <v/>
      </c>
      <c r="O133" t="str">
        <f t="shared" ref="O133:O196" ca="1" si="49">IF(AND(K133&gt;0,M133&gt;0),"IRRIGATION_AND_DOMESTIC","")</f>
        <v/>
      </c>
      <c r="P133" t="str">
        <f t="shared" si="41"/>
        <v/>
      </c>
      <c r="Q133" t="str">
        <f t="shared" si="42"/>
        <v/>
      </c>
      <c r="R133" t="str">
        <f t="shared" si="43"/>
        <v/>
      </c>
      <c r="S133" t="str">
        <f t="shared" si="44"/>
        <v/>
      </c>
      <c r="U133" s="2" t="str">
        <f ca="1">IF(ISBLANK($T133),IF(S133="Irrigation","Irrigation",IF(R133="Irrigation","Irrigation",IF(Q133="Domestic","Domestic",IF(P133="Stockwatering","Stockwatering",IF(N133="IRRIGATION_AND_MUNICIPAL","Irrigation and Municipal",IF(O133="IRRIGATION_AND_DOMESTIC","Irrigation and Domestic Municipality",_xlfn.XLOOKUP(J133,Use_Code_Ranking!$B$4:$B$23,Use_Code_Ranking!$A$4:$A$23))))))),$T133)</f>
        <v>Irrigation</v>
      </c>
      <c r="W133" s="23" t="str">
        <f ca="1"/>
        <v>A023545</v>
      </c>
      <c r="X133" s="4" t="str">
        <f t="shared" ref="X133:X196" ca="1" si="50">_xlfn.XLOOKUP(W133,A:A,U:U)</f>
        <v>Stockwatering</v>
      </c>
      <c r="Y133" t="str">
        <f t="shared" ca="1" si="45"/>
        <v>N</v>
      </c>
      <c r="Z133" s="2" t="str">
        <f t="shared" ca="1" si="46"/>
        <v>N</v>
      </c>
      <c r="AA133">
        <f t="shared" ref="AA133:AG196" ca="1" si="51">IF($AM133="STANDARD",AZ133,AN133)</f>
        <v>0</v>
      </c>
      <c r="AB133">
        <f t="shared" ca="1" si="51"/>
        <v>0</v>
      </c>
      <c r="AC133">
        <f t="shared" ca="1" si="51"/>
        <v>0</v>
      </c>
      <c r="AD133">
        <f t="shared" ca="1" si="47"/>
        <v>0</v>
      </c>
      <c r="AE133">
        <f t="shared" ca="1" si="35"/>
        <v>0</v>
      </c>
      <c r="AF133">
        <f t="shared" ca="1" si="35"/>
        <v>0</v>
      </c>
      <c r="AG133">
        <f t="shared" ca="1" si="36"/>
        <v>0</v>
      </c>
      <c r="AH133">
        <f t="shared" ca="1" si="33"/>
        <v>0</v>
      </c>
      <c r="AI133">
        <f t="shared" ca="1" si="33"/>
        <v>0</v>
      </c>
      <c r="AJ133">
        <f t="shared" ca="1" si="33"/>
        <v>0</v>
      </c>
      <c r="AK133">
        <f t="shared" ca="1" si="33"/>
        <v>0</v>
      </c>
      <c r="AL133">
        <f t="shared" ca="1" si="34"/>
        <v>0</v>
      </c>
      <c r="AM133" s="4" t="s">
        <v>103</v>
      </c>
      <c r="AZ133">
        <f ca="1">_xlfn.XLOOKUP($X133,Return_flow_table!$A$4:$A$25,Return_flow_table!B$4:B$25)</f>
        <v>0</v>
      </c>
      <c r="BA133">
        <f ca="1">_xlfn.XLOOKUP($X133,Return_flow_table!$A$4:$A$25,Return_flow_table!C$4:C$25)</f>
        <v>0</v>
      </c>
      <c r="BB133">
        <f ca="1">_xlfn.XLOOKUP($X133,Return_flow_table!$A$4:$A$25,Return_flow_table!D$4:D$25)</f>
        <v>0</v>
      </c>
      <c r="BC133">
        <f ca="1">_xlfn.XLOOKUP($X133,Return_flow_table!$A$4:$A$25,Return_flow_table!E$4:E$25)</f>
        <v>0</v>
      </c>
      <c r="BD133">
        <f ca="1">_xlfn.XLOOKUP($X133,Return_flow_table!$A$4:$A$25,Return_flow_table!F$4:F$25)</f>
        <v>0</v>
      </c>
      <c r="BE133">
        <f ca="1">_xlfn.XLOOKUP($X133,Return_flow_table!$A$4:$A$25,Return_flow_table!G$4:G$25)</f>
        <v>0</v>
      </c>
      <c r="BF133">
        <f ca="1">_xlfn.XLOOKUP($X133,Return_flow_table!$A$4:$A$25,Return_flow_table!H$4:H$25)</f>
        <v>0</v>
      </c>
      <c r="BG133">
        <f ca="1">_xlfn.XLOOKUP($X133,Return_flow_table!$A$4:$A$25,Return_flow_table!I$4:I$25)</f>
        <v>0</v>
      </c>
      <c r="BH133">
        <f ca="1">_xlfn.XLOOKUP($X133,Return_flow_table!$A$4:$A$25,Return_flow_table!J$4:J$25)</f>
        <v>0</v>
      </c>
      <c r="BI133">
        <f ca="1">_xlfn.XLOOKUP($X133,Return_flow_table!$A$4:$A$25,Return_flow_table!K$4:K$25)</f>
        <v>0</v>
      </c>
      <c r="BJ133">
        <f ca="1">_xlfn.XLOOKUP($X133,Return_flow_table!$A$4:$A$25,Return_flow_table!L$4:L$25)</f>
        <v>0</v>
      </c>
      <c r="BK133" s="2">
        <f ca="1">_xlfn.XLOOKUP($X133,Return_flow_table!$A$4:$A$25,Return_flow_table!M$4:M$25)</f>
        <v>0</v>
      </c>
    </row>
    <row r="134" spans="1:63" x14ac:dyDescent="0.25">
      <c r="A134" t="s">
        <v>281</v>
      </c>
      <c r="B134" t="s">
        <v>126</v>
      </c>
      <c r="C134" t="s">
        <v>99</v>
      </c>
      <c r="D134">
        <v>48</v>
      </c>
      <c r="E134" t="s">
        <v>100</v>
      </c>
      <c r="F134" t="s">
        <v>100</v>
      </c>
      <c r="G134" t="s">
        <v>222</v>
      </c>
      <c r="H134" s="41" t="s">
        <v>102</v>
      </c>
      <c r="I134">
        <f>_xlfn.XLOOKUP(B134,Use_Code_Ranking!$A$4:$A$23,Use_Code_Ranking!$B$4:$B$23,9999)</f>
        <v>5</v>
      </c>
      <c r="J134">
        <f t="shared" ca="1" si="37"/>
        <v>1</v>
      </c>
      <c r="K134">
        <f t="shared" ca="1" si="38"/>
        <v>1</v>
      </c>
      <c r="L134">
        <f t="shared" ca="1" si="39"/>
        <v>0</v>
      </c>
      <c r="M134">
        <f t="shared" ca="1" si="40"/>
        <v>0</v>
      </c>
      <c r="N134" t="str">
        <f t="shared" ca="1" si="48"/>
        <v/>
      </c>
      <c r="O134" t="str">
        <f t="shared" ca="1" si="49"/>
        <v/>
      </c>
      <c r="P134" t="str">
        <f t="shared" si="41"/>
        <v/>
      </c>
      <c r="Q134" t="str">
        <f t="shared" si="42"/>
        <v/>
      </c>
      <c r="R134" t="str">
        <f t="shared" si="43"/>
        <v/>
      </c>
      <c r="S134" t="str">
        <f t="shared" si="44"/>
        <v/>
      </c>
      <c r="U134" s="2" t="str">
        <f ca="1">IF(ISBLANK($T134),IF(S134="Irrigation","Irrigation",IF(R134="Irrigation","Irrigation",IF(Q134="Domestic","Domestic",IF(P134="Stockwatering","Stockwatering",IF(N134="IRRIGATION_AND_MUNICIPAL","Irrigation and Municipal",IF(O134="IRRIGATION_AND_DOMESTIC","Irrigation and Domestic Municipality",_xlfn.XLOOKUP(J134,Use_Code_Ranking!$B$4:$B$23,Use_Code_Ranking!$A$4:$A$23))))))),$T134)</f>
        <v>Irrigation</v>
      </c>
      <c r="W134" s="23" t="str">
        <f ca="1"/>
        <v>A023654B</v>
      </c>
      <c r="X134" s="4" t="str">
        <f t="shared" ca="1" si="50"/>
        <v>Irrigation</v>
      </c>
      <c r="Y134" t="str">
        <f t="shared" ca="1" si="45"/>
        <v>N</v>
      </c>
      <c r="Z134" s="2" t="str">
        <f t="shared" ca="1" si="46"/>
        <v>N</v>
      </c>
      <c r="AA134">
        <f t="shared" ca="1" si="51"/>
        <v>0</v>
      </c>
      <c r="AB134">
        <f t="shared" ca="1" si="51"/>
        <v>0</v>
      </c>
      <c r="AC134">
        <f t="shared" ca="1" si="51"/>
        <v>20</v>
      </c>
      <c r="AD134">
        <f t="shared" ca="1" si="47"/>
        <v>20</v>
      </c>
      <c r="AE134">
        <f t="shared" ca="1" si="35"/>
        <v>10</v>
      </c>
      <c r="AF134">
        <f t="shared" ca="1" si="35"/>
        <v>10</v>
      </c>
      <c r="AG134">
        <f t="shared" ca="1" si="36"/>
        <v>0</v>
      </c>
      <c r="AH134">
        <f t="shared" ca="1" si="33"/>
        <v>0</v>
      </c>
      <c r="AI134">
        <f t="shared" ca="1" si="33"/>
        <v>0</v>
      </c>
      <c r="AJ134">
        <f t="shared" ca="1" si="33"/>
        <v>20</v>
      </c>
      <c r="AK134">
        <f t="shared" ca="1" si="33"/>
        <v>20</v>
      </c>
      <c r="AL134">
        <f t="shared" ca="1" si="34"/>
        <v>0</v>
      </c>
      <c r="AM134" s="4" t="s">
        <v>103</v>
      </c>
      <c r="AZ134">
        <f ca="1">_xlfn.XLOOKUP($X134,Return_flow_table!$A$4:$A$25,Return_flow_table!B$4:B$25)</f>
        <v>0</v>
      </c>
      <c r="BA134">
        <f ca="1">_xlfn.XLOOKUP($X134,Return_flow_table!$A$4:$A$25,Return_flow_table!C$4:C$25)</f>
        <v>0</v>
      </c>
      <c r="BB134">
        <f ca="1">_xlfn.XLOOKUP($X134,Return_flow_table!$A$4:$A$25,Return_flow_table!D$4:D$25)</f>
        <v>20</v>
      </c>
      <c r="BC134">
        <f ca="1">_xlfn.XLOOKUP($X134,Return_flow_table!$A$4:$A$25,Return_flow_table!E$4:E$25)</f>
        <v>20</v>
      </c>
      <c r="BD134">
        <f ca="1">_xlfn.XLOOKUP($X134,Return_flow_table!$A$4:$A$25,Return_flow_table!F$4:F$25)</f>
        <v>10</v>
      </c>
      <c r="BE134">
        <f ca="1">_xlfn.XLOOKUP($X134,Return_flow_table!$A$4:$A$25,Return_flow_table!G$4:G$25)</f>
        <v>10</v>
      </c>
      <c r="BF134">
        <f ca="1">_xlfn.XLOOKUP($X134,Return_flow_table!$A$4:$A$25,Return_flow_table!H$4:H$25)</f>
        <v>0</v>
      </c>
      <c r="BG134">
        <f ca="1">_xlfn.XLOOKUP($X134,Return_flow_table!$A$4:$A$25,Return_flow_table!I$4:I$25)</f>
        <v>0</v>
      </c>
      <c r="BH134">
        <f ca="1">_xlfn.XLOOKUP($X134,Return_flow_table!$A$4:$A$25,Return_flow_table!J$4:J$25)</f>
        <v>0</v>
      </c>
      <c r="BI134">
        <f ca="1">_xlfn.XLOOKUP($X134,Return_flow_table!$A$4:$A$25,Return_flow_table!K$4:K$25)</f>
        <v>20</v>
      </c>
      <c r="BJ134">
        <f ca="1">_xlfn.XLOOKUP($X134,Return_flow_table!$A$4:$A$25,Return_flow_table!L$4:L$25)</f>
        <v>20</v>
      </c>
      <c r="BK134" s="2">
        <f ca="1">_xlfn.XLOOKUP($X134,Return_flow_table!$A$4:$A$25,Return_flow_table!M$4:M$25)</f>
        <v>0</v>
      </c>
    </row>
    <row r="135" spans="1:63" x14ac:dyDescent="0.25">
      <c r="A135" t="s">
        <v>281</v>
      </c>
      <c r="B135" t="s">
        <v>106</v>
      </c>
      <c r="C135" t="s">
        <v>99</v>
      </c>
      <c r="D135">
        <v>48</v>
      </c>
      <c r="E135" t="s">
        <v>100</v>
      </c>
      <c r="F135" t="s">
        <v>100</v>
      </c>
      <c r="G135" t="s">
        <v>222</v>
      </c>
      <c r="H135" s="41" t="s">
        <v>102</v>
      </c>
      <c r="I135">
        <f>_xlfn.XLOOKUP(B135,Use_Code_Ranking!$A$4:$A$23,Use_Code_Ranking!$B$4:$B$23,9999)</f>
        <v>3</v>
      </c>
      <c r="J135">
        <f t="shared" ca="1" si="37"/>
        <v>1</v>
      </c>
      <c r="K135">
        <f t="shared" ca="1" si="38"/>
        <v>1</v>
      </c>
      <c r="L135">
        <f t="shared" ca="1" si="39"/>
        <v>0</v>
      </c>
      <c r="M135">
        <f t="shared" ca="1" si="40"/>
        <v>0</v>
      </c>
      <c r="N135" t="str">
        <f t="shared" ca="1" si="48"/>
        <v/>
      </c>
      <c r="O135" t="str">
        <f t="shared" ca="1" si="49"/>
        <v/>
      </c>
      <c r="P135" t="str">
        <f t="shared" si="41"/>
        <v/>
      </c>
      <c r="Q135" t="str">
        <f t="shared" si="42"/>
        <v/>
      </c>
      <c r="R135" t="str">
        <f t="shared" si="43"/>
        <v/>
      </c>
      <c r="S135" t="str">
        <f t="shared" si="44"/>
        <v/>
      </c>
      <c r="U135" s="2" t="str">
        <f ca="1">IF(ISBLANK($T135),IF(S135="Irrigation","Irrigation",IF(R135="Irrigation","Irrigation",IF(Q135="Domestic","Domestic",IF(P135="Stockwatering","Stockwatering",IF(N135="IRRIGATION_AND_MUNICIPAL","Irrigation and Municipal",IF(O135="IRRIGATION_AND_DOMESTIC","Irrigation and Domestic Municipality",_xlfn.XLOOKUP(J135,Use_Code_Ranking!$B$4:$B$23,Use_Code_Ranking!$A$4:$A$23))))))),$T135)</f>
        <v>Irrigation</v>
      </c>
      <c r="W135" s="23" t="str">
        <f ca="1"/>
        <v>A023660</v>
      </c>
      <c r="X135" s="4" t="str">
        <f t="shared" ca="1" si="50"/>
        <v>Irrigation</v>
      </c>
      <c r="Y135" t="str">
        <f t="shared" ca="1" si="45"/>
        <v>N</v>
      </c>
      <c r="Z135" s="2" t="str">
        <f t="shared" ca="1" si="46"/>
        <v>N</v>
      </c>
      <c r="AA135">
        <f t="shared" ca="1" si="51"/>
        <v>0</v>
      </c>
      <c r="AB135">
        <f t="shared" ca="1" si="51"/>
        <v>0</v>
      </c>
      <c r="AC135">
        <f t="shared" ca="1" si="51"/>
        <v>20</v>
      </c>
      <c r="AD135">
        <f t="shared" ca="1" si="47"/>
        <v>20</v>
      </c>
      <c r="AE135">
        <f t="shared" ca="1" si="35"/>
        <v>10</v>
      </c>
      <c r="AF135">
        <f t="shared" ca="1" si="35"/>
        <v>10</v>
      </c>
      <c r="AG135">
        <f t="shared" ca="1" si="36"/>
        <v>0</v>
      </c>
      <c r="AH135">
        <f t="shared" ca="1" si="33"/>
        <v>0</v>
      </c>
      <c r="AI135">
        <f t="shared" ca="1" si="33"/>
        <v>0</v>
      </c>
      <c r="AJ135">
        <f t="shared" ca="1" si="33"/>
        <v>20</v>
      </c>
      <c r="AK135">
        <f t="shared" ca="1" si="33"/>
        <v>20</v>
      </c>
      <c r="AL135">
        <f t="shared" ca="1" si="34"/>
        <v>0</v>
      </c>
      <c r="AM135" s="4" t="s">
        <v>103</v>
      </c>
      <c r="AZ135">
        <f ca="1">_xlfn.XLOOKUP($X135,Return_flow_table!$A$4:$A$25,Return_flow_table!B$4:B$25)</f>
        <v>0</v>
      </c>
      <c r="BA135">
        <f ca="1">_xlfn.XLOOKUP($X135,Return_flow_table!$A$4:$A$25,Return_flow_table!C$4:C$25)</f>
        <v>0</v>
      </c>
      <c r="BB135">
        <f ca="1">_xlfn.XLOOKUP($X135,Return_flow_table!$A$4:$A$25,Return_flow_table!D$4:D$25)</f>
        <v>20</v>
      </c>
      <c r="BC135">
        <f ca="1">_xlfn.XLOOKUP($X135,Return_flow_table!$A$4:$A$25,Return_flow_table!E$4:E$25)</f>
        <v>20</v>
      </c>
      <c r="BD135">
        <f ca="1">_xlfn.XLOOKUP($X135,Return_flow_table!$A$4:$A$25,Return_flow_table!F$4:F$25)</f>
        <v>10</v>
      </c>
      <c r="BE135">
        <f ca="1">_xlfn.XLOOKUP($X135,Return_flow_table!$A$4:$A$25,Return_flow_table!G$4:G$25)</f>
        <v>10</v>
      </c>
      <c r="BF135">
        <f ca="1">_xlfn.XLOOKUP($X135,Return_flow_table!$A$4:$A$25,Return_flow_table!H$4:H$25)</f>
        <v>0</v>
      </c>
      <c r="BG135">
        <f ca="1">_xlfn.XLOOKUP($X135,Return_flow_table!$A$4:$A$25,Return_flow_table!I$4:I$25)</f>
        <v>0</v>
      </c>
      <c r="BH135">
        <f ca="1">_xlfn.XLOOKUP($X135,Return_flow_table!$A$4:$A$25,Return_flow_table!J$4:J$25)</f>
        <v>0</v>
      </c>
      <c r="BI135">
        <f ca="1">_xlfn.XLOOKUP($X135,Return_flow_table!$A$4:$A$25,Return_flow_table!K$4:K$25)</f>
        <v>20</v>
      </c>
      <c r="BJ135">
        <f ca="1">_xlfn.XLOOKUP($X135,Return_flow_table!$A$4:$A$25,Return_flow_table!L$4:L$25)</f>
        <v>20</v>
      </c>
      <c r="BK135" s="2">
        <f ca="1">_xlfn.XLOOKUP($X135,Return_flow_table!$A$4:$A$25,Return_flow_table!M$4:M$25)</f>
        <v>0</v>
      </c>
    </row>
    <row r="136" spans="1:63" x14ac:dyDescent="0.25">
      <c r="A136" t="s">
        <v>281</v>
      </c>
      <c r="B136" t="s">
        <v>98</v>
      </c>
      <c r="C136" t="s">
        <v>99</v>
      </c>
      <c r="D136">
        <v>48</v>
      </c>
      <c r="E136" t="s">
        <v>100</v>
      </c>
      <c r="F136" t="s">
        <v>100</v>
      </c>
      <c r="G136" t="s">
        <v>222</v>
      </c>
      <c r="H136" s="41" t="s">
        <v>102</v>
      </c>
      <c r="I136">
        <f>_xlfn.XLOOKUP(B136,Use_Code_Ranking!$A$4:$A$23,Use_Code_Ranking!$B$4:$B$23,9999)</f>
        <v>1</v>
      </c>
      <c r="J136">
        <f t="shared" ca="1" si="37"/>
        <v>1</v>
      </c>
      <c r="K136">
        <f t="shared" ca="1" si="38"/>
        <v>1</v>
      </c>
      <c r="L136">
        <f t="shared" ca="1" si="39"/>
        <v>0</v>
      </c>
      <c r="M136">
        <f t="shared" ca="1" si="40"/>
        <v>0</v>
      </c>
      <c r="N136" t="str">
        <f t="shared" ca="1" si="48"/>
        <v/>
      </c>
      <c r="O136" t="str">
        <f t="shared" ca="1" si="49"/>
        <v/>
      </c>
      <c r="P136" t="str">
        <f t="shared" si="41"/>
        <v/>
      </c>
      <c r="Q136" t="str">
        <f t="shared" si="42"/>
        <v/>
      </c>
      <c r="R136" t="str">
        <f t="shared" si="43"/>
        <v/>
      </c>
      <c r="S136" t="str">
        <f t="shared" si="44"/>
        <v/>
      </c>
      <c r="U136" s="2" t="str">
        <f ca="1">IF(ISBLANK($T136),IF(S136="Irrigation","Irrigation",IF(R136="Irrigation","Irrigation",IF(Q136="Domestic","Domestic",IF(P136="Stockwatering","Stockwatering",IF(N136="IRRIGATION_AND_MUNICIPAL","Irrigation and Municipal",IF(O136="IRRIGATION_AND_DOMESTIC","Irrigation and Domestic Municipality",_xlfn.XLOOKUP(J136,Use_Code_Ranking!$B$4:$B$23,Use_Code_Ranking!$A$4:$A$23))))))),$T136)</f>
        <v>Irrigation</v>
      </c>
      <c r="W136" s="23" t="str">
        <f ca="1"/>
        <v>A023664</v>
      </c>
      <c r="X136" s="4" t="str">
        <f t="shared" ca="1" si="50"/>
        <v>Municipal</v>
      </c>
      <c r="Y136" t="str">
        <f t="shared" ca="1" si="45"/>
        <v>N</v>
      </c>
      <c r="Z136" s="2" t="str">
        <f t="shared" ca="1" si="46"/>
        <v>N</v>
      </c>
      <c r="AA136">
        <f t="shared" ca="1" si="51"/>
        <v>0</v>
      </c>
      <c r="AB136">
        <f t="shared" ca="1" si="51"/>
        <v>0</v>
      </c>
      <c r="AC136">
        <f t="shared" ca="1" si="51"/>
        <v>0</v>
      </c>
      <c r="AD136">
        <f t="shared" ca="1" si="47"/>
        <v>0</v>
      </c>
      <c r="AE136">
        <f t="shared" ca="1" si="35"/>
        <v>0</v>
      </c>
      <c r="AF136">
        <f t="shared" ca="1" si="35"/>
        <v>0</v>
      </c>
      <c r="AG136">
        <f t="shared" ca="1" si="36"/>
        <v>0</v>
      </c>
      <c r="AH136">
        <f t="shared" ca="1" si="33"/>
        <v>0</v>
      </c>
      <c r="AI136">
        <f t="shared" ca="1" si="33"/>
        <v>0</v>
      </c>
      <c r="AJ136">
        <f t="shared" ca="1" si="33"/>
        <v>0</v>
      </c>
      <c r="AK136">
        <f t="shared" ca="1" si="33"/>
        <v>0</v>
      </c>
      <c r="AL136">
        <f t="shared" ca="1" si="34"/>
        <v>0</v>
      </c>
      <c r="AM136" s="4" t="s">
        <v>103</v>
      </c>
      <c r="AZ136">
        <f ca="1">_xlfn.XLOOKUP($X136,Return_flow_table!$A$4:$A$25,Return_flow_table!B$4:B$25)</f>
        <v>0</v>
      </c>
      <c r="BA136">
        <f ca="1">_xlfn.XLOOKUP($X136,Return_flow_table!$A$4:$A$25,Return_flow_table!C$4:C$25)</f>
        <v>0</v>
      </c>
      <c r="BB136">
        <f ca="1">_xlfn.XLOOKUP($X136,Return_flow_table!$A$4:$A$25,Return_flow_table!D$4:D$25)</f>
        <v>0</v>
      </c>
      <c r="BC136">
        <f ca="1">_xlfn.XLOOKUP($X136,Return_flow_table!$A$4:$A$25,Return_flow_table!E$4:E$25)</f>
        <v>0</v>
      </c>
      <c r="BD136">
        <f ca="1">_xlfn.XLOOKUP($X136,Return_flow_table!$A$4:$A$25,Return_flow_table!F$4:F$25)</f>
        <v>0</v>
      </c>
      <c r="BE136">
        <f ca="1">_xlfn.XLOOKUP($X136,Return_flow_table!$A$4:$A$25,Return_flow_table!G$4:G$25)</f>
        <v>0</v>
      </c>
      <c r="BF136">
        <f ca="1">_xlfn.XLOOKUP($X136,Return_flow_table!$A$4:$A$25,Return_flow_table!H$4:H$25)</f>
        <v>0</v>
      </c>
      <c r="BG136">
        <f ca="1">_xlfn.XLOOKUP($X136,Return_flow_table!$A$4:$A$25,Return_flow_table!I$4:I$25)</f>
        <v>0</v>
      </c>
      <c r="BH136">
        <f ca="1">_xlfn.XLOOKUP($X136,Return_flow_table!$A$4:$A$25,Return_flow_table!J$4:J$25)</f>
        <v>0</v>
      </c>
      <c r="BI136">
        <f ca="1">_xlfn.XLOOKUP($X136,Return_flow_table!$A$4:$A$25,Return_flow_table!K$4:K$25)</f>
        <v>0</v>
      </c>
      <c r="BJ136">
        <f ca="1">_xlfn.XLOOKUP($X136,Return_flow_table!$A$4:$A$25,Return_flow_table!L$4:L$25)</f>
        <v>0</v>
      </c>
      <c r="BK136" s="2">
        <f ca="1">_xlfn.XLOOKUP($X136,Return_flow_table!$A$4:$A$25,Return_flow_table!M$4:M$25)</f>
        <v>0</v>
      </c>
    </row>
    <row r="137" spans="1:63" x14ac:dyDescent="0.25">
      <c r="A137" t="s">
        <v>646</v>
      </c>
      <c r="B137" t="s">
        <v>139</v>
      </c>
      <c r="C137" t="s">
        <v>99</v>
      </c>
      <c r="D137">
        <v>20</v>
      </c>
      <c r="E137" t="s">
        <v>100</v>
      </c>
      <c r="F137" t="s">
        <v>100</v>
      </c>
      <c r="G137" t="s">
        <v>647</v>
      </c>
      <c r="H137" s="41" t="s">
        <v>102</v>
      </c>
      <c r="I137">
        <f>_xlfn.XLOOKUP(B137,Use_Code_Ranking!$A$4:$A$23,Use_Code_Ranking!$B$4:$B$23,9999)</f>
        <v>9</v>
      </c>
      <c r="J137">
        <f t="shared" ca="1" si="37"/>
        <v>1</v>
      </c>
      <c r="K137">
        <f t="shared" ca="1" si="38"/>
        <v>1</v>
      </c>
      <c r="L137">
        <f t="shared" ca="1" si="39"/>
        <v>0</v>
      </c>
      <c r="M137">
        <f t="shared" ca="1" si="40"/>
        <v>0</v>
      </c>
      <c r="N137" t="str">
        <f t="shared" ca="1" si="48"/>
        <v/>
      </c>
      <c r="O137" t="str">
        <f t="shared" ca="1" si="49"/>
        <v/>
      </c>
      <c r="P137" t="str">
        <f t="shared" si="41"/>
        <v/>
      </c>
      <c r="Q137" t="str">
        <f t="shared" si="42"/>
        <v/>
      </c>
      <c r="R137" t="str">
        <f t="shared" si="43"/>
        <v/>
      </c>
      <c r="S137" t="str">
        <f t="shared" si="44"/>
        <v/>
      </c>
      <c r="U137" s="2" t="str">
        <f ca="1">IF(ISBLANK($T137),IF(S137="Irrigation","Irrigation",IF(R137="Irrigation","Irrigation",IF(Q137="Domestic","Domestic",IF(P137="Stockwatering","Stockwatering",IF(N137="IRRIGATION_AND_MUNICIPAL","Irrigation and Municipal",IF(O137="IRRIGATION_AND_DOMESTIC","Irrigation and Domestic Municipality",_xlfn.XLOOKUP(J137,Use_Code_Ranking!$B$4:$B$23,Use_Code_Ranking!$A$4:$A$23))))))),$T137)</f>
        <v>Irrigation</v>
      </c>
      <c r="W137" s="23" t="str">
        <f ca="1"/>
        <v>A023792</v>
      </c>
      <c r="X137" s="4" t="str">
        <f t="shared" ca="1" si="50"/>
        <v>Irrigation</v>
      </c>
      <c r="Y137" t="str">
        <f t="shared" ca="1" si="45"/>
        <v>N</v>
      </c>
      <c r="Z137" s="2" t="str">
        <f t="shared" ca="1" si="46"/>
        <v>N</v>
      </c>
      <c r="AA137">
        <f t="shared" ca="1" si="51"/>
        <v>0</v>
      </c>
      <c r="AB137">
        <f t="shared" ca="1" si="51"/>
        <v>0</v>
      </c>
      <c r="AC137">
        <f t="shared" ca="1" si="51"/>
        <v>20</v>
      </c>
      <c r="AD137">
        <f t="shared" ca="1" si="47"/>
        <v>20</v>
      </c>
      <c r="AE137">
        <f t="shared" ca="1" si="35"/>
        <v>10</v>
      </c>
      <c r="AF137">
        <f t="shared" ca="1" si="35"/>
        <v>10</v>
      </c>
      <c r="AG137">
        <f t="shared" ca="1" si="36"/>
        <v>0</v>
      </c>
      <c r="AH137">
        <f t="shared" ca="1" si="33"/>
        <v>0</v>
      </c>
      <c r="AI137">
        <f t="shared" ca="1" si="33"/>
        <v>0</v>
      </c>
      <c r="AJ137">
        <f t="shared" ca="1" si="33"/>
        <v>20</v>
      </c>
      <c r="AK137">
        <f t="shared" ca="1" si="33"/>
        <v>20</v>
      </c>
      <c r="AL137">
        <f t="shared" ca="1" si="34"/>
        <v>0</v>
      </c>
      <c r="AM137" s="4" t="s">
        <v>103</v>
      </c>
      <c r="AZ137">
        <f ca="1">_xlfn.XLOOKUP($X137,Return_flow_table!$A$4:$A$25,Return_flow_table!B$4:B$25)</f>
        <v>0</v>
      </c>
      <c r="BA137">
        <f ca="1">_xlfn.XLOOKUP($X137,Return_flow_table!$A$4:$A$25,Return_flow_table!C$4:C$25)</f>
        <v>0</v>
      </c>
      <c r="BB137">
        <f ca="1">_xlfn.XLOOKUP($X137,Return_flow_table!$A$4:$A$25,Return_flow_table!D$4:D$25)</f>
        <v>20</v>
      </c>
      <c r="BC137">
        <f ca="1">_xlfn.XLOOKUP($X137,Return_flow_table!$A$4:$A$25,Return_flow_table!E$4:E$25)</f>
        <v>20</v>
      </c>
      <c r="BD137">
        <f ca="1">_xlfn.XLOOKUP($X137,Return_flow_table!$A$4:$A$25,Return_flow_table!F$4:F$25)</f>
        <v>10</v>
      </c>
      <c r="BE137">
        <f ca="1">_xlfn.XLOOKUP($X137,Return_flow_table!$A$4:$A$25,Return_flow_table!G$4:G$25)</f>
        <v>10</v>
      </c>
      <c r="BF137">
        <f ca="1">_xlfn.XLOOKUP($X137,Return_flow_table!$A$4:$A$25,Return_flow_table!H$4:H$25)</f>
        <v>0</v>
      </c>
      <c r="BG137">
        <f ca="1">_xlfn.XLOOKUP($X137,Return_flow_table!$A$4:$A$25,Return_flow_table!I$4:I$25)</f>
        <v>0</v>
      </c>
      <c r="BH137">
        <f ca="1">_xlfn.XLOOKUP($X137,Return_flow_table!$A$4:$A$25,Return_flow_table!J$4:J$25)</f>
        <v>0</v>
      </c>
      <c r="BI137">
        <f ca="1">_xlfn.XLOOKUP($X137,Return_flow_table!$A$4:$A$25,Return_flow_table!K$4:K$25)</f>
        <v>20</v>
      </c>
      <c r="BJ137">
        <f ca="1">_xlfn.XLOOKUP($X137,Return_flow_table!$A$4:$A$25,Return_flow_table!L$4:L$25)</f>
        <v>20</v>
      </c>
      <c r="BK137" s="2">
        <f ca="1">_xlfn.XLOOKUP($X137,Return_flow_table!$A$4:$A$25,Return_flow_table!M$4:M$25)</f>
        <v>0</v>
      </c>
    </row>
    <row r="138" spans="1:63" x14ac:dyDescent="0.25">
      <c r="A138" t="s">
        <v>646</v>
      </c>
      <c r="B138" t="s">
        <v>126</v>
      </c>
      <c r="C138" t="s">
        <v>99</v>
      </c>
      <c r="D138">
        <v>20</v>
      </c>
      <c r="E138" t="s">
        <v>100</v>
      </c>
      <c r="F138" t="s">
        <v>100</v>
      </c>
      <c r="G138" t="s">
        <v>647</v>
      </c>
      <c r="H138" s="41" t="s">
        <v>102</v>
      </c>
      <c r="I138">
        <f>_xlfn.XLOOKUP(B138,Use_Code_Ranking!$A$4:$A$23,Use_Code_Ranking!$B$4:$B$23,9999)</f>
        <v>5</v>
      </c>
      <c r="J138">
        <f t="shared" ca="1" si="37"/>
        <v>1</v>
      </c>
      <c r="K138">
        <f t="shared" ca="1" si="38"/>
        <v>1</v>
      </c>
      <c r="L138">
        <f t="shared" ca="1" si="39"/>
        <v>0</v>
      </c>
      <c r="M138">
        <f t="shared" ca="1" si="40"/>
        <v>0</v>
      </c>
      <c r="N138" t="str">
        <f t="shared" ca="1" si="48"/>
        <v/>
      </c>
      <c r="O138" t="str">
        <f t="shared" ca="1" si="49"/>
        <v/>
      </c>
      <c r="P138" t="str">
        <f t="shared" si="41"/>
        <v/>
      </c>
      <c r="Q138" t="str">
        <f t="shared" si="42"/>
        <v/>
      </c>
      <c r="R138" t="str">
        <f t="shared" si="43"/>
        <v/>
      </c>
      <c r="S138" t="str">
        <f t="shared" si="44"/>
        <v/>
      </c>
      <c r="U138" s="2" t="str">
        <f ca="1">IF(ISBLANK($T138),IF(S138="Irrigation","Irrigation",IF(R138="Irrigation","Irrigation",IF(Q138="Domestic","Domestic",IF(P138="Stockwatering","Stockwatering",IF(N138="IRRIGATION_AND_MUNICIPAL","Irrigation and Municipal",IF(O138="IRRIGATION_AND_DOMESTIC","Irrigation and Domestic Municipality",_xlfn.XLOOKUP(J138,Use_Code_Ranking!$B$4:$B$23,Use_Code_Ranking!$A$4:$A$23))))))),$T138)</f>
        <v>Irrigation</v>
      </c>
      <c r="W138" s="23" t="str">
        <f ca="1"/>
        <v>A023793</v>
      </c>
      <c r="X138" s="4" t="str">
        <f t="shared" ca="1" si="50"/>
        <v>Irrigation</v>
      </c>
      <c r="Y138" t="str">
        <f t="shared" ca="1" si="45"/>
        <v>N</v>
      </c>
      <c r="Z138" s="2" t="str">
        <f t="shared" ca="1" si="46"/>
        <v>N</v>
      </c>
      <c r="AA138">
        <f t="shared" ca="1" si="51"/>
        <v>0</v>
      </c>
      <c r="AB138">
        <f t="shared" ca="1" si="51"/>
        <v>0</v>
      </c>
      <c r="AC138">
        <f t="shared" ca="1" si="51"/>
        <v>20</v>
      </c>
      <c r="AD138">
        <f t="shared" ca="1" si="47"/>
        <v>20</v>
      </c>
      <c r="AE138">
        <f t="shared" ca="1" si="35"/>
        <v>10</v>
      </c>
      <c r="AF138">
        <f t="shared" ca="1" si="35"/>
        <v>10</v>
      </c>
      <c r="AG138">
        <f t="shared" ca="1" si="36"/>
        <v>0</v>
      </c>
      <c r="AH138">
        <f t="shared" ca="1" si="33"/>
        <v>0</v>
      </c>
      <c r="AI138">
        <f t="shared" ca="1" si="33"/>
        <v>0</v>
      </c>
      <c r="AJ138">
        <f t="shared" ca="1" si="33"/>
        <v>20</v>
      </c>
      <c r="AK138">
        <f t="shared" ca="1" si="33"/>
        <v>20</v>
      </c>
      <c r="AL138">
        <f t="shared" ca="1" si="34"/>
        <v>0</v>
      </c>
      <c r="AM138" s="4" t="s">
        <v>103</v>
      </c>
      <c r="AZ138">
        <f ca="1">_xlfn.XLOOKUP($X138,Return_flow_table!$A$4:$A$25,Return_flow_table!B$4:B$25)</f>
        <v>0</v>
      </c>
      <c r="BA138">
        <f ca="1">_xlfn.XLOOKUP($X138,Return_flow_table!$A$4:$A$25,Return_flow_table!C$4:C$25)</f>
        <v>0</v>
      </c>
      <c r="BB138">
        <f ca="1">_xlfn.XLOOKUP($X138,Return_flow_table!$A$4:$A$25,Return_flow_table!D$4:D$25)</f>
        <v>20</v>
      </c>
      <c r="BC138">
        <f ca="1">_xlfn.XLOOKUP($X138,Return_flow_table!$A$4:$A$25,Return_flow_table!E$4:E$25)</f>
        <v>20</v>
      </c>
      <c r="BD138">
        <f ca="1">_xlfn.XLOOKUP($X138,Return_flow_table!$A$4:$A$25,Return_flow_table!F$4:F$25)</f>
        <v>10</v>
      </c>
      <c r="BE138">
        <f ca="1">_xlfn.XLOOKUP($X138,Return_flow_table!$A$4:$A$25,Return_flow_table!G$4:G$25)</f>
        <v>10</v>
      </c>
      <c r="BF138">
        <f ca="1">_xlfn.XLOOKUP($X138,Return_flow_table!$A$4:$A$25,Return_flow_table!H$4:H$25)</f>
        <v>0</v>
      </c>
      <c r="BG138">
        <f ca="1">_xlfn.XLOOKUP($X138,Return_flow_table!$A$4:$A$25,Return_flow_table!I$4:I$25)</f>
        <v>0</v>
      </c>
      <c r="BH138">
        <f ca="1">_xlfn.XLOOKUP($X138,Return_flow_table!$A$4:$A$25,Return_flow_table!J$4:J$25)</f>
        <v>0</v>
      </c>
      <c r="BI138">
        <f ca="1">_xlfn.XLOOKUP($X138,Return_flow_table!$A$4:$A$25,Return_flow_table!K$4:K$25)</f>
        <v>20</v>
      </c>
      <c r="BJ138">
        <f ca="1">_xlfn.XLOOKUP($X138,Return_flow_table!$A$4:$A$25,Return_flow_table!L$4:L$25)</f>
        <v>20</v>
      </c>
      <c r="BK138" s="2">
        <f ca="1">_xlfn.XLOOKUP($X138,Return_flow_table!$A$4:$A$25,Return_flow_table!M$4:M$25)</f>
        <v>0</v>
      </c>
    </row>
    <row r="139" spans="1:63" x14ac:dyDescent="0.25">
      <c r="A139" t="s">
        <v>646</v>
      </c>
      <c r="B139" t="s">
        <v>98</v>
      </c>
      <c r="C139" t="s">
        <v>99</v>
      </c>
      <c r="D139">
        <v>20</v>
      </c>
      <c r="E139" t="s">
        <v>100</v>
      </c>
      <c r="F139" t="s">
        <v>100</v>
      </c>
      <c r="G139" t="s">
        <v>647</v>
      </c>
      <c r="H139" s="41" t="s">
        <v>102</v>
      </c>
      <c r="I139">
        <f>_xlfn.XLOOKUP(B139,Use_Code_Ranking!$A$4:$A$23,Use_Code_Ranking!$B$4:$B$23,9999)</f>
        <v>1</v>
      </c>
      <c r="J139">
        <f t="shared" ca="1" si="37"/>
        <v>1</v>
      </c>
      <c r="K139">
        <f t="shared" ca="1" si="38"/>
        <v>1</v>
      </c>
      <c r="L139">
        <f t="shared" ca="1" si="39"/>
        <v>0</v>
      </c>
      <c r="M139">
        <f t="shared" ca="1" si="40"/>
        <v>0</v>
      </c>
      <c r="N139" t="str">
        <f t="shared" ca="1" si="48"/>
        <v/>
      </c>
      <c r="O139" t="str">
        <f t="shared" ca="1" si="49"/>
        <v/>
      </c>
      <c r="P139" t="str">
        <f t="shared" si="41"/>
        <v/>
      </c>
      <c r="Q139" t="str">
        <f t="shared" si="42"/>
        <v/>
      </c>
      <c r="R139" t="str">
        <f t="shared" si="43"/>
        <v/>
      </c>
      <c r="S139" t="str">
        <f t="shared" si="44"/>
        <v/>
      </c>
      <c r="U139" s="2" t="str">
        <f ca="1">IF(ISBLANK($T139),IF(S139="Irrigation","Irrigation",IF(R139="Irrigation","Irrigation",IF(Q139="Domestic","Domestic",IF(P139="Stockwatering","Stockwatering",IF(N139="IRRIGATION_AND_MUNICIPAL","Irrigation and Municipal",IF(O139="IRRIGATION_AND_DOMESTIC","Irrigation and Domestic Municipality",_xlfn.XLOOKUP(J139,Use_Code_Ranking!$B$4:$B$23,Use_Code_Ranking!$A$4:$A$23))))))),$T139)</f>
        <v>Irrigation</v>
      </c>
      <c r="W139" s="23" t="str">
        <f ca="1"/>
        <v>A023794</v>
      </c>
      <c r="X139" s="4" t="str">
        <f t="shared" ca="1" si="50"/>
        <v>Irrigation</v>
      </c>
      <c r="Y139" t="str">
        <f t="shared" ca="1" si="45"/>
        <v>N</v>
      </c>
      <c r="Z139" s="2" t="str">
        <f t="shared" ca="1" si="46"/>
        <v>N</v>
      </c>
      <c r="AA139">
        <f t="shared" ca="1" si="51"/>
        <v>0</v>
      </c>
      <c r="AB139">
        <f t="shared" ca="1" si="51"/>
        <v>0</v>
      </c>
      <c r="AC139">
        <f t="shared" ca="1" si="51"/>
        <v>20</v>
      </c>
      <c r="AD139">
        <f t="shared" ca="1" si="47"/>
        <v>20</v>
      </c>
      <c r="AE139">
        <f t="shared" ca="1" si="35"/>
        <v>10</v>
      </c>
      <c r="AF139">
        <f t="shared" ca="1" si="35"/>
        <v>10</v>
      </c>
      <c r="AG139">
        <f t="shared" ca="1" si="36"/>
        <v>0</v>
      </c>
      <c r="AH139">
        <f t="shared" ca="1" si="33"/>
        <v>0</v>
      </c>
      <c r="AI139">
        <f t="shared" ca="1" si="33"/>
        <v>0</v>
      </c>
      <c r="AJ139">
        <f t="shared" ca="1" si="33"/>
        <v>20</v>
      </c>
      <c r="AK139">
        <f t="shared" ca="1" si="33"/>
        <v>20</v>
      </c>
      <c r="AL139">
        <f t="shared" ca="1" si="34"/>
        <v>0</v>
      </c>
      <c r="AM139" s="4" t="s">
        <v>103</v>
      </c>
      <c r="AZ139">
        <f ca="1">_xlfn.XLOOKUP($X139,Return_flow_table!$A$4:$A$25,Return_flow_table!B$4:B$25)</f>
        <v>0</v>
      </c>
      <c r="BA139">
        <f ca="1">_xlfn.XLOOKUP($X139,Return_flow_table!$A$4:$A$25,Return_flow_table!C$4:C$25)</f>
        <v>0</v>
      </c>
      <c r="BB139">
        <f ca="1">_xlfn.XLOOKUP($X139,Return_flow_table!$A$4:$A$25,Return_flow_table!D$4:D$25)</f>
        <v>20</v>
      </c>
      <c r="BC139">
        <f ca="1">_xlfn.XLOOKUP($X139,Return_flow_table!$A$4:$A$25,Return_flow_table!E$4:E$25)</f>
        <v>20</v>
      </c>
      <c r="BD139">
        <f ca="1">_xlfn.XLOOKUP($X139,Return_flow_table!$A$4:$A$25,Return_flow_table!F$4:F$25)</f>
        <v>10</v>
      </c>
      <c r="BE139">
        <f ca="1">_xlfn.XLOOKUP($X139,Return_flow_table!$A$4:$A$25,Return_flow_table!G$4:G$25)</f>
        <v>10</v>
      </c>
      <c r="BF139">
        <f ca="1">_xlfn.XLOOKUP($X139,Return_flow_table!$A$4:$A$25,Return_flow_table!H$4:H$25)</f>
        <v>0</v>
      </c>
      <c r="BG139">
        <f ca="1">_xlfn.XLOOKUP($X139,Return_flow_table!$A$4:$A$25,Return_flow_table!I$4:I$25)</f>
        <v>0</v>
      </c>
      <c r="BH139">
        <f ca="1">_xlfn.XLOOKUP($X139,Return_flow_table!$A$4:$A$25,Return_flow_table!J$4:J$25)</f>
        <v>0</v>
      </c>
      <c r="BI139">
        <f ca="1">_xlfn.XLOOKUP($X139,Return_flow_table!$A$4:$A$25,Return_flow_table!K$4:K$25)</f>
        <v>20</v>
      </c>
      <c r="BJ139">
        <f ca="1">_xlfn.XLOOKUP($X139,Return_flow_table!$A$4:$A$25,Return_flow_table!L$4:L$25)</f>
        <v>20</v>
      </c>
      <c r="BK139" s="2">
        <f ca="1">_xlfn.XLOOKUP($X139,Return_flow_table!$A$4:$A$25,Return_flow_table!M$4:M$25)</f>
        <v>0</v>
      </c>
    </row>
    <row r="140" spans="1:63" x14ac:dyDescent="0.25">
      <c r="A140" t="s">
        <v>282</v>
      </c>
      <c r="B140" t="s">
        <v>98</v>
      </c>
      <c r="C140" t="s">
        <v>99</v>
      </c>
      <c r="D140">
        <v>21</v>
      </c>
      <c r="E140" t="s">
        <v>100</v>
      </c>
      <c r="F140" t="s">
        <v>100</v>
      </c>
      <c r="G140" t="s">
        <v>146</v>
      </c>
      <c r="H140" s="41" t="s">
        <v>136</v>
      </c>
      <c r="I140">
        <f>_xlfn.XLOOKUP(B140,Use_Code_Ranking!$A$4:$A$23,Use_Code_Ranking!$B$4:$B$23,9999)</f>
        <v>1</v>
      </c>
      <c r="J140">
        <f t="shared" ca="1" si="37"/>
        <v>1</v>
      </c>
      <c r="K140">
        <f t="shared" ca="1" si="38"/>
        <v>1</v>
      </c>
      <c r="L140">
        <f t="shared" ca="1" si="39"/>
        <v>0</v>
      </c>
      <c r="M140">
        <f t="shared" ca="1" si="40"/>
        <v>0</v>
      </c>
      <c r="N140" t="str">
        <f t="shared" ca="1" si="48"/>
        <v/>
      </c>
      <c r="O140" t="str">
        <f t="shared" ca="1" si="49"/>
        <v/>
      </c>
      <c r="P140" t="str">
        <f t="shared" si="41"/>
        <v/>
      </c>
      <c r="Q140" t="str">
        <f t="shared" si="42"/>
        <v/>
      </c>
      <c r="R140" t="str">
        <f t="shared" si="43"/>
        <v/>
      </c>
      <c r="S140" t="str">
        <f t="shared" si="44"/>
        <v/>
      </c>
      <c r="U140" s="2" t="str">
        <f ca="1">IF(ISBLANK($T140),IF(S140="Irrigation","Irrigation",IF(R140="Irrigation","Irrigation",IF(Q140="Domestic","Domestic",IF(P140="Stockwatering","Stockwatering",IF(N140="IRRIGATION_AND_MUNICIPAL","Irrigation and Municipal",IF(O140="IRRIGATION_AND_DOMESTIC","Irrigation and Domestic Municipality",_xlfn.XLOOKUP(J140,Use_Code_Ranking!$B$4:$B$23,Use_Code_Ranking!$A$4:$A$23))))))),$T140)</f>
        <v>Irrigation</v>
      </c>
      <c r="W140" s="23" t="str">
        <f ca="1"/>
        <v>A023868</v>
      </c>
      <c r="X140" s="4" t="str">
        <f t="shared" ca="1" si="50"/>
        <v>Irrigation</v>
      </c>
      <c r="Y140" t="str">
        <f t="shared" ca="1" si="45"/>
        <v>N</v>
      </c>
      <c r="Z140" s="2" t="str">
        <f t="shared" ca="1" si="46"/>
        <v>N</v>
      </c>
      <c r="AA140">
        <f t="shared" ca="1" si="51"/>
        <v>0</v>
      </c>
      <c r="AB140">
        <f t="shared" ca="1" si="51"/>
        <v>0</v>
      </c>
      <c r="AC140">
        <f t="shared" ca="1" si="51"/>
        <v>20</v>
      </c>
      <c r="AD140">
        <f t="shared" ca="1" si="47"/>
        <v>20</v>
      </c>
      <c r="AE140">
        <f t="shared" ca="1" si="35"/>
        <v>10</v>
      </c>
      <c r="AF140">
        <f t="shared" ca="1" si="35"/>
        <v>10</v>
      </c>
      <c r="AG140">
        <f t="shared" ca="1" si="36"/>
        <v>0</v>
      </c>
      <c r="AH140">
        <f t="shared" ca="1" si="33"/>
        <v>0</v>
      </c>
      <c r="AI140">
        <f t="shared" ca="1" si="33"/>
        <v>0</v>
      </c>
      <c r="AJ140">
        <f t="shared" ca="1" si="33"/>
        <v>20</v>
      </c>
      <c r="AK140">
        <f t="shared" ca="1" si="33"/>
        <v>20</v>
      </c>
      <c r="AL140">
        <f t="shared" ca="1" si="34"/>
        <v>0</v>
      </c>
      <c r="AM140" s="4" t="s">
        <v>103</v>
      </c>
      <c r="AZ140">
        <f ca="1">_xlfn.XLOOKUP($X140,Return_flow_table!$A$4:$A$25,Return_flow_table!B$4:B$25)</f>
        <v>0</v>
      </c>
      <c r="BA140">
        <f ca="1">_xlfn.XLOOKUP($X140,Return_flow_table!$A$4:$A$25,Return_flow_table!C$4:C$25)</f>
        <v>0</v>
      </c>
      <c r="BB140">
        <f ca="1">_xlfn.XLOOKUP($X140,Return_flow_table!$A$4:$A$25,Return_flow_table!D$4:D$25)</f>
        <v>20</v>
      </c>
      <c r="BC140">
        <f ca="1">_xlfn.XLOOKUP($X140,Return_flow_table!$A$4:$A$25,Return_flow_table!E$4:E$25)</f>
        <v>20</v>
      </c>
      <c r="BD140">
        <f ca="1">_xlfn.XLOOKUP($X140,Return_flow_table!$A$4:$A$25,Return_flow_table!F$4:F$25)</f>
        <v>10</v>
      </c>
      <c r="BE140">
        <f ca="1">_xlfn.XLOOKUP($X140,Return_flow_table!$A$4:$A$25,Return_flow_table!G$4:G$25)</f>
        <v>10</v>
      </c>
      <c r="BF140">
        <f ca="1">_xlfn.XLOOKUP($X140,Return_flow_table!$A$4:$A$25,Return_flow_table!H$4:H$25)</f>
        <v>0</v>
      </c>
      <c r="BG140">
        <f ca="1">_xlfn.XLOOKUP($X140,Return_flow_table!$A$4:$A$25,Return_flow_table!I$4:I$25)</f>
        <v>0</v>
      </c>
      <c r="BH140">
        <f ca="1">_xlfn.XLOOKUP($X140,Return_flow_table!$A$4:$A$25,Return_flow_table!J$4:J$25)</f>
        <v>0</v>
      </c>
      <c r="BI140">
        <f ca="1">_xlfn.XLOOKUP($X140,Return_flow_table!$A$4:$A$25,Return_flow_table!K$4:K$25)</f>
        <v>20</v>
      </c>
      <c r="BJ140">
        <f ca="1">_xlfn.XLOOKUP($X140,Return_flow_table!$A$4:$A$25,Return_flow_table!L$4:L$25)</f>
        <v>20</v>
      </c>
      <c r="BK140" s="2">
        <f ca="1">_xlfn.XLOOKUP($X140,Return_flow_table!$A$4:$A$25,Return_flow_table!M$4:M$25)</f>
        <v>0</v>
      </c>
    </row>
    <row r="141" spans="1:63" x14ac:dyDescent="0.25">
      <c r="A141" t="s">
        <v>282</v>
      </c>
      <c r="B141" t="s">
        <v>139</v>
      </c>
      <c r="C141" t="s">
        <v>99</v>
      </c>
      <c r="D141">
        <v>21</v>
      </c>
      <c r="E141" t="s">
        <v>100</v>
      </c>
      <c r="F141" t="s">
        <v>100</v>
      </c>
      <c r="G141" t="s">
        <v>146</v>
      </c>
      <c r="H141" s="41" t="s">
        <v>136</v>
      </c>
      <c r="I141">
        <f>_xlfn.XLOOKUP(B141,Use_Code_Ranking!$A$4:$A$23,Use_Code_Ranking!$B$4:$B$23,9999)</f>
        <v>9</v>
      </c>
      <c r="J141">
        <f t="shared" ca="1" si="37"/>
        <v>1</v>
      </c>
      <c r="K141">
        <f t="shared" ca="1" si="38"/>
        <v>1</v>
      </c>
      <c r="L141">
        <f t="shared" ca="1" si="39"/>
        <v>0</v>
      </c>
      <c r="M141">
        <f t="shared" ca="1" si="40"/>
        <v>0</v>
      </c>
      <c r="N141" t="str">
        <f t="shared" ca="1" si="48"/>
        <v/>
      </c>
      <c r="O141" t="str">
        <f t="shared" ca="1" si="49"/>
        <v/>
      </c>
      <c r="P141" t="str">
        <f t="shared" si="41"/>
        <v/>
      </c>
      <c r="Q141" t="str">
        <f t="shared" si="42"/>
        <v/>
      </c>
      <c r="R141" t="str">
        <f t="shared" si="43"/>
        <v/>
      </c>
      <c r="S141" t="str">
        <f t="shared" si="44"/>
        <v/>
      </c>
      <c r="U141" s="2" t="str">
        <f ca="1">IF(ISBLANK($T141),IF(S141="Irrigation","Irrigation",IF(R141="Irrigation","Irrigation",IF(Q141="Domestic","Domestic",IF(P141="Stockwatering","Stockwatering",IF(N141="IRRIGATION_AND_MUNICIPAL","Irrigation and Municipal",IF(O141="IRRIGATION_AND_DOMESTIC","Irrigation and Domestic Municipality",_xlfn.XLOOKUP(J141,Use_Code_Ranking!$B$4:$B$23,Use_Code_Ranking!$A$4:$A$23))))))),$T141)</f>
        <v>Irrigation</v>
      </c>
      <c r="W141" s="23" t="str">
        <f ca="1"/>
        <v>A023869</v>
      </c>
      <c r="X141" s="4" t="str">
        <f t="shared" ca="1" si="50"/>
        <v>Irrigation</v>
      </c>
      <c r="Y141" t="str">
        <f t="shared" ca="1" si="45"/>
        <v>N</v>
      </c>
      <c r="Z141" s="2" t="str">
        <f t="shared" ca="1" si="46"/>
        <v>N</v>
      </c>
      <c r="AA141">
        <f t="shared" ca="1" si="51"/>
        <v>0</v>
      </c>
      <c r="AB141">
        <f t="shared" ca="1" si="51"/>
        <v>0</v>
      </c>
      <c r="AC141">
        <f t="shared" ca="1" si="51"/>
        <v>20</v>
      </c>
      <c r="AD141">
        <f t="shared" ca="1" si="47"/>
        <v>20</v>
      </c>
      <c r="AE141">
        <f t="shared" ca="1" si="35"/>
        <v>10</v>
      </c>
      <c r="AF141">
        <f t="shared" ca="1" si="35"/>
        <v>10</v>
      </c>
      <c r="AG141">
        <f t="shared" ca="1" si="36"/>
        <v>0</v>
      </c>
      <c r="AH141">
        <f t="shared" ca="1" si="33"/>
        <v>0</v>
      </c>
      <c r="AI141">
        <f t="shared" ca="1" si="33"/>
        <v>0</v>
      </c>
      <c r="AJ141">
        <f t="shared" ca="1" si="33"/>
        <v>20</v>
      </c>
      <c r="AK141">
        <f t="shared" ca="1" si="33"/>
        <v>20</v>
      </c>
      <c r="AL141">
        <f t="shared" ca="1" si="34"/>
        <v>0</v>
      </c>
      <c r="AM141" s="4" t="s">
        <v>103</v>
      </c>
      <c r="AZ141">
        <f ca="1">_xlfn.XLOOKUP($X141,Return_flow_table!$A$4:$A$25,Return_flow_table!B$4:B$25)</f>
        <v>0</v>
      </c>
      <c r="BA141">
        <f ca="1">_xlfn.XLOOKUP($X141,Return_flow_table!$A$4:$A$25,Return_flow_table!C$4:C$25)</f>
        <v>0</v>
      </c>
      <c r="BB141">
        <f ca="1">_xlfn.XLOOKUP($X141,Return_flow_table!$A$4:$A$25,Return_flow_table!D$4:D$25)</f>
        <v>20</v>
      </c>
      <c r="BC141">
        <f ca="1">_xlfn.XLOOKUP($X141,Return_flow_table!$A$4:$A$25,Return_flow_table!E$4:E$25)</f>
        <v>20</v>
      </c>
      <c r="BD141">
        <f ca="1">_xlfn.XLOOKUP($X141,Return_flow_table!$A$4:$A$25,Return_flow_table!F$4:F$25)</f>
        <v>10</v>
      </c>
      <c r="BE141">
        <f ca="1">_xlfn.XLOOKUP($X141,Return_flow_table!$A$4:$A$25,Return_flow_table!G$4:G$25)</f>
        <v>10</v>
      </c>
      <c r="BF141">
        <f ca="1">_xlfn.XLOOKUP($X141,Return_flow_table!$A$4:$A$25,Return_flow_table!H$4:H$25)</f>
        <v>0</v>
      </c>
      <c r="BG141">
        <f ca="1">_xlfn.XLOOKUP($X141,Return_flow_table!$A$4:$A$25,Return_flow_table!I$4:I$25)</f>
        <v>0</v>
      </c>
      <c r="BH141">
        <f ca="1">_xlfn.XLOOKUP($X141,Return_flow_table!$A$4:$A$25,Return_flow_table!J$4:J$25)</f>
        <v>0</v>
      </c>
      <c r="BI141">
        <f ca="1">_xlfn.XLOOKUP($X141,Return_flow_table!$A$4:$A$25,Return_flow_table!K$4:K$25)</f>
        <v>20</v>
      </c>
      <c r="BJ141">
        <f ca="1">_xlfn.XLOOKUP($X141,Return_flow_table!$A$4:$A$25,Return_flow_table!L$4:L$25)</f>
        <v>20</v>
      </c>
      <c r="BK141" s="2">
        <f ca="1">_xlfn.XLOOKUP($X141,Return_flow_table!$A$4:$A$25,Return_flow_table!M$4:M$25)</f>
        <v>0</v>
      </c>
    </row>
    <row r="142" spans="1:63" x14ac:dyDescent="0.25">
      <c r="A142" t="s">
        <v>648</v>
      </c>
      <c r="B142" t="s">
        <v>98</v>
      </c>
      <c r="C142" t="s">
        <v>99</v>
      </c>
      <c r="D142">
        <v>7</v>
      </c>
      <c r="E142" t="s">
        <v>100</v>
      </c>
      <c r="F142" t="s">
        <v>100</v>
      </c>
      <c r="G142" t="s">
        <v>649</v>
      </c>
      <c r="H142" s="41" t="s">
        <v>108</v>
      </c>
      <c r="I142">
        <f>_xlfn.XLOOKUP(B142,Use_Code_Ranking!$A$4:$A$23,Use_Code_Ranking!$B$4:$B$23,9999)</f>
        <v>1</v>
      </c>
      <c r="J142">
        <f t="shared" ca="1" si="37"/>
        <v>1</v>
      </c>
      <c r="K142">
        <f t="shared" ca="1" si="38"/>
        <v>1</v>
      </c>
      <c r="L142">
        <f t="shared" ca="1" si="39"/>
        <v>0</v>
      </c>
      <c r="M142">
        <f t="shared" ca="1" si="40"/>
        <v>0</v>
      </c>
      <c r="N142" t="str">
        <f t="shared" ca="1" si="48"/>
        <v/>
      </c>
      <c r="O142" t="str">
        <f t="shared" ca="1" si="49"/>
        <v/>
      </c>
      <c r="P142" t="str">
        <f t="shared" si="41"/>
        <v/>
      </c>
      <c r="Q142" t="str">
        <f t="shared" si="42"/>
        <v/>
      </c>
      <c r="R142" t="str">
        <f t="shared" si="43"/>
        <v/>
      </c>
      <c r="S142" t="str">
        <f t="shared" si="44"/>
        <v/>
      </c>
      <c r="U142" s="2" t="str">
        <f ca="1">IF(ISBLANK($T142),IF(S142="Irrigation","Irrigation",IF(R142="Irrigation","Irrigation",IF(Q142="Domestic","Domestic",IF(P142="Stockwatering","Stockwatering",IF(N142="IRRIGATION_AND_MUNICIPAL","Irrigation and Municipal",IF(O142="IRRIGATION_AND_DOMESTIC","Irrigation and Domestic Municipality",_xlfn.XLOOKUP(J142,Use_Code_Ranking!$B$4:$B$23,Use_Code_Ranking!$A$4:$A$23))))))),$T142)</f>
        <v>Irrigation</v>
      </c>
      <c r="W142" s="23" t="str">
        <f ca="1"/>
        <v>A024017</v>
      </c>
      <c r="X142" s="4" t="str">
        <f t="shared" ca="1" si="50"/>
        <v>Irrigation</v>
      </c>
      <c r="Y142" t="str">
        <f t="shared" ca="1" si="45"/>
        <v>N</v>
      </c>
      <c r="Z142" s="2" t="str">
        <f t="shared" ca="1" si="46"/>
        <v>N</v>
      </c>
      <c r="AA142">
        <f t="shared" ca="1" si="51"/>
        <v>0</v>
      </c>
      <c r="AB142">
        <f t="shared" ca="1" si="51"/>
        <v>0</v>
      </c>
      <c r="AC142">
        <f t="shared" ca="1" si="51"/>
        <v>20</v>
      </c>
      <c r="AD142">
        <f t="shared" ca="1" si="47"/>
        <v>20</v>
      </c>
      <c r="AE142">
        <f t="shared" ca="1" si="35"/>
        <v>10</v>
      </c>
      <c r="AF142">
        <f t="shared" ca="1" si="35"/>
        <v>10</v>
      </c>
      <c r="AG142">
        <f t="shared" ca="1" si="36"/>
        <v>0</v>
      </c>
      <c r="AH142">
        <f t="shared" ca="1" si="33"/>
        <v>0</v>
      </c>
      <c r="AI142">
        <f t="shared" ca="1" si="33"/>
        <v>0</v>
      </c>
      <c r="AJ142">
        <f t="shared" ca="1" si="33"/>
        <v>20</v>
      </c>
      <c r="AK142">
        <f t="shared" ca="1" si="33"/>
        <v>20</v>
      </c>
      <c r="AL142">
        <f t="shared" ca="1" si="34"/>
        <v>0</v>
      </c>
      <c r="AM142" s="4" t="s">
        <v>103</v>
      </c>
      <c r="AZ142">
        <f ca="1">_xlfn.XLOOKUP($X142,Return_flow_table!$A$4:$A$25,Return_flow_table!B$4:B$25)</f>
        <v>0</v>
      </c>
      <c r="BA142">
        <f ca="1">_xlfn.XLOOKUP($X142,Return_flow_table!$A$4:$A$25,Return_flow_table!C$4:C$25)</f>
        <v>0</v>
      </c>
      <c r="BB142">
        <f ca="1">_xlfn.XLOOKUP($X142,Return_flow_table!$A$4:$A$25,Return_flow_table!D$4:D$25)</f>
        <v>20</v>
      </c>
      <c r="BC142">
        <f ca="1">_xlfn.XLOOKUP($X142,Return_flow_table!$A$4:$A$25,Return_flow_table!E$4:E$25)</f>
        <v>20</v>
      </c>
      <c r="BD142">
        <f ca="1">_xlfn.XLOOKUP($X142,Return_flow_table!$A$4:$A$25,Return_flow_table!F$4:F$25)</f>
        <v>10</v>
      </c>
      <c r="BE142">
        <f ca="1">_xlfn.XLOOKUP($X142,Return_flow_table!$A$4:$A$25,Return_flow_table!G$4:G$25)</f>
        <v>10</v>
      </c>
      <c r="BF142">
        <f ca="1">_xlfn.XLOOKUP($X142,Return_flow_table!$A$4:$A$25,Return_flow_table!H$4:H$25)</f>
        <v>0</v>
      </c>
      <c r="BG142">
        <f ca="1">_xlfn.XLOOKUP($X142,Return_flow_table!$A$4:$A$25,Return_flow_table!I$4:I$25)</f>
        <v>0</v>
      </c>
      <c r="BH142">
        <f ca="1">_xlfn.XLOOKUP($X142,Return_flow_table!$A$4:$A$25,Return_flow_table!J$4:J$25)</f>
        <v>0</v>
      </c>
      <c r="BI142">
        <f ca="1">_xlfn.XLOOKUP($X142,Return_flow_table!$A$4:$A$25,Return_flow_table!K$4:K$25)</f>
        <v>20</v>
      </c>
      <c r="BJ142">
        <f ca="1">_xlfn.XLOOKUP($X142,Return_flow_table!$A$4:$A$25,Return_flow_table!L$4:L$25)</f>
        <v>20</v>
      </c>
      <c r="BK142" s="2">
        <f ca="1">_xlfn.XLOOKUP($X142,Return_flow_table!$A$4:$A$25,Return_flow_table!M$4:M$25)</f>
        <v>0</v>
      </c>
    </row>
    <row r="143" spans="1:63" x14ac:dyDescent="0.25">
      <c r="A143" t="s">
        <v>648</v>
      </c>
      <c r="B143" t="s">
        <v>139</v>
      </c>
      <c r="C143" t="s">
        <v>99</v>
      </c>
      <c r="D143">
        <v>7</v>
      </c>
      <c r="E143" t="s">
        <v>100</v>
      </c>
      <c r="F143" t="s">
        <v>100</v>
      </c>
      <c r="G143" t="s">
        <v>649</v>
      </c>
      <c r="H143" s="41" t="s">
        <v>108</v>
      </c>
      <c r="I143">
        <f>_xlfn.XLOOKUP(B143,Use_Code_Ranking!$A$4:$A$23,Use_Code_Ranking!$B$4:$B$23,9999)</f>
        <v>9</v>
      </c>
      <c r="J143">
        <f t="shared" ca="1" si="37"/>
        <v>1</v>
      </c>
      <c r="K143">
        <f t="shared" ca="1" si="38"/>
        <v>1</v>
      </c>
      <c r="L143">
        <f t="shared" ca="1" si="39"/>
        <v>0</v>
      </c>
      <c r="M143">
        <f t="shared" ca="1" si="40"/>
        <v>0</v>
      </c>
      <c r="N143" t="str">
        <f t="shared" ca="1" si="48"/>
        <v/>
      </c>
      <c r="O143" t="str">
        <f t="shared" ca="1" si="49"/>
        <v/>
      </c>
      <c r="P143" t="str">
        <f t="shared" si="41"/>
        <v/>
      </c>
      <c r="Q143" t="str">
        <f t="shared" si="42"/>
        <v/>
      </c>
      <c r="R143" t="str">
        <f t="shared" si="43"/>
        <v/>
      </c>
      <c r="S143" t="str">
        <f t="shared" si="44"/>
        <v/>
      </c>
      <c r="U143" s="2" t="str">
        <f ca="1">IF(ISBLANK($T143),IF(S143="Irrigation","Irrigation",IF(R143="Irrigation","Irrigation",IF(Q143="Domestic","Domestic",IF(P143="Stockwatering","Stockwatering",IF(N143="IRRIGATION_AND_MUNICIPAL","Irrigation and Municipal",IF(O143="IRRIGATION_AND_DOMESTIC","Irrigation and Domestic Municipality",_xlfn.XLOOKUP(J143,Use_Code_Ranking!$B$4:$B$23,Use_Code_Ranking!$A$4:$A$23))))))),$T143)</f>
        <v>Irrigation</v>
      </c>
      <c r="W143" s="23" t="str">
        <f ca="1"/>
        <v>A024044</v>
      </c>
      <c r="X143" s="4" t="str">
        <f t="shared" ca="1" si="50"/>
        <v>Irrigation</v>
      </c>
      <c r="Y143" t="str">
        <f t="shared" ca="1" si="45"/>
        <v>N</v>
      </c>
      <c r="Z143" s="2" t="str">
        <f t="shared" ca="1" si="46"/>
        <v>N</v>
      </c>
      <c r="AA143">
        <f t="shared" ca="1" si="51"/>
        <v>0</v>
      </c>
      <c r="AB143">
        <f t="shared" ca="1" si="51"/>
        <v>0</v>
      </c>
      <c r="AC143">
        <f t="shared" ca="1" si="51"/>
        <v>20</v>
      </c>
      <c r="AD143">
        <f t="shared" ca="1" si="47"/>
        <v>20</v>
      </c>
      <c r="AE143">
        <f t="shared" ca="1" si="35"/>
        <v>10</v>
      </c>
      <c r="AF143">
        <f t="shared" ca="1" si="35"/>
        <v>10</v>
      </c>
      <c r="AG143">
        <f t="shared" ca="1" si="36"/>
        <v>0</v>
      </c>
      <c r="AH143">
        <f t="shared" ca="1" si="33"/>
        <v>0</v>
      </c>
      <c r="AI143">
        <f t="shared" ca="1" si="33"/>
        <v>0</v>
      </c>
      <c r="AJ143">
        <f t="shared" ca="1" si="33"/>
        <v>20</v>
      </c>
      <c r="AK143">
        <f t="shared" ca="1" si="33"/>
        <v>20</v>
      </c>
      <c r="AL143">
        <f t="shared" ca="1" si="34"/>
        <v>0</v>
      </c>
      <c r="AM143" s="4" t="s">
        <v>103</v>
      </c>
      <c r="AZ143">
        <f ca="1">_xlfn.XLOOKUP($X143,Return_flow_table!$A$4:$A$25,Return_flow_table!B$4:B$25)</f>
        <v>0</v>
      </c>
      <c r="BA143">
        <f ca="1">_xlfn.XLOOKUP($X143,Return_flow_table!$A$4:$A$25,Return_flow_table!C$4:C$25)</f>
        <v>0</v>
      </c>
      <c r="BB143">
        <f ca="1">_xlfn.XLOOKUP($X143,Return_flow_table!$A$4:$A$25,Return_flow_table!D$4:D$25)</f>
        <v>20</v>
      </c>
      <c r="BC143">
        <f ca="1">_xlfn.XLOOKUP($X143,Return_flow_table!$A$4:$A$25,Return_flow_table!E$4:E$25)</f>
        <v>20</v>
      </c>
      <c r="BD143">
        <f ca="1">_xlfn.XLOOKUP($X143,Return_flow_table!$A$4:$A$25,Return_flow_table!F$4:F$25)</f>
        <v>10</v>
      </c>
      <c r="BE143">
        <f ca="1">_xlfn.XLOOKUP($X143,Return_flow_table!$A$4:$A$25,Return_flow_table!G$4:G$25)</f>
        <v>10</v>
      </c>
      <c r="BF143">
        <f ca="1">_xlfn.XLOOKUP($X143,Return_flow_table!$A$4:$A$25,Return_flow_table!H$4:H$25)</f>
        <v>0</v>
      </c>
      <c r="BG143">
        <f ca="1">_xlfn.XLOOKUP($X143,Return_flow_table!$A$4:$A$25,Return_flow_table!I$4:I$25)</f>
        <v>0</v>
      </c>
      <c r="BH143">
        <f ca="1">_xlfn.XLOOKUP($X143,Return_flow_table!$A$4:$A$25,Return_flow_table!J$4:J$25)</f>
        <v>0</v>
      </c>
      <c r="BI143">
        <f ca="1">_xlfn.XLOOKUP($X143,Return_flow_table!$A$4:$A$25,Return_flow_table!K$4:K$25)</f>
        <v>20</v>
      </c>
      <c r="BJ143">
        <f ca="1">_xlfn.XLOOKUP($X143,Return_flow_table!$A$4:$A$25,Return_flow_table!L$4:L$25)</f>
        <v>20</v>
      </c>
      <c r="BK143" s="2">
        <f ca="1">_xlfn.XLOOKUP($X143,Return_flow_table!$A$4:$A$25,Return_flow_table!M$4:M$25)</f>
        <v>0</v>
      </c>
    </row>
    <row r="144" spans="1:63" x14ac:dyDescent="0.25">
      <c r="A144" t="s">
        <v>648</v>
      </c>
      <c r="B144" t="s">
        <v>126</v>
      </c>
      <c r="C144" t="s">
        <v>99</v>
      </c>
      <c r="D144">
        <v>7</v>
      </c>
      <c r="E144" t="s">
        <v>100</v>
      </c>
      <c r="F144" t="s">
        <v>100</v>
      </c>
      <c r="G144" t="s">
        <v>649</v>
      </c>
      <c r="H144" s="41" t="s">
        <v>108</v>
      </c>
      <c r="I144">
        <f>_xlfn.XLOOKUP(B144,Use_Code_Ranking!$A$4:$A$23,Use_Code_Ranking!$B$4:$B$23,9999)</f>
        <v>5</v>
      </c>
      <c r="J144">
        <f t="shared" ca="1" si="37"/>
        <v>1</v>
      </c>
      <c r="K144">
        <f t="shared" ca="1" si="38"/>
        <v>1</v>
      </c>
      <c r="L144">
        <f t="shared" ca="1" si="39"/>
        <v>0</v>
      </c>
      <c r="M144">
        <f t="shared" ca="1" si="40"/>
        <v>0</v>
      </c>
      <c r="N144" t="str">
        <f t="shared" ca="1" si="48"/>
        <v/>
      </c>
      <c r="O144" t="str">
        <f t="shared" ca="1" si="49"/>
        <v/>
      </c>
      <c r="P144" t="str">
        <f t="shared" si="41"/>
        <v/>
      </c>
      <c r="Q144" t="str">
        <f t="shared" si="42"/>
        <v/>
      </c>
      <c r="R144" t="str">
        <f t="shared" si="43"/>
        <v/>
      </c>
      <c r="S144" t="str">
        <f t="shared" si="44"/>
        <v/>
      </c>
      <c r="U144" s="2" t="str">
        <f ca="1">IF(ISBLANK($T144),IF(S144="Irrigation","Irrigation",IF(R144="Irrigation","Irrigation",IF(Q144="Domestic","Domestic",IF(P144="Stockwatering","Stockwatering",IF(N144="IRRIGATION_AND_MUNICIPAL","Irrigation and Municipal",IF(O144="IRRIGATION_AND_DOMESTIC","Irrigation and Domestic Municipality",_xlfn.XLOOKUP(J144,Use_Code_Ranking!$B$4:$B$23,Use_Code_Ranking!$A$4:$A$23))))))),$T144)</f>
        <v>Irrigation</v>
      </c>
      <c r="W144" s="23" t="str">
        <f ca="1"/>
        <v>A024051</v>
      </c>
      <c r="X144" s="4" t="str">
        <f t="shared" ca="1" si="50"/>
        <v>Irrigation</v>
      </c>
      <c r="Y144" t="str">
        <f t="shared" ca="1" si="45"/>
        <v>N</v>
      </c>
      <c r="Z144" s="2" t="str">
        <f t="shared" ca="1" si="46"/>
        <v>N</v>
      </c>
      <c r="AA144">
        <f t="shared" ca="1" si="51"/>
        <v>0</v>
      </c>
      <c r="AB144">
        <f t="shared" ca="1" si="51"/>
        <v>0</v>
      </c>
      <c r="AC144">
        <f t="shared" ca="1" si="51"/>
        <v>20</v>
      </c>
      <c r="AD144">
        <f t="shared" ca="1" si="47"/>
        <v>20</v>
      </c>
      <c r="AE144">
        <f t="shared" ca="1" si="35"/>
        <v>10</v>
      </c>
      <c r="AF144">
        <f t="shared" ca="1" si="35"/>
        <v>10</v>
      </c>
      <c r="AG144">
        <f t="shared" ca="1" si="36"/>
        <v>0</v>
      </c>
      <c r="AH144">
        <f t="shared" ca="1" si="33"/>
        <v>0</v>
      </c>
      <c r="AI144">
        <f t="shared" ca="1" si="33"/>
        <v>0</v>
      </c>
      <c r="AJ144">
        <f t="shared" ca="1" si="33"/>
        <v>20</v>
      </c>
      <c r="AK144">
        <f t="shared" ca="1" si="33"/>
        <v>20</v>
      </c>
      <c r="AL144">
        <f t="shared" ca="1" si="34"/>
        <v>0</v>
      </c>
      <c r="AM144" s="4" t="s">
        <v>103</v>
      </c>
      <c r="AZ144">
        <f ca="1">_xlfn.XLOOKUP($X144,Return_flow_table!$A$4:$A$25,Return_flow_table!B$4:B$25)</f>
        <v>0</v>
      </c>
      <c r="BA144">
        <f ca="1">_xlfn.XLOOKUP($X144,Return_flow_table!$A$4:$A$25,Return_flow_table!C$4:C$25)</f>
        <v>0</v>
      </c>
      <c r="BB144">
        <f ca="1">_xlfn.XLOOKUP($X144,Return_flow_table!$A$4:$A$25,Return_flow_table!D$4:D$25)</f>
        <v>20</v>
      </c>
      <c r="BC144">
        <f ca="1">_xlfn.XLOOKUP($X144,Return_flow_table!$A$4:$A$25,Return_flow_table!E$4:E$25)</f>
        <v>20</v>
      </c>
      <c r="BD144">
        <f ca="1">_xlfn.XLOOKUP($X144,Return_flow_table!$A$4:$A$25,Return_flow_table!F$4:F$25)</f>
        <v>10</v>
      </c>
      <c r="BE144">
        <f ca="1">_xlfn.XLOOKUP($X144,Return_flow_table!$A$4:$A$25,Return_flow_table!G$4:G$25)</f>
        <v>10</v>
      </c>
      <c r="BF144">
        <f ca="1">_xlfn.XLOOKUP($X144,Return_flow_table!$A$4:$A$25,Return_flow_table!H$4:H$25)</f>
        <v>0</v>
      </c>
      <c r="BG144">
        <f ca="1">_xlfn.XLOOKUP($X144,Return_flow_table!$A$4:$A$25,Return_flow_table!I$4:I$25)</f>
        <v>0</v>
      </c>
      <c r="BH144">
        <f ca="1">_xlfn.XLOOKUP($X144,Return_flow_table!$A$4:$A$25,Return_flow_table!J$4:J$25)</f>
        <v>0</v>
      </c>
      <c r="BI144">
        <f ca="1">_xlfn.XLOOKUP($X144,Return_flow_table!$A$4:$A$25,Return_flow_table!K$4:K$25)</f>
        <v>20</v>
      </c>
      <c r="BJ144">
        <f ca="1">_xlfn.XLOOKUP($X144,Return_flow_table!$A$4:$A$25,Return_flow_table!L$4:L$25)</f>
        <v>20</v>
      </c>
      <c r="BK144" s="2">
        <f ca="1">_xlfn.XLOOKUP($X144,Return_flow_table!$A$4:$A$25,Return_flow_table!M$4:M$25)</f>
        <v>0</v>
      </c>
    </row>
    <row r="145" spans="1:63" x14ac:dyDescent="0.25">
      <c r="A145" t="s">
        <v>648</v>
      </c>
      <c r="B145" t="s">
        <v>143</v>
      </c>
      <c r="C145" t="s">
        <v>99</v>
      </c>
      <c r="D145">
        <v>7</v>
      </c>
      <c r="E145" t="s">
        <v>100</v>
      </c>
      <c r="F145" t="s">
        <v>100</v>
      </c>
      <c r="G145" t="s">
        <v>649</v>
      </c>
      <c r="H145" s="41" t="s">
        <v>108</v>
      </c>
      <c r="I145">
        <f>_xlfn.XLOOKUP(B145,Use_Code_Ranking!$A$4:$A$23,Use_Code_Ranking!$B$4:$B$23,9999)</f>
        <v>12</v>
      </c>
      <c r="J145">
        <f t="shared" ca="1" si="37"/>
        <v>1</v>
      </c>
      <c r="K145">
        <f t="shared" ca="1" si="38"/>
        <v>1</v>
      </c>
      <c r="L145">
        <f t="shared" ca="1" si="39"/>
        <v>0</v>
      </c>
      <c r="M145">
        <f t="shared" ca="1" si="40"/>
        <v>0</v>
      </c>
      <c r="N145" t="str">
        <f t="shared" ca="1" si="48"/>
        <v/>
      </c>
      <c r="O145" t="str">
        <f t="shared" ca="1" si="49"/>
        <v/>
      </c>
      <c r="P145" t="str">
        <f t="shared" si="41"/>
        <v/>
      </c>
      <c r="Q145" t="str">
        <f t="shared" si="42"/>
        <v/>
      </c>
      <c r="R145" t="str">
        <f t="shared" si="43"/>
        <v/>
      </c>
      <c r="S145" t="str">
        <f t="shared" si="44"/>
        <v/>
      </c>
      <c r="U145" s="2" t="str">
        <f ca="1">IF(ISBLANK($T145),IF(S145="Irrigation","Irrigation",IF(R145="Irrigation","Irrigation",IF(Q145="Domestic","Domestic",IF(P145="Stockwatering","Stockwatering",IF(N145="IRRIGATION_AND_MUNICIPAL","Irrigation and Municipal",IF(O145="IRRIGATION_AND_DOMESTIC","Irrigation and Domestic Municipality",_xlfn.XLOOKUP(J145,Use_Code_Ranking!$B$4:$B$23,Use_Code_Ranking!$A$4:$A$23))))))),$T145)</f>
        <v>Irrigation</v>
      </c>
      <c r="W145" s="23" t="str">
        <f ca="1"/>
        <v>A024130</v>
      </c>
      <c r="X145" s="4" t="str">
        <f t="shared" ca="1" si="50"/>
        <v>Irrigation</v>
      </c>
      <c r="Y145" t="str">
        <f t="shared" ca="1" si="45"/>
        <v>N</v>
      </c>
      <c r="Z145" s="2" t="str">
        <f t="shared" ca="1" si="46"/>
        <v>N</v>
      </c>
      <c r="AA145">
        <f t="shared" ca="1" si="51"/>
        <v>0</v>
      </c>
      <c r="AB145">
        <f t="shared" ca="1" si="51"/>
        <v>0</v>
      </c>
      <c r="AC145">
        <f t="shared" ca="1" si="51"/>
        <v>20</v>
      </c>
      <c r="AD145">
        <f t="shared" ca="1" si="47"/>
        <v>20</v>
      </c>
      <c r="AE145">
        <f t="shared" ca="1" si="35"/>
        <v>10</v>
      </c>
      <c r="AF145">
        <f t="shared" ca="1" si="35"/>
        <v>10</v>
      </c>
      <c r="AG145">
        <f t="shared" ca="1" si="36"/>
        <v>0</v>
      </c>
      <c r="AH145">
        <f t="shared" ca="1" si="33"/>
        <v>0</v>
      </c>
      <c r="AI145">
        <f t="shared" ca="1" si="33"/>
        <v>0</v>
      </c>
      <c r="AJ145">
        <f t="shared" ca="1" si="33"/>
        <v>20</v>
      </c>
      <c r="AK145">
        <f t="shared" ca="1" si="33"/>
        <v>20</v>
      </c>
      <c r="AL145">
        <f t="shared" ca="1" si="34"/>
        <v>0</v>
      </c>
      <c r="AM145" s="4" t="s">
        <v>103</v>
      </c>
      <c r="AZ145">
        <f ca="1">_xlfn.XLOOKUP($X145,Return_flow_table!$A$4:$A$25,Return_flow_table!B$4:B$25)</f>
        <v>0</v>
      </c>
      <c r="BA145">
        <f ca="1">_xlfn.XLOOKUP($X145,Return_flow_table!$A$4:$A$25,Return_flow_table!C$4:C$25)</f>
        <v>0</v>
      </c>
      <c r="BB145">
        <f ca="1">_xlfn.XLOOKUP($X145,Return_flow_table!$A$4:$A$25,Return_flow_table!D$4:D$25)</f>
        <v>20</v>
      </c>
      <c r="BC145">
        <f ca="1">_xlfn.XLOOKUP($X145,Return_flow_table!$A$4:$A$25,Return_flow_table!E$4:E$25)</f>
        <v>20</v>
      </c>
      <c r="BD145">
        <f ca="1">_xlfn.XLOOKUP($X145,Return_flow_table!$A$4:$A$25,Return_flow_table!F$4:F$25)</f>
        <v>10</v>
      </c>
      <c r="BE145">
        <f ca="1">_xlfn.XLOOKUP($X145,Return_flow_table!$A$4:$A$25,Return_flow_table!G$4:G$25)</f>
        <v>10</v>
      </c>
      <c r="BF145">
        <f ca="1">_xlfn.XLOOKUP($X145,Return_flow_table!$A$4:$A$25,Return_flow_table!H$4:H$25)</f>
        <v>0</v>
      </c>
      <c r="BG145">
        <f ca="1">_xlfn.XLOOKUP($X145,Return_flow_table!$A$4:$A$25,Return_flow_table!I$4:I$25)</f>
        <v>0</v>
      </c>
      <c r="BH145">
        <f ca="1">_xlfn.XLOOKUP($X145,Return_flow_table!$A$4:$A$25,Return_flow_table!J$4:J$25)</f>
        <v>0</v>
      </c>
      <c r="BI145">
        <f ca="1">_xlfn.XLOOKUP($X145,Return_flow_table!$A$4:$A$25,Return_flow_table!K$4:K$25)</f>
        <v>20</v>
      </c>
      <c r="BJ145">
        <f ca="1">_xlfn.XLOOKUP($X145,Return_flow_table!$A$4:$A$25,Return_flow_table!L$4:L$25)</f>
        <v>20</v>
      </c>
      <c r="BK145" s="2">
        <f ca="1">_xlfn.XLOOKUP($X145,Return_flow_table!$A$4:$A$25,Return_flow_table!M$4:M$25)</f>
        <v>0</v>
      </c>
    </row>
    <row r="146" spans="1:63" x14ac:dyDescent="0.25">
      <c r="A146" t="s">
        <v>283</v>
      </c>
      <c r="B146" t="s">
        <v>178</v>
      </c>
      <c r="C146" t="s">
        <v>99</v>
      </c>
      <c r="D146">
        <v>5</v>
      </c>
      <c r="E146" t="s">
        <v>100</v>
      </c>
      <c r="F146" t="s">
        <v>100</v>
      </c>
      <c r="G146" t="s">
        <v>284</v>
      </c>
      <c r="H146" s="41" t="s">
        <v>102</v>
      </c>
      <c r="I146">
        <f>_xlfn.XLOOKUP(B146,Use_Code_Ranking!$A$4:$A$23,Use_Code_Ranking!$B$4:$B$23,9999)</f>
        <v>13</v>
      </c>
      <c r="J146">
        <f t="shared" ca="1" si="37"/>
        <v>1</v>
      </c>
      <c r="K146">
        <f t="shared" ca="1" si="38"/>
        <v>1</v>
      </c>
      <c r="L146">
        <f t="shared" ca="1" si="39"/>
        <v>0</v>
      </c>
      <c r="M146">
        <f t="shared" ca="1" si="40"/>
        <v>0</v>
      </c>
      <c r="N146" t="str">
        <f t="shared" ca="1" si="48"/>
        <v/>
      </c>
      <c r="O146" t="str">
        <f t="shared" ca="1" si="49"/>
        <v/>
      </c>
      <c r="P146" t="str">
        <f t="shared" si="41"/>
        <v/>
      </c>
      <c r="Q146" t="str">
        <f t="shared" si="42"/>
        <v/>
      </c>
      <c r="R146" t="str">
        <f t="shared" si="43"/>
        <v/>
      </c>
      <c r="S146" t="str">
        <f t="shared" si="44"/>
        <v/>
      </c>
      <c r="U146" s="2" t="str">
        <f ca="1">IF(ISBLANK($T146),IF(S146="Irrigation","Irrigation",IF(R146="Irrigation","Irrigation",IF(Q146="Domestic","Domestic",IF(P146="Stockwatering","Stockwatering",IF(N146="IRRIGATION_AND_MUNICIPAL","Irrigation and Municipal",IF(O146="IRRIGATION_AND_DOMESTIC","Irrigation and Domestic Municipality",_xlfn.XLOOKUP(J146,Use_Code_Ranking!$B$4:$B$23,Use_Code_Ranking!$A$4:$A$23))))))),$T146)</f>
        <v>Irrigation</v>
      </c>
      <c r="W146" s="23" t="str">
        <f ca="1"/>
        <v>A024163</v>
      </c>
      <c r="X146" s="4" t="str">
        <f t="shared" ca="1" si="50"/>
        <v>Irrigation</v>
      </c>
      <c r="Y146" t="str">
        <f t="shared" ca="1" si="45"/>
        <v>N</v>
      </c>
      <c r="Z146" s="2" t="str">
        <f t="shared" ca="1" si="46"/>
        <v>N</v>
      </c>
      <c r="AA146">
        <f t="shared" ca="1" si="51"/>
        <v>0</v>
      </c>
      <c r="AB146">
        <f t="shared" ca="1" si="51"/>
        <v>0</v>
      </c>
      <c r="AC146">
        <f t="shared" ca="1" si="51"/>
        <v>20</v>
      </c>
      <c r="AD146">
        <f t="shared" ca="1" si="47"/>
        <v>20</v>
      </c>
      <c r="AE146">
        <f t="shared" ca="1" si="35"/>
        <v>10</v>
      </c>
      <c r="AF146">
        <f t="shared" ca="1" si="35"/>
        <v>10</v>
      </c>
      <c r="AG146">
        <f t="shared" ca="1" si="36"/>
        <v>0</v>
      </c>
      <c r="AH146">
        <f t="shared" ca="1" si="33"/>
        <v>0</v>
      </c>
      <c r="AI146">
        <f t="shared" ca="1" si="33"/>
        <v>0</v>
      </c>
      <c r="AJ146">
        <f t="shared" ca="1" si="33"/>
        <v>20</v>
      </c>
      <c r="AK146">
        <f t="shared" ca="1" si="33"/>
        <v>20</v>
      </c>
      <c r="AL146">
        <f t="shared" ca="1" si="34"/>
        <v>0</v>
      </c>
      <c r="AM146" s="4" t="s">
        <v>103</v>
      </c>
      <c r="AZ146">
        <f ca="1">_xlfn.XLOOKUP($X146,Return_flow_table!$A$4:$A$25,Return_flow_table!B$4:B$25)</f>
        <v>0</v>
      </c>
      <c r="BA146">
        <f ca="1">_xlfn.XLOOKUP($X146,Return_flow_table!$A$4:$A$25,Return_flow_table!C$4:C$25)</f>
        <v>0</v>
      </c>
      <c r="BB146">
        <f ca="1">_xlfn.XLOOKUP($X146,Return_flow_table!$A$4:$A$25,Return_flow_table!D$4:D$25)</f>
        <v>20</v>
      </c>
      <c r="BC146">
        <f ca="1">_xlfn.XLOOKUP($X146,Return_flow_table!$A$4:$A$25,Return_flow_table!E$4:E$25)</f>
        <v>20</v>
      </c>
      <c r="BD146">
        <f ca="1">_xlfn.XLOOKUP($X146,Return_flow_table!$A$4:$A$25,Return_flow_table!F$4:F$25)</f>
        <v>10</v>
      </c>
      <c r="BE146">
        <f ca="1">_xlfn.XLOOKUP($X146,Return_flow_table!$A$4:$A$25,Return_flow_table!G$4:G$25)</f>
        <v>10</v>
      </c>
      <c r="BF146">
        <f ca="1">_xlfn.XLOOKUP($X146,Return_flow_table!$A$4:$A$25,Return_flow_table!H$4:H$25)</f>
        <v>0</v>
      </c>
      <c r="BG146">
        <f ca="1">_xlfn.XLOOKUP($X146,Return_flow_table!$A$4:$A$25,Return_flow_table!I$4:I$25)</f>
        <v>0</v>
      </c>
      <c r="BH146">
        <f ca="1">_xlfn.XLOOKUP($X146,Return_flow_table!$A$4:$A$25,Return_flow_table!J$4:J$25)</f>
        <v>0</v>
      </c>
      <c r="BI146">
        <f ca="1">_xlfn.XLOOKUP($X146,Return_flow_table!$A$4:$A$25,Return_flow_table!K$4:K$25)</f>
        <v>20</v>
      </c>
      <c r="BJ146">
        <f ca="1">_xlfn.XLOOKUP($X146,Return_flow_table!$A$4:$A$25,Return_flow_table!L$4:L$25)</f>
        <v>20</v>
      </c>
      <c r="BK146" s="2">
        <f ca="1">_xlfn.XLOOKUP($X146,Return_flow_table!$A$4:$A$25,Return_flow_table!M$4:M$25)</f>
        <v>0</v>
      </c>
    </row>
    <row r="147" spans="1:63" x14ac:dyDescent="0.25">
      <c r="A147" t="s">
        <v>283</v>
      </c>
      <c r="B147" t="s">
        <v>98</v>
      </c>
      <c r="C147" t="s">
        <v>99</v>
      </c>
      <c r="D147">
        <v>5</v>
      </c>
      <c r="E147" t="s">
        <v>100</v>
      </c>
      <c r="F147" t="s">
        <v>100</v>
      </c>
      <c r="G147" t="s">
        <v>284</v>
      </c>
      <c r="H147" s="41" t="s">
        <v>102</v>
      </c>
      <c r="I147">
        <f>_xlfn.XLOOKUP(B147,Use_Code_Ranking!$A$4:$A$23,Use_Code_Ranking!$B$4:$B$23,9999)</f>
        <v>1</v>
      </c>
      <c r="J147">
        <f t="shared" ca="1" si="37"/>
        <v>1</v>
      </c>
      <c r="K147">
        <f t="shared" ca="1" si="38"/>
        <v>1</v>
      </c>
      <c r="L147">
        <f t="shared" ca="1" si="39"/>
        <v>0</v>
      </c>
      <c r="M147">
        <f t="shared" ca="1" si="40"/>
        <v>0</v>
      </c>
      <c r="N147" t="str">
        <f t="shared" ca="1" si="48"/>
        <v/>
      </c>
      <c r="O147" t="str">
        <f t="shared" ca="1" si="49"/>
        <v/>
      </c>
      <c r="P147" t="str">
        <f t="shared" si="41"/>
        <v/>
      </c>
      <c r="Q147" t="str">
        <f t="shared" si="42"/>
        <v/>
      </c>
      <c r="R147" t="str">
        <f t="shared" si="43"/>
        <v/>
      </c>
      <c r="S147" t="str">
        <f t="shared" si="44"/>
        <v/>
      </c>
      <c r="U147" s="2" t="str">
        <f ca="1">IF(ISBLANK($T147),IF(S147="Irrigation","Irrigation",IF(R147="Irrigation","Irrigation",IF(Q147="Domestic","Domestic",IF(P147="Stockwatering","Stockwatering",IF(N147="IRRIGATION_AND_MUNICIPAL","Irrigation and Municipal",IF(O147="IRRIGATION_AND_DOMESTIC","Irrigation and Domestic Municipality",_xlfn.XLOOKUP(J147,Use_Code_Ranking!$B$4:$B$23,Use_Code_Ranking!$A$4:$A$23))))))),$T147)</f>
        <v>Irrigation</v>
      </c>
      <c r="W147" s="23" t="str">
        <f ca="1"/>
        <v>A024205</v>
      </c>
      <c r="X147" s="4" t="str">
        <f t="shared" ca="1" si="50"/>
        <v>Irrigation</v>
      </c>
      <c r="Y147" t="str">
        <f t="shared" ca="1" si="45"/>
        <v>N</v>
      </c>
      <c r="Z147" s="2" t="str">
        <f t="shared" ca="1" si="46"/>
        <v>N</v>
      </c>
      <c r="AA147">
        <f t="shared" ca="1" si="51"/>
        <v>0</v>
      </c>
      <c r="AB147">
        <f t="shared" ca="1" si="51"/>
        <v>0</v>
      </c>
      <c r="AC147">
        <f t="shared" ca="1" si="51"/>
        <v>20</v>
      </c>
      <c r="AD147">
        <f t="shared" ca="1" si="47"/>
        <v>20</v>
      </c>
      <c r="AE147">
        <f t="shared" ca="1" si="35"/>
        <v>10</v>
      </c>
      <c r="AF147">
        <f t="shared" ca="1" si="35"/>
        <v>10</v>
      </c>
      <c r="AG147">
        <f t="shared" ca="1" si="36"/>
        <v>0</v>
      </c>
      <c r="AH147">
        <f t="shared" ref="AH147:AK210" ca="1" si="52">IF($AM147="STANDARD",BG147,AU147)</f>
        <v>0</v>
      </c>
      <c r="AI147">
        <f t="shared" ca="1" si="52"/>
        <v>0</v>
      </c>
      <c r="AJ147">
        <f t="shared" ca="1" si="52"/>
        <v>20</v>
      </c>
      <c r="AK147">
        <f t="shared" ca="1" si="52"/>
        <v>20</v>
      </c>
      <c r="AL147">
        <f t="shared" ref="AL147:AL210" ca="1" si="53">IF($AM147="STANDARD",BK147,AY147)</f>
        <v>0</v>
      </c>
      <c r="AM147" s="4" t="s">
        <v>103</v>
      </c>
      <c r="AZ147">
        <f ca="1">_xlfn.XLOOKUP($X147,Return_flow_table!$A$4:$A$25,Return_flow_table!B$4:B$25)</f>
        <v>0</v>
      </c>
      <c r="BA147">
        <f ca="1">_xlfn.XLOOKUP($X147,Return_flow_table!$A$4:$A$25,Return_flow_table!C$4:C$25)</f>
        <v>0</v>
      </c>
      <c r="BB147">
        <f ca="1">_xlfn.XLOOKUP($X147,Return_flow_table!$A$4:$A$25,Return_flow_table!D$4:D$25)</f>
        <v>20</v>
      </c>
      <c r="BC147">
        <f ca="1">_xlfn.XLOOKUP($X147,Return_flow_table!$A$4:$A$25,Return_flow_table!E$4:E$25)</f>
        <v>20</v>
      </c>
      <c r="BD147">
        <f ca="1">_xlfn.XLOOKUP($X147,Return_flow_table!$A$4:$A$25,Return_flow_table!F$4:F$25)</f>
        <v>10</v>
      </c>
      <c r="BE147">
        <f ca="1">_xlfn.XLOOKUP($X147,Return_flow_table!$A$4:$A$25,Return_flow_table!G$4:G$25)</f>
        <v>10</v>
      </c>
      <c r="BF147">
        <f ca="1">_xlfn.XLOOKUP($X147,Return_flow_table!$A$4:$A$25,Return_flow_table!H$4:H$25)</f>
        <v>0</v>
      </c>
      <c r="BG147">
        <f ca="1">_xlfn.XLOOKUP($X147,Return_flow_table!$A$4:$A$25,Return_flow_table!I$4:I$25)</f>
        <v>0</v>
      </c>
      <c r="BH147">
        <f ca="1">_xlfn.XLOOKUP($X147,Return_flow_table!$A$4:$A$25,Return_flow_table!J$4:J$25)</f>
        <v>0</v>
      </c>
      <c r="BI147">
        <f ca="1">_xlfn.XLOOKUP($X147,Return_flow_table!$A$4:$A$25,Return_flow_table!K$4:K$25)</f>
        <v>20</v>
      </c>
      <c r="BJ147">
        <f ca="1">_xlfn.XLOOKUP($X147,Return_flow_table!$A$4:$A$25,Return_flow_table!L$4:L$25)</f>
        <v>20</v>
      </c>
      <c r="BK147" s="2">
        <f ca="1">_xlfn.XLOOKUP($X147,Return_flow_table!$A$4:$A$25,Return_flow_table!M$4:M$25)</f>
        <v>0</v>
      </c>
    </row>
    <row r="148" spans="1:63" x14ac:dyDescent="0.25">
      <c r="A148" t="s">
        <v>283</v>
      </c>
      <c r="B148" t="s">
        <v>139</v>
      </c>
      <c r="C148" t="s">
        <v>99</v>
      </c>
      <c r="D148">
        <v>5</v>
      </c>
      <c r="E148" t="s">
        <v>100</v>
      </c>
      <c r="F148" t="s">
        <v>100</v>
      </c>
      <c r="G148" t="s">
        <v>284</v>
      </c>
      <c r="H148" s="41" t="s">
        <v>102</v>
      </c>
      <c r="I148">
        <f>_xlfn.XLOOKUP(B148,Use_Code_Ranking!$A$4:$A$23,Use_Code_Ranking!$B$4:$B$23,9999)</f>
        <v>9</v>
      </c>
      <c r="J148">
        <f t="shared" ca="1" si="37"/>
        <v>1</v>
      </c>
      <c r="K148">
        <f t="shared" ca="1" si="38"/>
        <v>1</v>
      </c>
      <c r="L148">
        <f t="shared" ca="1" si="39"/>
        <v>0</v>
      </c>
      <c r="M148">
        <f t="shared" ca="1" si="40"/>
        <v>0</v>
      </c>
      <c r="N148" t="str">
        <f t="shared" ca="1" si="48"/>
        <v/>
      </c>
      <c r="O148" t="str">
        <f t="shared" ca="1" si="49"/>
        <v/>
      </c>
      <c r="P148" t="str">
        <f t="shared" si="41"/>
        <v/>
      </c>
      <c r="Q148" t="str">
        <f t="shared" si="42"/>
        <v/>
      </c>
      <c r="R148" t="str">
        <f t="shared" si="43"/>
        <v/>
      </c>
      <c r="S148" t="str">
        <f t="shared" si="44"/>
        <v/>
      </c>
      <c r="U148" s="2" t="str">
        <f ca="1">IF(ISBLANK($T148),IF(S148="Irrigation","Irrigation",IF(R148="Irrigation","Irrigation",IF(Q148="Domestic","Domestic",IF(P148="Stockwatering","Stockwatering",IF(N148="IRRIGATION_AND_MUNICIPAL","Irrigation and Municipal",IF(O148="IRRIGATION_AND_DOMESTIC","Irrigation and Domestic Municipality",_xlfn.XLOOKUP(J148,Use_Code_Ranking!$B$4:$B$23,Use_Code_Ranking!$A$4:$A$23))))))),$T148)</f>
        <v>Irrigation</v>
      </c>
      <c r="W148" s="23" t="str">
        <f ca="1"/>
        <v>A024270B</v>
      </c>
      <c r="X148" s="4" t="str">
        <f t="shared" ca="1" si="50"/>
        <v>Frost Protection</v>
      </c>
      <c r="Y148" t="str">
        <f t="shared" ca="1" si="45"/>
        <v>N</v>
      </c>
      <c r="Z148" s="2" t="str">
        <f t="shared" ca="1" si="46"/>
        <v>N</v>
      </c>
      <c r="AA148">
        <f t="shared" ca="1" si="51"/>
        <v>20</v>
      </c>
      <c r="AB148">
        <f t="shared" ca="1" si="51"/>
        <v>20</v>
      </c>
      <c r="AC148">
        <f t="shared" ca="1" si="51"/>
        <v>20</v>
      </c>
      <c r="AD148">
        <f t="shared" ca="1" si="47"/>
        <v>20</v>
      </c>
      <c r="AE148">
        <f t="shared" ca="1" si="35"/>
        <v>0</v>
      </c>
      <c r="AF148">
        <f t="shared" ca="1" si="35"/>
        <v>0</v>
      </c>
      <c r="AG148">
        <f t="shared" ca="1" si="36"/>
        <v>0</v>
      </c>
      <c r="AH148">
        <f t="shared" ca="1" si="52"/>
        <v>0</v>
      </c>
      <c r="AI148">
        <f t="shared" ca="1" si="52"/>
        <v>0</v>
      </c>
      <c r="AJ148">
        <f t="shared" ca="1" si="52"/>
        <v>0</v>
      </c>
      <c r="AK148">
        <f t="shared" ca="1" si="52"/>
        <v>0</v>
      </c>
      <c r="AL148">
        <f t="shared" ca="1" si="53"/>
        <v>0</v>
      </c>
      <c r="AM148" s="4" t="s">
        <v>103</v>
      </c>
      <c r="AZ148">
        <f ca="1">_xlfn.XLOOKUP($X148,Return_flow_table!$A$4:$A$25,Return_flow_table!B$4:B$25)</f>
        <v>20</v>
      </c>
      <c r="BA148">
        <f ca="1">_xlfn.XLOOKUP($X148,Return_flow_table!$A$4:$A$25,Return_flow_table!C$4:C$25)</f>
        <v>20</v>
      </c>
      <c r="BB148">
        <f ca="1">_xlfn.XLOOKUP($X148,Return_flow_table!$A$4:$A$25,Return_flow_table!D$4:D$25)</f>
        <v>20</v>
      </c>
      <c r="BC148">
        <f ca="1">_xlfn.XLOOKUP($X148,Return_flow_table!$A$4:$A$25,Return_flow_table!E$4:E$25)</f>
        <v>20</v>
      </c>
      <c r="BD148">
        <f ca="1">_xlfn.XLOOKUP($X148,Return_flow_table!$A$4:$A$25,Return_flow_table!F$4:F$25)</f>
        <v>0</v>
      </c>
      <c r="BE148">
        <f ca="1">_xlfn.XLOOKUP($X148,Return_flow_table!$A$4:$A$25,Return_flow_table!G$4:G$25)</f>
        <v>0</v>
      </c>
      <c r="BF148">
        <f ca="1">_xlfn.XLOOKUP($X148,Return_flow_table!$A$4:$A$25,Return_flow_table!H$4:H$25)</f>
        <v>0</v>
      </c>
      <c r="BG148">
        <f ca="1">_xlfn.XLOOKUP($X148,Return_flow_table!$A$4:$A$25,Return_flow_table!I$4:I$25)</f>
        <v>0</v>
      </c>
      <c r="BH148">
        <f ca="1">_xlfn.XLOOKUP($X148,Return_flow_table!$A$4:$A$25,Return_flow_table!J$4:J$25)</f>
        <v>0</v>
      </c>
      <c r="BI148">
        <f ca="1">_xlfn.XLOOKUP($X148,Return_flow_table!$A$4:$A$25,Return_flow_table!K$4:K$25)</f>
        <v>0</v>
      </c>
      <c r="BJ148">
        <f ca="1">_xlfn.XLOOKUP($X148,Return_flow_table!$A$4:$A$25,Return_flow_table!L$4:L$25)</f>
        <v>0</v>
      </c>
      <c r="BK148" s="2">
        <f ca="1">_xlfn.XLOOKUP($X148,Return_flow_table!$A$4:$A$25,Return_flow_table!M$4:M$25)</f>
        <v>0</v>
      </c>
    </row>
    <row r="149" spans="1:63" x14ac:dyDescent="0.25">
      <c r="A149" t="s">
        <v>285</v>
      </c>
      <c r="B149" t="s">
        <v>106</v>
      </c>
      <c r="C149" t="s">
        <v>99</v>
      </c>
      <c r="D149">
        <v>25.3</v>
      </c>
      <c r="E149" t="s">
        <v>100</v>
      </c>
      <c r="F149" t="s">
        <v>100</v>
      </c>
      <c r="G149" t="s">
        <v>286</v>
      </c>
      <c r="H149" s="41" t="s">
        <v>148</v>
      </c>
      <c r="I149">
        <f>_xlfn.XLOOKUP(B149,Use_Code_Ranking!$A$4:$A$23,Use_Code_Ranking!$B$4:$B$23,9999)</f>
        <v>3</v>
      </c>
      <c r="J149">
        <f t="shared" ca="1" si="37"/>
        <v>3</v>
      </c>
      <c r="K149">
        <f t="shared" ca="1" si="38"/>
        <v>0</v>
      </c>
      <c r="L149">
        <f t="shared" ca="1" si="39"/>
        <v>0</v>
      </c>
      <c r="M149">
        <f t="shared" ca="1" si="40"/>
        <v>0</v>
      </c>
      <c r="N149" t="str">
        <f t="shared" ca="1" si="48"/>
        <v/>
      </c>
      <c r="O149" t="str">
        <f t="shared" ca="1" si="49"/>
        <v/>
      </c>
      <c r="P149" t="str">
        <f t="shared" si="41"/>
        <v/>
      </c>
      <c r="Q149" t="str">
        <f t="shared" si="42"/>
        <v/>
      </c>
      <c r="R149" t="str">
        <f t="shared" si="43"/>
        <v/>
      </c>
      <c r="S149" t="str">
        <f t="shared" si="44"/>
        <v/>
      </c>
      <c r="U149" s="2" t="str">
        <f ca="1">IF(ISBLANK($T149),IF(S149="Irrigation","Irrigation",IF(R149="Irrigation","Irrigation",IF(Q149="Domestic","Domestic",IF(P149="Stockwatering","Stockwatering",IF(N149="IRRIGATION_AND_MUNICIPAL","Irrigation and Municipal",IF(O149="IRRIGATION_AND_DOMESTIC","Irrigation and Domestic Municipality",_xlfn.XLOOKUP(J149,Use_Code_Ranking!$B$4:$B$23,Use_Code_Ranking!$A$4:$A$23))))))),$T149)</f>
        <v>Domestic</v>
      </c>
      <c r="W149" s="23" t="str">
        <f ca="1"/>
        <v>A024310A</v>
      </c>
      <c r="X149" s="4" t="str">
        <f t="shared" ca="1" si="50"/>
        <v>Irrigation</v>
      </c>
      <c r="Y149" t="str">
        <f t="shared" ca="1" si="45"/>
        <v>N</v>
      </c>
      <c r="Z149" s="2" t="str">
        <f t="shared" ca="1" si="46"/>
        <v>N</v>
      </c>
      <c r="AA149">
        <f t="shared" ca="1" si="51"/>
        <v>0</v>
      </c>
      <c r="AB149">
        <f t="shared" ca="1" si="51"/>
        <v>0</v>
      </c>
      <c r="AC149">
        <f t="shared" ca="1" si="51"/>
        <v>20</v>
      </c>
      <c r="AD149">
        <f t="shared" ca="1" si="47"/>
        <v>20</v>
      </c>
      <c r="AE149">
        <f t="shared" ca="1" si="35"/>
        <v>10</v>
      </c>
      <c r="AF149">
        <f t="shared" ca="1" si="35"/>
        <v>10</v>
      </c>
      <c r="AG149">
        <f t="shared" ca="1" si="36"/>
        <v>0</v>
      </c>
      <c r="AH149">
        <f t="shared" ca="1" si="52"/>
        <v>0</v>
      </c>
      <c r="AI149">
        <f t="shared" ca="1" si="52"/>
        <v>0</v>
      </c>
      <c r="AJ149">
        <f t="shared" ca="1" si="52"/>
        <v>20</v>
      </c>
      <c r="AK149">
        <f t="shared" ca="1" si="52"/>
        <v>20</v>
      </c>
      <c r="AL149">
        <f t="shared" ca="1" si="53"/>
        <v>0</v>
      </c>
      <c r="AM149" s="4" t="s">
        <v>103</v>
      </c>
      <c r="AZ149">
        <f ca="1">_xlfn.XLOOKUP($X149,Return_flow_table!$A$4:$A$25,Return_flow_table!B$4:B$25)</f>
        <v>0</v>
      </c>
      <c r="BA149">
        <f ca="1">_xlfn.XLOOKUP($X149,Return_flow_table!$A$4:$A$25,Return_flow_table!C$4:C$25)</f>
        <v>0</v>
      </c>
      <c r="BB149">
        <f ca="1">_xlfn.XLOOKUP($X149,Return_flow_table!$A$4:$A$25,Return_flow_table!D$4:D$25)</f>
        <v>20</v>
      </c>
      <c r="BC149">
        <f ca="1">_xlfn.XLOOKUP($X149,Return_flow_table!$A$4:$A$25,Return_flow_table!E$4:E$25)</f>
        <v>20</v>
      </c>
      <c r="BD149">
        <f ca="1">_xlfn.XLOOKUP($X149,Return_flow_table!$A$4:$A$25,Return_flow_table!F$4:F$25)</f>
        <v>10</v>
      </c>
      <c r="BE149">
        <f ca="1">_xlfn.XLOOKUP($X149,Return_flow_table!$A$4:$A$25,Return_flow_table!G$4:G$25)</f>
        <v>10</v>
      </c>
      <c r="BF149">
        <f ca="1">_xlfn.XLOOKUP($X149,Return_flow_table!$A$4:$A$25,Return_flow_table!H$4:H$25)</f>
        <v>0</v>
      </c>
      <c r="BG149">
        <f ca="1">_xlfn.XLOOKUP($X149,Return_flow_table!$A$4:$A$25,Return_flow_table!I$4:I$25)</f>
        <v>0</v>
      </c>
      <c r="BH149">
        <f ca="1">_xlfn.XLOOKUP($X149,Return_flow_table!$A$4:$A$25,Return_flow_table!J$4:J$25)</f>
        <v>0</v>
      </c>
      <c r="BI149">
        <f ca="1">_xlfn.XLOOKUP($X149,Return_flow_table!$A$4:$A$25,Return_flow_table!K$4:K$25)</f>
        <v>20</v>
      </c>
      <c r="BJ149">
        <f ca="1">_xlfn.XLOOKUP($X149,Return_flow_table!$A$4:$A$25,Return_flow_table!L$4:L$25)</f>
        <v>20</v>
      </c>
      <c r="BK149" s="2">
        <f ca="1">_xlfn.XLOOKUP($X149,Return_flow_table!$A$4:$A$25,Return_flow_table!M$4:M$25)</f>
        <v>0</v>
      </c>
    </row>
    <row r="150" spans="1:63" x14ac:dyDescent="0.25">
      <c r="A150" t="s">
        <v>285</v>
      </c>
      <c r="B150" t="s">
        <v>287</v>
      </c>
      <c r="C150" t="s">
        <v>99</v>
      </c>
      <c r="D150">
        <v>25.3</v>
      </c>
      <c r="E150" t="s">
        <v>100</v>
      </c>
      <c r="F150" t="s">
        <v>100</v>
      </c>
      <c r="G150" t="s">
        <v>286</v>
      </c>
      <c r="H150" s="41" t="s">
        <v>148</v>
      </c>
      <c r="I150">
        <f>_xlfn.XLOOKUP(B150,Use_Code_Ranking!$A$4:$A$23,Use_Code_Ranking!$B$4:$B$23,9999)</f>
        <v>10</v>
      </c>
      <c r="J150">
        <f t="shared" ca="1" si="37"/>
        <v>3</v>
      </c>
      <c r="K150">
        <f t="shared" ca="1" si="38"/>
        <v>0</v>
      </c>
      <c r="L150">
        <f t="shared" ca="1" si="39"/>
        <v>0</v>
      </c>
      <c r="M150">
        <f t="shared" ca="1" si="40"/>
        <v>0</v>
      </c>
      <c r="N150" t="str">
        <f t="shared" ca="1" si="48"/>
        <v/>
      </c>
      <c r="O150" t="str">
        <f t="shared" ca="1" si="49"/>
        <v/>
      </c>
      <c r="P150" t="str">
        <f t="shared" si="41"/>
        <v/>
      </c>
      <c r="Q150" t="str">
        <f t="shared" si="42"/>
        <v/>
      </c>
      <c r="R150" t="str">
        <f t="shared" si="43"/>
        <v/>
      </c>
      <c r="S150" t="str">
        <f t="shared" si="44"/>
        <v/>
      </c>
      <c r="U150" s="2" t="str">
        <f ca="1">IF(ISBLANK($T150),IF(S150="Irrigation","Irrigation",IF(R150="Irrigation","Irrigation",IF(Q150="Domestic","Domestic",IF(P150="Stockwatering","Stockwatering",IF(N150="IRRIGATION_AND_MUNICIPAL","Irrigation and Municipal",IF(O150="IRRIGATION_AND_DOMESTIC","Irrigation and Domestic Municipality",_xlfn.XLOOKUP(J150,Use_Code_Ranking!$B$4:$B$23,Use_Code_Ranking!$A$4:$A$23))))))),$T150)</f>
        <v>Domestic</v>
      </c>
      <c r="W150" s="23" t="str">
        <f ca="1"/>
        <v>A024310B</v>
      </c>
      <c r="X150" s="4" t="str">
        <f t="shared" ca="1" si="50"/>
        <v>Frost Protection</v>
      </c>
      <c r="Y150" t="str">
        <f t="shared" ca="1" si="45"/>
        <v>N</v>
      </c>
      <c r="Z150" s="2" t="str">
        <f t="shared" ca="1" si="46"/>
        <v>N</v>
      </c>
      <c r="AA150">
        <f t="shared" ca="1" si="51"/>
        <v>20</v>
      </c>
      <c r="AB150">
        <f t="shared" ca="1" si="51"/>
        <v>20</v>
      </c>
      <c r="AC150">
        <f t="shared" ca="1" si="51"/>
        <v>20</v>
      </c>
      <c r="AD150">
        <f t="shared" ca="1" si="47"/>
        <v>20</v>
      </c>
      <c r="AE150">
        <f t="shared" ca="1" si="35"/>
        <v>0</v>
      </c>
      <c r="AF150">
        <f t="shared" ca="1" si="35"/>
        <v>0</v>
      </c>
      <c r="AG150">
        <f t="shared" ca="1" si="36"/>
        <v>0</v>
      </c>
      <c r="AH150">
        <f t="shared" ca="1" si="52"/>
        <v>0</v>
      </c>
      <c r="AI150">
        <f t="shared" ca="1" si="52"/>
        <v>0</v>
      </c>
      <c r="AJ150">
        <f t="shared" ca="1" si="52"/>
        <v>0</v>
      </c>
      <c r="AK150">
        <f t="shared" ca="1" si="52"/>
        <v>0</v>
      </c>
      <c r="AL150">
        <f t="shared" ca="1" si="53"/>
        <v>0</v>
      </c>
      <c r="AM150" s="4" t="s">
        <v>103</v>
      </c>
      <c r="AZ150">
        <f ca="1">_xlfn.XLOOKUP($X150,Return_flow_table!$A$4:$A$25,Return_flow_table!B$4:B$25)</f>
        <v>20</v>
      </c>
      <c r="BA150">
        <f ca="1">_xlfn.XLOOKUP($X150,Return_flow_table!$A$4:$A$25,Return_flow_table!C$4:C$25)</f>
        <v>20</v>
      </c>
      <c r="BB150">
        <f ca="1">_xlfn.XLOOKUP($X150,Return_flow_table!$A$4:$A$25,Return_flow_table!D$4:D$25)</f>
        <v>20</v>
      </c>
      <c r="BC150">
        <f ca="1">_xlfn.XLOOKUP($X150,Return_flow_table!$A$4:$A$25,Return_flow_table!E$4:E$25)</f>
        <v>20</v>
      </c>
      <c r="BD150">
        <f ca="1">_xlfn.XLOOKUP($X150,Return_flow_table!$A$4:$A$25,Return_flow_table!F$4:F$25)</f>
        <v>0</v>
      </c>
      <c r="BE150">
        <f ca="1">_xlfn.XLOOKUP($X150,Return_flow_table!$A$4:$A$25,Return_flow_table!G$4:G$25)</f>
        <v>0</v>
      </c>
      <c r="BF150">
        <f ca="1">_xlfn.XLOOKUP($X150,Return_flow_table!$A$4:$A$25,Return_flow_table!H$4:H$25)</f>
        <v>0</v>
      </c>
      <c r="BG150">
        <f ca="1">_xlfn.XLOOKUP($X150,Return_flow_table!$A$4:$A$25,Return_flow_table!I$4:I$25)</f>
        <v>0</v>
      </c>
      <c r="BH150">
        <f ca="1">_xlfn.XLOOKUP($X150,Return_flow_table!$A$4:$A$25,Return_flow_table!J$4:J$25)</f>
        <v>0</v>
      </c>
      <c r="BI150">
        <f ca="1">_xlfn.XLOOKUP($X150,Return_flow_table!$A$4:$A$25,Return_flow_table!K$4:K$25)</f>
        <v>0</v>
      </c>
      <c r="BJ150">
        <f ca="1">_xlfn.XLOOKUP($X150,Return_flow_table!$A$4:$A$25,Return_flow_table!L$4:L$25)</f>
        <v>0</v>
      </c>
      <c r="BK150" s="2">
        <f ca="1">_xlfn.XLOOKUP($X150,Return_flow_table!$A$4:$A$25,Return_flow_table!M$4:M$25)</f>
        <v>0</v>
      </c>
    </row>
    <row r="151" spans="1:63" x14ac:dyDescent="0.25">
      <c r="A151" t="s">
        <v>285</v>
      </c>
      <c r="B151" t="s">
        <v>143</v>
      </c>
      <c r="C151" t="s">
        <v>99</v>
      </c>
      <c r="D151">
        <v>25.3</v>
      </c>
      <c r="E151" t="s">
        <v>100</v>
      </c>
      <c r="F151" t="s">
        <v>100</v>
      </c>
      <c r="G151" t="s">
        <v>286</v>
      </c>
      <c r="H151" s="41" t="s">
        <v>148</v>
      </c>
      <c r="I151">
        <f>_xlfn.XLOOKUP(B151,Use_Code_Ranking!$A$4:$A$23,Use_Code_Ranking!$B$4:$B$23,9999)</f>
        <v>12</v>
      </c>
      <c r="J151">
        <f t="shared" ca="1" si="37"/>
        <v>3</v>
      </c>
      <c r="K151">
        <f t="shared" ca="1" si="38"/>
        <v>0</v>
      </c>
      <c r="L151">
        <f t="shared" ca="1" si="39"/>
        <v>0</v>
      </c>
      <c r="M151">
        <f t="shared" ca="1" si="40"/>
        <v>0</v>
      </c>
      <c r="N151" t="str">
        <f t="shared" ca="1" si="48"/>
        <v/>
      </c>
      <c r="O151" t="str">
        <f t="shared" ca="1" si="49"/>
        <v/>
      </c>
      <c r="P151" t="str">
        <f t="shared" si="41"/>
        <v/>
      </c>
      <c r="Q151" t="str">
        <f t="shared" si="42"/>
        <v/>
      </c>
      <c r="R151" t="str">
        <f t="shared" si="43"/>
        <v/>
      </c>
      <c r="S151" t="str">
        <f t="shared" si="44"/>
        <v/>
      </c>
      <c r="U151" s="2" t="str">
        <f ca="1">IF(ISBLANK($T151),IF(S151="Irrigation","Irrigation",IF(R151="Irrigation","Irrigation",IF(Q151="Domestic","Domestic",IF(P151="Stockwatering","Stockwatering",IF(N151="IRRIGATION_AND_MUNICIPAL","Irrigation and Municipal",IF(O151="IRRIGATION_AND_DOMESTIC","Irrigation and Domestic Municipality",_xlfn.XLOOKUP(J151,Use_Code_Ranking!$B$4:$B$23,Use_Code_Ranking!$A$4:$A$23))))))),$T151)</f>
        <v>Domestic</v>
      </c>
      <c r="W151" s="23" t="str">
        <f ca="1"/>
        <v>A024318</v>
      </c>
      <c r="X151" s="4" t="str">
        <f t="shared" ca="1" si="50"/>
        <v>Irrigation</v>
      </c>
      <c r="Y151" t="str">
        <f t="shared" ca="1" si="45"/>
        <v>N</v>
      </c>
      <c r="Z151" s="2" t="str">
        <f t="shared" ca="1" si="46"/>
        <v>N</v>
      </c>
      <c r="AA151">
        <f t="shared" ca="1" si="51"/>
        <v>0</v>
      </c>
      <c r="AB151">
        <f t="shared" ca="1" si="51"/>
        <v>0</v>
      </c>
      <c r="AC151">
        <f t="shared" ca="1" si="51"/>
        <v>20</v>
      </c>
      <c r="AD151">
        <f t="shared" ca="1" si="47"/>
        <v>20</v>
      </c>
      <c r="AE151">
        <f t="shared" ca="1" si="35"/>
        <v>10</v>
      </c>
      <c r="AF151">
        <f t="shared" ca="1" si="35"/>
        <v>10</v>
      </c>
      <c r="AG151">
        <f t="shared" ca="1" si="36"/>
        <v>0</v>
      </c>
      <c r="AH151">
        <f t="shared" ca="1" si="52"/>
        <v>0</v>
      </c>
      <c r="AI151">
        <f t="shared" ca="1" si="52"/>
        <v>0</v>
      </c>
      <c r="AJ151">
        <f t="shared" ca="1" si="52"/>
        <v>20</v>
      </c>
      <c r="AK151">
        <f t="shared" ca="1" si="52"/>
        <v>20</v>
      </c>
      <c r="AL151">
        <f t="shared" ca="1" si="53"/>
        <v>0</v>
      </c>
      <c r="AM151" s="4" t="s">
        <v>103</v>
      </c>
      <c r="AZ151">
        <f ca="1">_xlfn.XLOOKUP($X151,Return_flow_table!$A$4:$A$25,Return_flow_table!B$4:B$25)</f>
        <v>0</v>
      </c>
      <c r="BA151">
        <f ca="1">_xlfn.XLOOKUP($X151,Return_flow_table!$A$4:$A$25,Return_flow_table!C$4:C$25)</f>
        <v>0</v>
      </c>
      <c r="BB151">
        <f ca="1">_xlfn.XLOOKUP($X151,Return_flow_table!$A$4:$A$25,Return_flow_table!D$4:D$25)</f>
        <v>20</v>
      </c>
      <c r="BC151">
        <f ca="1">_xlfn.XLOOKUP($X151,Return_flow_table!$A$4:$A$25,Return_flow_table!E$4:E$25)</f>
        <v>20</v>
      </c>
      <c r="BD151">
        <f ca="1">_xlfn.XLOOKUP($X151,Return_flow_table!$A$4:$A$25,Return_flow_table!F$4:F$25)</f>
        <v>10</v>
      </c>
      <c r="BE151">
        <f ca="1">_xlfn.XLOOKUP($X151,Return_flow_table!$A$4:$A$25,Return_flow_table!G$4:G$25)</f>
        <v>10</v>
      </c>
      <c r="BF151">
        <f ca="1">_xlfn.XLOOKUP($X151,Return_flow_table!$A$4:$A$25,Return_flow_table!H$4:H$25)</f>
        <v>0</v>
      </c>
      <c r="BG151">
        <f ca="1">_xlfn.XLOOKUP($X151,Return_flow_table!$A$4:$A$25,Return_flow_table!I$4:I$25)</f>
        <v>0</v>
      </c>
      <c r="BH151">
        <f ca="1">_xlfn.XLOOKUP($X151,Return_flow_table!$A$4:$A$25,Return_flow_table!J$4:J$25)</f>
        <v>0</v>
      </c>
      <c r="BI151">
        <f ca="1">_xlfn.XLOOKUP($X151,Return_flow_table!$A$4:$A$25,Return_flow_table!K$4:K$25)</f>
        <v>20</v>
      </c>
      <c r="BJ151">
        <f ca="1">_xlfn.XLOOKUP($X151,Return_flow_table!$A$4:$A$25,Return_flow_table!L$4:L$25)</f>
        <v>20</v>
      </c>
      <c r="BK151" s="2">
        <f ca="1">_xlfn.XLOOKUP($X151,Return_flow_table!$A$4:$A$25,Return_flow_table!M$4:M$25)</f>
        <v>0</v>
      </c>
    </row>
    <row r="152" spans="1:63" x14ac:dyDescent="0.25">
      <c r="A152" t="s">
        <v>288</v>
      </c>
      <c r="B152" t="s">
        <v>98</v>
      </c>
      <c r="C152" t="s">
        <v>99</v>
      </c>
      <c r="D152">
        <v>19.7</v>
      </c>
      <c r="E152" t="s">
        <v>100</v>
      </c>
      <c r="F152" t="s">
        <v>100</v>
      </c>
      <c r="G152" t="s">
        <v>289</v>
      </c>
      <c r="H152" s="41" t="s">
        <v>102</v>
      </c>
      <c r="I152">
        <f>_xlfn.XLOOKUP(B152,Use_Code_Ranking!$A$4:$A$23,Use_Code_Ranking!$B$4:$B$23,9999)</f>
        <v>1</v>
      </c>
      <c r="J152">
        <f t="shared" ca="1" si="37"/>
        <v>1</v>
      </c>
      <c r="K152">
        <f t="shared" ca="1" si="38"/>
        <v>1</v>
      </c>
      <c r="L152">
        <f t="shared" ca="1" si="39"/>
        <v>0</v>
      </c>
      <c r="M152">
        <f t="shared" ca="1" si="40"/>
        <v>0</v>
      </c>
      <c r="N152" t="str">
        <f t="shared" ca="1" si="48"/>
        <v/>
      </c>
      <c r="O152" t="str">
        <f t="shared" ca="1" si="49"/>
        <v/>
      </c>
      <c r="P152" t="str">
        <f t="shared" si="41"/>
        <v/>
      </c>
      <c r="Q152" t="str">
        <f t="shared" si="42"/>
        <v/>
      </c>
      <c r="R152" t="str">
        <f t="shared" si="43"/>
        <v/>
      </c>
      <c r="S152" t="str">
        <f t="shared" si="44"/>
        <v/>
      </c>
      <c r="U152" s="2" t="str">
        <f ca="1">IF(ISBLANK($T152),IF(S152="Irrigation","Irrigation",IF(R152="Irrigation","Irrigation",IF(Q152="Domestic","Domestic",IF(P152="Stockwatering","Stockwatering",IF(N152="IRRIGATION_AND_MUNICIPAL","Irrigation and Municipal",IF(O152="IRRIGATION_AND_DOMESTIC","Irrigation and Domestic Municipality",_xlfn.XLOOKUP(J152,Use_Code_Ranking!$B$4:$B$23,Use_Code_Ranking!$A$4:$A$23))))))),$T152)</f>
        <v>Irrigation</v>
      </c>
      <c r="W152" s="23" t="str">
        <f ca="1"/>
        <v>A024378</v>
      </c>
      <c r="X152" s="4" t="str">
        <f t="shared" ca="1" si="50"/>
        <v>Irrigation</v>
      </c>
      <c r="Y152" t="str">
        <f t="shared" ca="1" si="45"/>
        <v>N</v>
      </c>
      <c r="Z152" s="2" t="str">
        <f t="shared" ca="1" si="46"/>
        <v>N</v>
      </c>
      <c r="AA152">
        <f t="shared" ca="1" si="51"/>
        <v>0</v>
      </c>
      <c r="AB152">
        <f t="shared" ca="1" si="51"/>
        <v>0</v>
      </c>
      <c r="AC152">
        <f t="shared" ca="1" si="51"/>
        <v>20</v>
      </c>
      <c r="AD152">
        <f t="shared" ca="1" si="47"/>
        <v>20</v>
      </c>
      <c r="AE152">
        <f t="shared" ca="1" si="35"/>
        <v>10</v>
      </c>
      <c r="AF152">
        <f t="shared" ca="1" si="35"/>
        <v>10</v>
      </c>
      <c r="AG152">
        <f t="shared" ca="1" si="36"/>
        <v>0</v>
      </c>
      <c r="AH152">
        <f t="shared" ca="1" si="52"/>
        <v>0</v>
      </c>
      <c r="AI152">
        <f t="shared" ca="1" si="52"/>
        <v>0</v>
      </c>
      <c r="AJ152">
        <f t="shared" ca="1" si="52"/>
        <v>20</v>
      </c>
      <c r="AK152">
        <f t="shared" ca="1" si="52"/>
        <v>20</v>
      </c>
      <c r="AL152">
        <f t="shared" ca="1" si="53"/>
        <v>0</v>
      </c>
      <c r="AM152" s="4" t="s">
        <v>103</v>
      </c>
      <c r="AZ152">
        <f ca="1">_xlfn.XLOOKUP($X152,Return_flow_table!$A$4:$A$25,Return_flow_table!B$4:B$25)</f>
        <v>0</v>
      </c>
      <c r="BA152">
        <f ca="1">_xlfn.XLOOKUP($X152,Return_flow_table!$A$4:$A$25,Return_flow_table!C$4:C$25)</f>
        <v>0</v>
      </c>
      <c r="BB152">
        <f ca="1">_xlfn.XLOOKUP($X152,Return_flow_table!$A$4:$A$25,Return_flow_table!D$4:D$25)</f>
        <v>20</v>
      </c>
      <c r="BC152">
        <f ca="1">_xlfn.XLOOKUP($X152,Return_flow_table!$A$4:$A$25,Return_flow_table!E$4:E$25)</f>
        <v>20</v>
      </c>
      <c r="BD152">
        <f ca="1">_xlfn.XLOOKUP($X152,Return_flow_table!$A$4:$A$25,Return_flow_table!F$4:F$25)</f>
        <v>10</v>
      </c>
      <c r="BE152">
        <f ca="1">_xlfn.XLOOKUP($X152,Return_flow_table!$A$4:$A$25,Return_flow_table!G$4:G$25)</f>
        <v>10</v>
      </c>
      <c r="BF152">
        <f ca="1">_xlfn.XLOOKUP($X152,Return_flow_table!$A$4:$A$25,Return_flow_table!H$4:H$25)</f>
        <v>0</v>
      </c>
      <c r="BG152">
        <f ca="1">_xlfn.XLOOKUP($X152,Return_flow_table!$A$4:$A$25,Return_flow_table!I$4:I$25)</f>
        <v>0</v>
      </c>
      <c r="BH152">
        <f ca="1">_xlfn.XLOOKUP($X152,Return_flow_table!$A$4:$A$25,Return_flow_table!J$4:J$25)</f>
        <v>0</v>
      </c>
      <c r="BI152">
        <f ca="1">_xlfn.XLOOKUP($X152,Return_flow_table!$A$4:$A$25,Return_flow_table!K$4:K$25)</f>
        <v>20</v>
      </c>
      <c r="BJ152">
        <f ca="1">_xlfn.XLOOKUP($X152,Return_flow_table!$A$4:$A$25,Return_flow_table!L$4:L$25)</f>
        <v>20</v>
      </c>
      <c r="BK152" s="2">
        <f ca="1">_xlfn.XLOOKUP($X152,Return_flow_table!$A$4:$A$25,Return_flow_table!M$4:M$25)</f>
        <v>0</v>
      </c>
    </row>
    <row r="153" spans="1:63" x14ac:dyDescent="0.25">
      <c r="A153" t="s">
        <v>288</v>
      </c>
      <c r="B153" t="s">
        <v>139</v>
      </c>
      <c r="C153" t="s">
        <v>99</v>
      </c>
      <c r="D153">
        <v>19.7</v>
      </c>
      <c r="E153" t="s">
        <v>100</v>
      </c>
      <c r="F153" t="s">
        <v>100</v>
      </c>
      <c r="G153" t="s">
        <v>289</v>
      </c>
      <c r="H153" s="41" t="s">
        <v>102</v>
      </c>
      <c r="I153">
        <f>_xlfn.XLOOKUP(B153,Use_Code_Ranking!$A$4:$A$23,Use_Code_Ranking!$B$4:$B$23,9999)</f>
        <v>9</v>
      </c>
      <c r="J153">
        <f t="shared" ca="1" si="37"/>
        <v>1</v>
      </c>
      <c r="K153">
        <f t="shared" ca="1" si="38"/>
        <v>1</v>
      </c>
      <c r="L153">
        <f t="shared" ca="1" si="39"/>
        <v>0</v>
      </c>
      <c r="M153">
        <f t="shared" ca="1" si="40"/>
        <v>0</v>
      </c>
      <c r="N153" t="str">
        <f t="shared" ca="1" si="48"/>
        <v/>
      </c>
      <c r="O153" t="str">
        <f t="shared" ca="1" si="49"/>
        <v/>
      </c>
      <c r="P153" t="str">
        <f t="shared" si="41"/>
        <v/>
      </c>
      <c r="Q153" t="str">
        <f t="shared" si="42"/>
        <v/>
      </c>
      <c r="R153" t="str">
        <f t="shared" si="43"/>
        <v/>
      </c>
      <c r="S153" t="str">
        <f t="shared" si="44"/>
        <v/>
      </c>
      <c r="U153" s="2" t="str">
        <f ca="1">IF(ISBLANK($T153),IF(S153="Irrigation","Irrigation",IF(R153="Irrigation","Irrigation",IF(Q153="Domestic","Domestic",IF(P153="Stockwatering","Stockwatering",IF(N153="IRRIGATION_AND_MUNICIPAL","Irrigation and Municipal",IF(O153="IRRIGATION_AND_DOMESTIC","Irrigation and Domestic Municipality",_xlfn.XLOOKUP(J153,Use_Code_Ranking!$B$4:$B$23,Use_Code_Ranking!$A$4:$A$23))))))),$T153)</f>
        <v>Irrigation</v>
      </c>
      <c r="W153" s="23" t="str">
        <f ca="1"/>
        <v>A024391</v>
      </c>
      <c r="X153" s="4" t="str">
        <f t="shared" ca="1" si="50"/>
        <v>Irrigation</v>
      </c>
      <c r="Y153" t="str">
        <f t="shared" ca="1" si="45"/>
        <v>N</v>
      </c>
      <c r="Z153" s="2" t="str">
        <f t="shared" ca="1" si="46"/>
        <v>N</v>
      </c>
      <c r="AA153">
        <f t="shared" ca="1" si="51"/>
        <v>0</v>
      </c>
      <c r="AB153">
        <f t="shared" ca="1" si="51"/>
        <v>0</v>
      </c>
      <c r="AC153">
        <f t="shared" ca="1" si="51"/>
        <v>20</v>
      </c>
      <c r="AD153">
        <f t="shared" ca="1" si="47"/>
        <v>20</v>
      </c>
      <c r="AE153">
        <f t="shared" ca="1" si="35"/>
        <v>10</v>
      </c>
      <c r="AF153">
        <f t="shared" ca="1" si="35"/>
        <v>10</v>
      </c>
      <c r="AG153">
        <f t="shared" ca="1" si="36"/>
        <v>0</v>
      </c>
      <c r="AH153">
        <f t="shared" ca="1" si="52"/>
        <v>0</v>
      </c>
      <c r="AI153">
        <f t="shared" ca="1" si="52"/>
        <v>0</v>
      </c>
      <c r="AJ153">
        <f t="shared" ca="1" si="52"/>
        <v>20</v>
      </c>
      <c r="AK153">
        <f t="shared" ca="1" si="52"/>
        <v>20</v>
      </c>
      <c r="AL153">
        <f t="shared" ca="1" si="53"/>
        <v>0</v>
      </c>
      <c r="AM153" s="4" t="s">
        <v>103</v>
      </c>
      <c r="AZ153">
        <f ca="1">_xlfn.XLOOKUP($X153,Return_flow_table!$A$4:$A$25,Return_flow_table!B$4:B$25)</f>
        <v>0</v>
      </c>
      <c r="BA153">
        <f ca="1">_xlfn.XLOOKUP($X153,Return_flow_table!$A$4:$A$25,Return_flow_table!C$4:C$25)</f>
        <v>0</v>
      </c>
      <c r="BB153">
        <f ca="1">_xlfn.XLOOKUP($X153,Return_flow_table!$A$4:$A$25,Return_flow_table!D$4:D$25)</f>
        <v>20</v>
      </c>
      <c r="BC153">
        <f ca="1">_xlfn.XLOOKUP($X153,Return_flow_table!$A$4:$A$25,Return_flow_table!E$4:E$25)</f>
        <v>20</v>
      </c>
      <c r="BD153">
        <f ca="1">_xlfn.XLOOKUP($X153,Return_flow_table!$A$4:$A$25,Return_flow_table!F$4:F$25)</f>
        <v>10</v>
      </c>
      <c r="BE153">
        <f ca="1">_xlfn.XLOOKUP($X153,Return_flow_table!$A$4:$A$25,Return_flow_table!G$4:G$25)</f>
        <v>10</v>
      </c>
      <c r="BF153">
        <f ca="1">_xlfn.XLOOKUP($X153,Return_flow_table!$A$4:$A$25,Return_flow_table!H$4:H$25)</f>
        <v>0</v>
      </c>
      <c r="BG153">
        <f ca="1">_xlfn.XLOOKUP($X153,Return_flow_table!$A$4:$A$25,Return_flow_table!I$4:I$25)</f>
        <v>0</v>
      </c>
      <c r="BH153">
        <f ca="1">_xlfn.XLOOKUP($X153,Return_flow_table!$A$4:$A$25,Return_flow_table!J$4:J$25)</f>
        <v>0</v>
      </c>
      <c r="BI153">
        <f ca="1">_xlfn.XLOOKUP($X153,Return_flow_table!$A$4:$A$25,Return_flow_table!K$4:K$25)</f>
        <v>20</v>
      </c>
      <c r="BJ153">
        <f ca="1">_xlfn.XLOOKUP($X153,Return_flow_table!$A$4:$A$25,Return_flow_table!L$4:L$25)</f>
        <v>20</v>
      </c>
      <c r="BK153" s="2">
        <f ca="1">_xlfn.XLOOKUP($X153,Return_flow_table!$A$4:$A$25,Return_flow_table!M$4:M$25)</f>
        <v>0</v>
      </c>
    </row>
    <row r="154" spans="1:63" x14ac:dyDescent="0.25">
      <c r="A154" t="s">
        <v>290</v>
      </c>
      <c r="B154" t="s">
        <v>126</v>
      </c>
      <c r="C154" t="s">
        <v>99</v>
      </c>
      <c r="D154">
        <v>7</v>
      </c>
      <c r="E154" t="s">
        <v>100</v>
      </c>
      <c r="F154" t="s">
        <v>100</v>
      </c>
      <c r="G154" t="s">
        <v>291</v>
      </c>
      <c r="H154" s="41" t="s">
        <v>102</v>
      </c>
      <c r="I154">
        <f>_xlfn.XLOOKUP(B154,Use_Code_Ranking!$A$4:$A$23,Use_Code_Ranking!$B$4:$B$23,9999)</f>
        <v>5</v>
      </c>
      <c r="J154">
        <f t="shared" ca="1" si="37"/>
        <v>5</v>
      </c>
      <c r="K154">
        <f t="shared" ca="1" si="38"/>
        <v>0</v>
      </c>
      <c r="L154">
        <f t="shared" ca="1" si="39"/>
        <v>0</v>
      </c>
      <c r="M154">
        <f t="shared" ca="1" si="40"/>
        <v>0</v>
      </c>
      <c r="N154" t="str">
        <f t="shared" ca="1" si="48"/>
        <v/>
      </c>
      <c r="O154" t="str">
        <f t="shared" ca="1" si="49"/>
        <v/>
      </c>
      <c r="P154" t="str">
        <f t="shared" si="41"/>
        <v/>
      </c>
      <c r="Q154" t="str">
        <f t="shared" si="42"/>
        <v/>
      </c>
      <c r="R154" t="str">
        <f t="shared" si="43"/>
        <v/>
      </c>
      <c r="S154" t="str">
        <f t="shared" si="44"/>
        <v/>
      </c>
      <c r="U154" s="2" t="str">
        <f ca="1">IF(ISBLANK($T154),IF(S154="Irrigation","Irrigation",IF(R154="Irrigation","Irrigation",IF(Q154="Domestic","Domestic",IF(P154="Stockwatering","Stockwatering",IF(N154="IRRIGATION_AND_MUNICIPAL","Irrigation and Municipal",IF(O154="IRRIGATION_AND_DOMESTIC","Irrigation and Domestic Municipality",_xlfn.XLOOKUP(J154,Use_Code_Ranking!$B$4:$B$23,Use_Code_Ranking!$A$4:$A$23))))))),$T154)</f>
        <v>Stockwatering</v>
      </c>
      <c r="W154" s="23" t="str">
        <f ca="1"/>
        <v>A024488</v>
      </c>
      <c r="X154" s="4" t="str">
        <f t="shared" ca="1" si="50"/>
        <v>Irrigation</v>
      </c>
      <c r="Y154" t="str">
        <f t="shared" ca="1" si="45"/>
        <v>N</v>
      </c>
      <c r="Z154" s="2" t="str">
        <f t="shared" ca="1" si="46"/>
        <v>N</v>
      </c>
      <c r="AA154">
        <f t="shared" ca="1" si="51"/>
        <v>0</v>
      </c>
      <c r="AB154">
        <f t="shared" ca="1" si="51"/>
        <v>0</v>
      </c>
      <c r="AC154">
        <f t="shared" ca="1" si="51"/>
        <v>20</v>
      </c>
      <c r="AD154">
        <f t="shared" ca="1" si="47"/>
        <v>20</v>
      </c>
      <c r="AE154">
        <f t="shared" ca="1" si="35"/>
        <v>10</v>
      </c>
      <c r="AF154">
        <f t="shared" ca="1" si="35"/>
        <v>10</v>
      </c>
      <c r="AG154">
        <f t="shared" ca="1" si="36"/>
        <v>0</v>
      </c>
      <c r="AH154">
        <f t="shared" ca="1" si="52"/>
        <v>0</v>
      </c>
      <c r="AI154">
        <f t="shared" ca="1" si="52"/>
        <v>0</v>
      </c>
      <c r="AJ154">
        <f t="shared" ca="1" si="52"/>
        <v>20</v>
      </c>
      <c r="AK154">
        <f t="shared" ca="1" si="52"/>
        <v>20</v>
      </c>
      <c r="AL154">
        <f t="shared" ca="1" si="53"/>
        <v>0</v>
      </c>
      <c r="AM154" s="4" t="s">
        <v>103</v>
      </c>
      <c r="AZ154">
        <f ca="1">_xlfn.XLOOKUP($X154,Return_flow_table!$A$4:$A$25,Return_flow_table!B$4:B$25)</f>
        <v>0</v>
      </c>
      <c r="BA154">
        <f ca="1">_xlfn.XLOOKUP($X154,Return_flow_table!$A$4:$A$25,Return_flow_table!C$4:C$25)</f>
        <v>0</v>
      </c>
      <c r="BB154">
        <f ca="1">_xlfn.XLOOKUP($X154,Return_flow_table!$A$4:$A$25,Return_flow_table!D$4:D$25)</f>
        <v>20</v>
      </c>
      <c r="BC154">
        <f ca="1">_xlfn.XLOOKUP($X154,Return_flow_table!$A$4:$A$25,Return_flow_table!E$4:E$25)</f>
        <v>20</v>
      </c>
      <c r="BD154">
        <f ca="1">_xlfn.XLOOKUP($X154,Return_flow_table!$A$4:$A$25,Return_flow_table!F$4:F$25)</f>
        <v>10</v>
      </c>
      <c r="BE154">
        <f ca="1">_xlfn.XLOOKUP($X154,Return_flow_table!$A$4:$A$25,Return_flow_table!G$4:G$25)</f>
        <v>10</v>
      </c>
      <c r="BF154">
        <f ca="1">_xlfn.XLOOKUP($X154,Return_flow_table!$A$4:$A$25,Return_flow_table!H$4:H$25)</f>
        <v>0</v>
      </c>
      <c r="BG154">
        <f ca="1">_xlfn.XLOOKUP($X154,Return_flow_table!$A$4:$A$25,Return_flow_table!I$4:I$25)</f>
        <v>0</v>
      </c>
      <c r="BH154">
        <f ca="1">_xlfn.XLOOKUP($X154,Return_flow_table!$A$4:$A$25,Return_flow_table!J$4:J$25)</f>
        <v>0</v>
      </c>
      <c r="BI154">
        <f ca="1">_xlfn.XLOOKUP($X154,Return_flow_table!$A$4:$A$25,Return_flow_table!K$4:K$25)</f>
        <v>20</v>
      </c>
      <c r="BJ154">
        <f ca="1">_xlfn.XLOOKUP($X154,Return_flow_table!$A$4:$A$25,Return_flow_table!L$4:L$25)</f>
        <v>20</v>
      </c>
      <c r="BK154" s="2">
        <f ca="1">_xlfn.XLOOKUP($X154,Return_flow_table!$A$4:$A$25,Return_flow_table!M$4:M$25)</f>
        <v>0</v>
      </c>
    </row>
    <row r="155" spans="1:63" x14ac:dyDescent="0.25">
      <c r="A155" t="s">
        <v>290</v>
      </c>
      <c r="B155" t="s">
        <v>139</v>
      </c>
      <c r="C155" t="s">
        <v>99</v>
      </c>
      <c r="D155">
        <v>7</v>
      </c>
      <c r="E155" t="s">
        <v>100</v>
      </c>
      <c r="F155" t="s">
        <v>100</v>
      </c>
      <c r="G155" t="s">
        <v>291</v>
      </c>
      <c r="H155" s="41" t="s">
        <v>102</v>
      </c>
      <c r="I155">
        <f>_xlfn.XLOOKUP(B155,Use_Code_Ranking!$A$4:$A$23,Use_Code_Ranking!$B$4:$B$23,9999)</f>
        <v>9</v>
      </c>
      <c r="J155">
        <f t="shared" ca="1" si="37"/>
        <v>5</v>
      </c>
      <c r="K155">
        <f t="shared" ca="1" si="38"/>
        <v>0</v>
      </c>
      <c r="L155">
        <f t="shared" ca="1" si="39"/>
        <v>0</v>
      </c>
      <c r="M155">
        <f t="shared" ca="1" si="40"/>
        <v>0</v>
      </c>
      <c r="N155" t="str">
        <f t="shared" ca="1" si="48"/>
        <v/>
      </c>
      <c r="O155" t="str">
        <f t="shared" ca="1" si="49"/>
        <v/>
      </c>
      <c r="P155" t="str">
        <f t="shared" si="41"/>
        <v/>
      </c>
      <c r="Q155" t="str">
        <f t="shared" si="42"/>
        <v/>
      </c>
      <c r="R155" t="str">
        <f t="shared" si="43"/>
        <v/>
      </c>
      <c r="S155" t="str">
        <f t="shared" si="44"/>
        <v/>
      </c>
      <c r="U155" s="2" t="str">
        <f ca="1">IF(ISBLANK($T155),IF(S155="Irrigation","Irrigation",IF(R155="Irrigation","Irrigation",IF(Q155="Domestic","Domestic",IF(P155="Stockwatering","Stockwatering",IF(N155="IRRIGATION_AND_MUNICIPAL","Irrigation and Municipal",IF(O155="IRRIGATION_AND_DOMESTIC","Irrigation and Domestic Municipality",_xlfn.XLOOKUP(J155,Use_Code_Ranking!$B$4:$B$23,Use_Code_Ranking!$A$4:$A$23))))))),$T155)</f>
        <v>Stockwatering</v>
      </c>
      <c r="W155" s="23" t="str">
        <f ca="1"/>
        <v>A024522B</v>
      </c>
      <c r="X155" s="4" t="str">
        <f t="shared" ca="1" si="50"/>
        <v>Frost Protection</v>
      </c>
      <c r="Y155" t="str">
        <f t="shared" ca="1" si="45"/>
        <v>N</v>
      </c>
      <c r="Z155" s="2" t="str">
        <f t="shared" ca="1" si="46"/>
        <v>N</v>
      </c>
      <c r="AA155">
        <f t="shared" ca="1" si="51"/>
        <v>20</v>
      </c>
      <c r="AB155">
        <f t="shared" ca="1" si="51"/>
        <v>20</v>
      </c>
      <c r="AC155">
        <f t="shared" ca="1" si="51"/>
        <v>20</v>
      </c>
      <c r="AD155">
        <f t="shared" ca="1" si="47"/>
        <v>20</v>
      </c>
      <c r="AE155">
        <f t="shared" ca="1" si="35"/>
        <v>0</v>
      </c>
      <c r="AF155">
        <f t="shared" ca="1" si="35"/>
        <v>0</v>
      </c>
      <c r="AG155">
        <f t="shared" ca="1" si="36"/>
        <v>0</v>
      </c>
      <c r="AH155">
        <f t="shared" ca="1" si="52"/>
        <v>0</v>
      </c>
      <c r="AI155">
        <f t="shared" ca="1" si="52"/>
        <v>0</v>
      </c>
      <c r="AJ155">
        <f t="shared" ca="1" si="52"/>
        <v>0</v>
      </c>
      <c r="AK155">
        <f t="shared" ca="1" si="52"/>
        <v>0</v>
      </c>
      <c r="AL155">
        <f t="shared" ca="1" si="53"/>
        <v>0</v>
      </c>
      <c r="AM155" s="4" t="s">
        <v>103</v>
      </c>
      <c r="AZ155">
        <f ca="1">_xlfn.XLOOKUP($X155,Return_flow_table!$A$4:$A$25,Return_flow_table!B$4:B$25)</f>
        <v>20</v>
      </c>
      <c r="BA155">
        <f ca="1">_xlfn.XLOOKUP($X155,Return_flow_table!$A$4:$A$25,Return_flow_table!C$4:C$25)</f>
        <v>20</v>
      </c>
      <c r="BB155">
        <f ca="1">_xlfn.XLOOKUP($X155,Return_flow_table!$A$4:$A$25,Return_flow_table!D$4:D$25)</f>
        <v>20</v>
      </c>
      <c r="BC155">
        <f ca="1">_xlfn.XLOOKUP($X155,Return_flow_table!$A$4:$A$25,Return_flow_table!E$4:E$25)</f>
        <v>20</v>
      </c>
      <c r="BD155">
        <f ca="1">_xlfn.XLOOKUP($X155,Return_flow_table!$A$4:$A$25,Return_flow_table!F$4:F$25)</f>
        <v>0</v>
      </c>
      <c r="BE155">
        <f ca="1">_xlfn.XLOOKUP($X155,Return_flow_table!$A$4:$A$25,Return_flow_table!G$4:G$25)</f>
        <v>0</v>
      </c>
      <c r="BF155">
        <f ca="1">_xlfn.XLOOKUP($X155,Return_flow_table!$A$4:$A$25,Return_flow_table!H$4:H$25)</f>
        <v>0</v>
      </c>
      <c r="BG155">
        <f ca="1">_xlfn.XLOOKUP($X155,Return_flow_table!$A$4:$A$25,Return_flow_table!I$4:I$25)</f>
        <v>0</v>
      </c>
      <c r="BH155">
        <f ca="1">_xlfn.XLOOKUP($X155,Return_flow_table!$A$4:$A$25,Return_flow_table!J$4:J$25)</f>
        <v>0</v>
      </c>
      <c r="BI155">
        <f ca="1">_xlfn.XLOOKUP($X155,Return_flow_table!$A$4:$A$25,Return_flow_table!K$4:K$25)</f>
        <v>0</v>
      </c>
      <c r="BJ155">
        <f ca="1">_xlfn.XLOOKUP($X155,Return_flow_table!$A$4:$A$25,Return_flow_table!L$4:L$25)</f>
        <v>0</v>
      </c>
      <c r="BK155" s="2">
        <f ca="1">_xlfn.XLOOKUP($X155,Return_flow_table!$A$4:$A$25,Return_flow_table!M$4:M$25)</f>
        <v>0</v>
      </c>
    </row>
    <row r="156" spans="1:63" x14ac:dyDescent="0.25">
      <c r="A156" t="s">
        <v>292</v>
      </c>
      <c r="B156" t="s">
        <v>98</v>
      </c>
      <c r="C156" t="s">
        <v>99</v>
      </c>
      <c r="D156">
        <v>89</v>
      </c>
      <c r="E156" t="s">
        <v>100</v>
      </c>
      <c r="F156" t="s">
        <v>100</v>
      </c>
      <c r="G156" t="s">
        <v>269</v>
      </c>
      <c r="H156" s="41" t="s">
        <v>102</v>
      </c>
      <c r="I156">
        <f>_xlfn.XLOOKUP(B156,Use_Code_Ranking!$A$4:$A$23,Use_Code_Ranking!$B$4:$B$23,9999)</f>
        <v>1</v>
      </c>
      <c r="J156">
        <f t="shared" ca="1" si="37"/>
        <v>1</v>
      </c>
      <c r="K156">
        <f t="shared" ca="1" si="38"/>
        <v>1</v>
      </c>
      <c r="L156">
        <f t="shared" ca="1" si="39"/>
        <v>0</v>
      </c>
      <c r="M156">
        <f t="shared" ca="1" si="40"/>
        <v>0</v>
      </c>
      <c r="N156" t="str">
        <f t="shared" ca="1" si="48"/>
        <v/>
      </c>
      <c r="O156" t="str">
        <f t="shared" ca="1" si="49"/>
        <v/>
      </c>
      <c r="P156" t="str">
        <f t="shared" si="41"/>
        <v/>
      </c>
      <c r="Q156" t="str">
        <f t="shared" si="42"/>
        <v/>
      </c>
      <c r="R156" t="str">
        <f t="shared" si="43"/>
        <v/>
      </c>
      <c r="S156" t="str">
        <f t="shared" si="44"/>
        <v/>
      </c>
      <c r="U156" s="2" t="str">
        <f ca="1">IF(ISBLANK($T156),IF(S156="Irrigation","Irrigation",IF(R156="Irrigation","Irrigation",IF(Q156="Domestic","Domestic",IF(P156="Stockwatering","Stockwatering",IF(N156="IRRIGATION_AND_MUNICIPAL","Irrigation and Municipal",IF(O156="IRRIGATION_AND_DOMESTIC","Irrigation and Domestic Municipality",_xlfn.XLOOKUP(J156,Use_Code_Ranking!$B$4:$B$23,Use_Code_Ranking!$A$4:$A$23))))))),$T156)</f>
        <v>Irrigation</v>
      </c>
      <c r="W156" s="23" t="str">
        <f ca="1"/>
        <v>A024569</v>
      </c>
      <c r="X156" s="4" t="str">
        <f t="shared" ca="1" si="50"/>
        <v>Irrigation</v>
      </c>
      <c r="Y156" t="str">
        <f t="shared" ca="1" si="45"/>
        <v>N</v>
      </c>
      <c r="Z156" s="2" t="str">
        <f t="shared" ca="1" si="46"/>
        <v>N</v>
      </c>
      <c r="AA156">
        <f t="shared" ca="1" si="51"/>
        <v>0</v>
      </c>
      <c r="AB156">
        <f t="shared" ca="1" si="51"/>
        <v>0</v>
      </c>
      <c r="AC156">
        <f t="shared" ca="1" si="51"/>
        <v>20</v>
      </c>
      <c r="AD156">
        <f t="shared" ca="1" si="47"/>
        <v>20</v>
      </c>
      <c r="AE156">
        <f t="shared" ca="1" si="35"/>
        <v>10</v>
      </c>
      <c r="AF156">
        <f t="shared" ca="1" si="35"/>
        <v>10</v>
      </c>
      <c r="AG156">
        <f t="shared" ca="1" si="36"/>
        <v>0</v>
      </c>
      <c r="AH156">
        <f t="shared" ca="1" si="52"/>
        <v>0</v>
      </c>
      <c r="AI156">
        <f t="shared" ca="1" si="52"/>
        <v>0</v>
      </c>
      <c r="AJ156">
        <f t="shared" ca="1" si="52"/>
        <v>20</v>
      </c>
      <c r="AK156">
        <f t="shared" ca="1" si="52"/>
        <v>20</v>
      </c>
      <c r="AL156">
        <f t="shared" ca="1" si="53"/>
        <v>0</v>
      </c>
      <c r="AM156" s="4" t="s">
        <v>103</v>
      </c>
      <c r="AZ156">
        <f ca="1">_xlfn.XLOOKUP($X156,Return_flow_table!$A$4:$A$25,Return_flow_table!B$4:B$25)</f>
        <v>0</v>
      </c>
      <c r="BA156">
        <f ca="1">_xlfn.XLOOKUP($X156,Return_flow_table!$A$4:$A$25,Return_flow_table!C$4:C$25)</f>
        <v>0</v>
      </c>
      <c r="BB156">
        <f ca="1">_xlfn.XLOOKUP($X156,Return_flow_table!$A$4:$A$25,Return_flow_table!D$4:D$25)</f>
        <v>20</v>
      </c>
      <c r="BC156">
        <f ca="1">_xlfn.XLOOKUP($X156,Return_flow_table!$A$4:$A$25,Return_flow_table!E$4:E$25)</f>
        <v>20</v>
      </c>
      <c r="BD156">
        <f ca="1">_xlfn.XLOOKUP($X156,Return_flow_table!$A$4:$A$25,Return_flow_table!F$4:F$25)</f>
        <v>10</v>
      </c>
      <c r="BE156">
        <f ca="1">_xlfn.XLOOKUP($X156,Return_flow_table!$A$4:$A$25,Return_flow_table!G$4:G$25)</f>
        <v>10</v>
      </c>
      <c r="BF156">
        <f ca="1">_xlfn.XLOOKUP($X156,Return_flow_table!$A$4:$A$25,Return_flow_table!H$4:H$25)</f>
        <v>0</v>
      </c>
      <c r="BG156">
        <f ca="1">_xlfn.XLOOKUP($X156,Return_flow_table!$A$4:$A$25,Return_flow_table!I$4:I$25)</f>
        <v>0</v>
      </c>
      <c r="BH156">
        <f ca="1">_xlfn.XLOOKUP($X156,Return_flow_table!$A$4:$A$25,Return_flow_table!J$4:J$25)</f>
        <v>0</v>
      </c>
      <c r="BI156">
        <f ca="1">_xlfn.XLOOKUP($X156,Return_flow_table!$A$4:$A$25,Return_flow_table!K$4:K$25)</f>
        <v>20</v>
      </c>
      <c r="BJ156">
        <f ca="1">_xlfn.XLOOKUP($X156,Return_flow_table!$A$4:$A$25,Return_flow_table!L$4:L$25)</f>
        <v>20</v>
      </c>
      <c r="BK156" s="2">
        <f ca="1">_xlfn.XLOOKUP($X156,Return_flow_table!$A$4:$A$25,Return_flow_table!M$4:M$25)</f>
        <v>0</v>
      </c>
    </row>
    <row r="157" spans="1:63" x14ac:dyDescent="0.25">
      <c r="A157" t="s">
        <v>650</v>
      </c>
      <c r="B157" t="s">
        <v>126</v>
      </c>
      <c r="C157" t="s">
        <v>99</v>
      </c>
      <c r="D157">
        <v>16</v>
      </c>
      <c r="E157" t="s">
        <v>100</v>
      </c>
      <c r="F157" t="s">
        <v>100</v>
      </c>
      <c r="G157" t="s">
        <v>651</v>
      </c>
      <c r="H157" s="41" t="s">
        <v>111</v>
      </c>
      <c r="I157">
        <f>_xlfn.XLOOKUP(B157,Use_Code_Ranking!$A$4:$A$23,Use_Code_Ranking!$B$4:$B$23,9999)</f>
        <v>5</v>
      </c>
      <c r="J157">
        <f t="shared" ca="1" si="37"/>
        <v>5</v>
      </c>
      <c r="K157">
        <f t="shared" ca="1" si="38"/>
        <v>0</v>
      </c>
      <c r="L157">
        <f t="shared" ca="1" si="39"/>
        <v>0</v>
      </c>
      <c r="M157">
        <f t="shared" ca="1" si="40"/>
        <v>0</v>
      </c>
      <c r="N157" t="str">
        <f t="shared" ca="1" si="48"/>
        <v/>
      </c>
      <c r="O157" t="str">
        <f t="shared" ca="1" si="49"/>
        <v/>
      </c>
      <c r="P157" t="str">
        <f t="shared" si="41"/>
        <v/>
      </c>
      <c r="Q157" t="str">
        <f t="shared" si="42"/>
        <v/>
      </c>
      <c r="R157" t="str">
        <f t="shared" si="43"/>
        <v/>
      </c>
      <c r="S157" t="str">
        <f t="shared" si="44"/>
        <v/>
      </c>
      <c r="U157" s="2" t="str">
        <f ca="1">IF(ISBLANK($T157),IF(S157="Irrigation","Irrigation",IF(R157="Irrigation","Irrigation",IF(Q157="Domestic","Domestic",IF(P157="Stockwatering","Stockwatering",IF(N157="IRRIGATION_AND_MUNICIPAL","Irrigation and Municipal",IF(O157="IRRIGATION_AND_DOMESTIC","Irrigation and Domestic Municipality",_xlfn.XLOOKUP(J157,Use_Code_Ranking!$B$4:$B$23,Use_Code_Ranking!$A$4:$A$23))))))),$T157)</f>
        <v>Stockwatering</v>
      </c>
      <c r="W157" s="23" t="str">
        <f ca="1"/>
        <v>A024571B</v>
      </c>
      <c r="X157" s="4" t="str">
        <f t="shared" ca="1" si="50"/>
        <v>Frost Protection</v>
      </c>
      <c r="Y157" t="str">
        <f t="shared" ca="1" si="45"/>
        <v>N</v>
      </c>
      <c r="Z157" s="2" t="str">
        <f t="shared" ca="1" si="46"/>
        <v>N</v>
      </c>
      <c r="AA157">
        <f t="shared" ca="1" si="51"/>
        <v>20</v>
      </c>
      <c r="AB157">
        <f t="shared" ca="1" si="51"/>
        <v>20</v>
      </c>
      <c r="AC157">
        <f t="shared" ca="1" si="51"/>
        <v>20</v>
      </c>
      <c r="AD157">
        <f t="shared" ca="1" si="47"/>
        <v>20</v>
      </c>
      <c r="AE157">
        <f t="shared" ca="1" si="35"/>
        <v>0</v>
      </c>
      <c r="AF157">
        <f t="shared" ca="1" si="35"/>
        <v>0</v>
      </c>
      <c r="AG157">
        <f t="shared" ca="1" si="36"/>
        <v>0</v>
      </c>
      <c r="AH157">
        <f t="shared" ca="1" si="52"/>
        <v>0</v>
      </c>
      <c r="AI157">
        <f t="shared" ca="1" si="52"/>
        <v>0</v>
      </c>
      <c r="AJ157">
        <f t="shared" ca="1" si="52"/>
        <v>0</v>
      </c>
      <c r="AK157">
        <f t="shared" ca="1" si="52"/>
        <v>0</v>
      </c>
      <c r="AL157">
        <f t="shared" ca="1" si="53"/>
        <v>0</v>
      </c>
      <c r="AM157" s="4" t="s">
        <v>103</v>
      </c>
      <c r="AZ157">
        <f ca="1">_xlfn.XLOOKUP($X157,Return_flow_table!$A$4:$A$25,Return_flow_table!B$4:B$25)</f>
        <v>20</v>
      </c>
      <c r="BA157">
        <f ca="1">_xlfn.XLOOKUP($X157,Return_flow_table!$A$4:$A$25,Return_flow_table!C$4:C$25)</f>
        <v>20</v>
      </c>
      <c r="BB157">
        <f ca="1">_xlfn.XLOOKUP($X157,Return_flow_table!$A$4:$A$25,Return_flow_table!D$4:D$25)</f>
        <v>20</v>
      </c>
      <c r="BC157">
        <f ca="1">_xlfn.XLOOKUP($X157,Return_flow_table!$A$4:$A$25,Return_flow_table!E$4:E$25)</f>
        <v>20</v>
      </c>
      <c r="BD157">
        <f ca="1">_xlfn.XLOOKUP($X157,Return_flow_table!$A$4:$A$25,Return_flow_table!F$4:F$25)</f>
        <v>0</v>
      </c>
      <c r="BE157">
        <f ca="1">_xlfn.XLOOKUP($X157,Return_flow_table!$A$4:$A$25,Return_flow_table!G$4:G$25)</f>
        <v>0</v>
      </c>
      <c r="BF157">
        <f ca="1">_xlfn.XLOOKUP($X157,Return_flow_table!$A$4:$A$25,Return_flow_table!H$4:H$25)</f>
        <v>0</v>
      </c>
      <c r="BG157">
        <f ca="1">_xlfn.XLOOKUP($X157,Return_flow_table!$A$4:$A$25,Return_flow_table!I$4:I$25)</f>
        <v>0</v>
      </c>
      <c r="BH157">
        <f ca="1">_xlfn.XLOOKUP($X157,Return_flow_table!$A$4:$A$25,Return_flow_table!J$4:J$25)</f>
        <v>0</v>
      </c>
      <c r="BI157">
        <f ca="1">_xlfn.XLOOKUP($X157,Return_flow_table!$A$4:$A$25,Return_flow_table!K$4:K$25)</f>
        <v>0</v>
      </c>
      <c r="BJ157">
        <f ca="1">_xlfn.XLOOKUP($X157,Return_flow_table!$A$4:$A$25,Return_flow_table!L$4:L$25)</f>
        <v>0</v>
      </c>
      <c r="BK157" s="2">
        <f ca="1">_xlfn.XLOOKUP($X157,Return_flow_table!$A$4:$A$25,Return_flow_table!M$4:M$25)</f>
        <v>0</v>
      </c>
    </row>
    <row r="158" spans="1:63" x14ac:dyDescent="0.25">
      <c r="A158" t="s">
        <v>650</v>
      </c>
      <c r="B158" t="s">
        <v>139</v>
      </c>
      <c r="C158" t="s">
        <v>99</v>
      </c>
      <c r="D158">
        <v>16</v>
      </c>
      <c r="E158" t="s">
        <v>100</v>
      </c>
      <c r="F158" t="s">
        <v>100</v>
      </c>
      <c r="G158" t="s">
        <v>651</v>
      </c>
      <c r="H158" s="41" t="s">
        <v>111</v>
      </c>
      <c r="I158">
        <f>_xlfn.XLOOKUP(B158,Use_Code_Ranking!$A$4:$A$23,Use_Code_Ranking!$B$4:$B$23,9999)</f>
        <v>9</v>
      </c>
      <c r="J158">
        <f t="shared" ca="1" si="37"/>
        <v>5</v>
      </c>
      <c r="K158">
        <f t="shared" ca="1" si="38"/>
        <v>0</v>
      </c>
      <c r="L158">
        <f t="shared" ca="1" si="39"/>
        <v>0</v>
      </c>
      <c r="M158">
        <f t="shared" ca="1" si="40"/>
        <v>0</v>
      </c>
      <c r="N158" t="str">
        <f t="shared" ca="1" si="48"/>
        <v/>
      </c>
      <c r="O158" t="str">
        <f t="shared" ca="1" si="49"/>
        <v/>
      </c>
      <c r="P158" t="str">
        <f t="shared" si="41"/>
        <v/>
      </c>
      <c r="Q158" t="str">
        <f t="shared" si="42"/>
        <v/>
      </c>
      <c r="R158" t="str">
        <f t="shared" si="43"/>
        <v/>
      </c>
      <c r="S158" t="str">
        <f t="shared" si="44"/>
        <v/>
      </c>
      <c r="U158" s="2" t="str">
        <f ca="1">IF(ISBLANK($T158),IF(S158="Irrigation","Irrigation",IF(R158="Irrigation","Irrigation",IF(Q158="Domestic","Domestic",IF(P158="Stockwatering","Stockwatering",IF(N158="IRRIGATION_AND_MUNICIPAL","Irrigation and Municipal",IF(O158="IRRIGATION_AND_DOMESTIC","Irrigation and Domestic Municipality",_xlfn.XLOOKUP(J158,Use_Code_Ranking!$B$4:$B$23,Use_Code_Ranking!$A$4:$A$23))))))),$T158)</f>
        <v>Stockwatering</v>
      </c>
      <c r="W158" s="23" t="str">
        <f ca="1"/>
        <v>A024706</v>
      </c>
      <c r="X158" s="4" t="str">
        <f t="shared" ca="1" si="50"/>
        <v>Irrigation</v>
      </c>
      <c r="Y158" t="str">
        <f t="shared" ca="1" si="45"/>
        <v>N</v>
      </c>
      <c r="Z158" s="2" t="str">
        <f t="shared" ca="1" si="46"/>
        <v>N</v>
      </c>
      <c r="AA158">
        <f t="shared" ca="1" si="51"/>
        <v>0</v>
      </c>
      <c r="AB158">
        <f t="shared" ca="1" si="51"/>
        <v>0</v>
      </c>
      <c r="AC158">
        <f t="shared" ca="1" si="51"/>
        <v>20</v>
      </c>
      <c r="AD158">
        <f t="shared" ca="1" si="47"/>
        <v>20</v>
      </c>
      <c r="AE158">
        <f t="shared" ca="1" si="35"/>
        <v>10</v>
      </c>
      <c r="AF158">
        <f t="shared" ca="1" si="35"/>
        <v>10</v>
      </c>
      <c r="AG158">
        <f t="shared" ca="1" si="36"/>
        <v>0</v>
      </c>
      <c r="AH158">
        <f t="shared" ca="1" si="52"/>
        <v>0</v>
      </c>
      <c r="AI158">
        <f t="shared" ca="1" si="52"/>
        <v>0</v>
      </c>
      <c r="AJ158">
        <f t="shared" ca="1" si="52"/>
        <v>20</v>
      </c>
      <c r="AK158">
        <f t="shared" ca="1" si="52"/>
        <v>20</v>
      </c>
      <c r="AL158">
        <f t="shared" ca="1" si="53"/>
        <v>0</v>
      </c>
      <c r="AM158" s="4" t="s">
        <v>103</v>
      </c>
      <c r="AZ158">
        <f ca="1">_xlfn.XLOOKUP($X158,Return_flow_table!$A$4:$A$25,Return_flow_table!B$4:B$25)</f>
        <v>0</v>
      </c>
      <c r="BA158">
        <f ca="1">_xlfn.XLOOKUP($X158,Return_flow_table!$A$4:$A$25,Return_flow_table!C$4:C$25)</f>
        <v>0</v>
      </c>
      <c r="BB158">
        <f ca="1">_xlfn.XLOOKUP($X158,Return_flow_table!$A$4:$A$25,Return_flow_table!D$4:D$25)</f>
        <v>20</v>
      </c>
      <c r="BC158">
        <f ca="1">_xlfn.XLOOKUP($X158,Return_flow_table!$A$4:$A$25,Return_flow_table!E$4:E$25)</f>
        <v>20</v>
      </c>
      <c r="BD158">
        <f ca="1">_xlfn.XLOOKUP($X158,Return_flow_table!$A$4:$A$25,Return_flow_table!F$4:F$25)</f>
        <v>10</v>
      </c>
      <c r="BE158">
        <f ca="1">_xlfn.XLOOKUP($X158,Return_flow_table!$A$4:$A$25,Return_flow_table!G$4:G$25)</f>
        <v>10</v>
      </c>
      <c r="BF158">
        <f ca="1">_xlfn.XLOOKUP($X158,Return_flow_table!$A$4:$A$25,Return_flow_table!H$4:H$25)</f>
        <v>0</v>
      </c>
      <c r="BG158">
        <f ca="1">_xlfn.XLOOKUP($X158,Return_flow_table!$A$4:$A$25,Return_flow_table!I$4:I$25)</f>
        <v>0</v>
      </c>
      <c r="BH158">
        <f ca="1">_xlfn.XLOOKUP($X158,Return_flow_table!$A$4:$A$25,Return_flow_table!J$4:J$25)</f>
        <v>0</v>
      </c>
      <c r="BI158">
        <f ca="1">_xlfn.XLOOKUP($X158,Return_flow_table!$A$4:$A$25,Return_flow_table!K$4:K$25)</f>
        <v>20</v>
      </c>
      <c r="BJ158">
        <f ca="1">_xlfn.XLOOKUP($X158,Return_flow_table!$A$4:$A$25,Return_flow_table!L$4:L$25)</f>
        <v>20</v>
      </c>
      <c r="BK158" s="2">
        <f ca="1">_xlfn.XLOOKUP($X158,Return_flow_table!$A$4:$A$25,Return_flow_table!M$4:M$25)</f>
        <v>0</v>
      </c>
    </row>
    <row r="159" spans="1:63" x14ac:dyDescent="0.25">
      <c r="A159" t="s">
        <v>294</v>
      </c>
      <c r="B159" t="s">
        <v>106</v>
      </c>
      <c r="C159" t="s">
        <v>99</v>
      </c>
      <c r="D159">
        <v>48.7</v>
      </c>
      <c r="E159" t="s">
        <v>100</v>
      </c>
      <c r="F159" t="s">
        <v>100</v>
      </c>
      <c r="G159" t="s">
        <v>295</v>
      </c>
      <c r="H159" s="41" t="s">
        <v>102</v>
      </c>
      <c r="I159">
        <f>_xlfn.XLOOKUP(B159,Use_Code_Ranking!$A$4:$A$23,Use_Code_Ranking!$B$4:$B$23,9999)</f>
        <v>3</v>
      </c>
      <c r="J159">
        <f t="shared" ca="1" si="37"/>
        <v>3</v>
      </c>
      <c r="K159">
        <f t="shared" ca="1" si="38"/>
        <v>0</v>
      </c>
      <c r="L159">
        <f t="shared" ca="1" si="39"/>
        <v>0</v>
      </c>
      <c r="M159">
        <f t="shared" ca="1" si="40"/>
        <v>0</v>
      </c>
      <c r="N159" t="str">
        <f t="shared" ca="1" si="48"/>
        <v/>
      </c>
      <c r="O159" t="str">
        <f t="shared" ca="1" si="49"/>
        <v/>
      </c>
      <c r="P159" t="str">
        <f t="shared" si="41"/>
        <v/>
      </c>
      <c r="Q159" t="str">
        <f t="shared" si="42"/>
        <v/>
      </c>
      <c r="R159" t="str">
        <f t="shared" si="43"/>
        <v/>
      </c>
      <c r="S159" t="str">
        <f t="shared" si="44"/>
        <v/>
      </c>
      <c r="U159" s="2" t="str">
        <f ca="1">IF(ISBLANK($T159),IF(S159="Irrigation","Irrigation",IF(R159="Irrigation","Irrigation",IF(Q159="Domestic","Domestic",IF(P159="Stockwatering","Stockwatering",IF(N159="IRRIGATION_AND_MUNICIPAL","Irrigation and Municipal",IF(O159="IRRIGATION_AND_DOMESTIC","Irrigation and Domestic Municipality",_xlfn.XLOOKUP(J159,Use_Code_Ranking!$B$4:$B$23,Use_Code_Ranking!$A$4:$A$23))))))),$T159)</f>
        <v>Domestic</v>
      </c>
      <c r="W159" s="23" t="str">
        <f ca="1"/>
        <v>A024761</v>
      </c>
      <c r="X159" s="4" t="str">
        <f t="shared" ca="1" si="50"/>
        <v>Irrigation</v>
      </c>
      <c r="Y159" t="str">
        <f t="shared" ca="1" si="45"/>
        <v>N</v>
      </c>
      <c r="Z159" s="2" t="str">
        <f t="shared" ca="1" si="46"/>
        <v>N</v>
      </c>
      <c r="AA159">
        <f t="shared" ca="1" si="51"/>
        <v>0</v>
      </c>
      <c r="AB159">
        <f t="shared" ca="1" si="51"/>
        <v>0</v>
      </c>
      <c r="AC159">
        <f t="shared" ca="1" si="51"/>
        <v>20</v>
      </c>
      <c r="AD159">
        <f t="shared" ca="1" si="47"/>
        <v>20</v>
      </c>
      <c r="AE159">
        <f t="shared" ca="1" si="35"/>
        <v>10</v>
      </c>
      <c r="AF159">
        <f t="shared" ca="1" si="35"/>
        <v>10</v>
      </c>
      <c r="AG159">
        <f t="shared" ca="1" si="36"/>
        <v>0</v>
      </c>
      <c r="AH159">
        <f t="shared" ca="1" si="52"/>
        <v>0</v>
      </c>
      <c r="AI159">
        <f t="shared" ca="1" si="52"/>
        <v>0</v>
      </c>
      <c r="AJ159">
        <f t="shared" ca="1" si="52"/>
        <v>20</v>
      </c>
      <c r="AK159">
        <f t="shared" ca="1" si="52"/>
        <v>20</v>
      </c>
      <c r="AL159">
        <f t="shared" ca="1" si="53"/>
        <v>0</v>
      </c>
      <c r="AM159" s="4" t="s">
        <v>103</v>
      </c>
      <c r="AZ159">
        <f ca="1">_xlfn.XLOOKUP($X159,Return_flow_table!$A$4:$A$25,Return_flow_table!B$4:B$25)</f>
        <v>0</v>
      </c>
      <c r="BA159">
        <f ca="1">_xlfn.XLOOKUP($X159,Return_flow_table!$A$4:$A$25,Return_flow_table!C$4:C$25)</f>
        <v>0</v>
      </c>
      <c r="BB159">
        <f ca="1">_xlfn.XLOOKUP($X159,Return_flow_table!$A$4:$A$25,Return_flow_table!D$4:D$25)</f>
        <v>20</v>
      </c>
      <c r="BC159">
        <f ca="1">_xlfn.XLOOKUP($X159,Return_flow_table!$A$4:$A$25,Return_flow_table!E$4:E$25)</f>
        <v>20</v>
      </c>
      <c r="BD159">
        <f ca="1">_xlfn.XLOOKUP($X159,Return_flow_table!$A$4:$A$25,Return_flow_table!F$4:F$25)</f>
        <v>10</v>
      </c>
      <c r="BE159">
        <f ca="1">_xlfn.XLOOKUP($X159,Return_flow_table!$A$4:$A$25,Return_flow_table!G$4:G$25)</f>
        <v>10</v>
      </c>
      <c r="BF159">
        <f ca="1">_xlfn.XLOOKUP($X159,Return_flow_table!$A$4:$A$25,Return_flow_table!H$4:H$25)</f>
        <v>0</v>
      </c>
      <c r="BG159">
        <f ca="1">_xlfn.XLOOKUP($X159,Return_flow_table!$A$4:$A$25,Return_flow_table!I$4:I$25)</f>
        <v>0</v>
      </c>
      <c r="BH159">
        <f ca="1">_xlfn.XLOOKUP($X159,Return_flow_table!$A$4:$A$25,Return_flow_table!J$4:J$25)</f>
        <v>0</v>
      </c>
      <c r="BI159">
        <f ca="1">_xlfn.XLOOKUP($X159,Return_flow_table!$A$4:$A$25,Return_flow_table!K$4:K$25)</f>
        <v>20</v>
      </c>
      <c r="BJ159">
        <f ca="1">_xlfn.XLOOKUP($X159,Return_flow_table!$A$4:$A$25,Return_flow_table!L$4:L$25)</f>
        <v>20</v>
      </c>
      <c r="BK159" s="2">
        <f ca="1">_xlfn.XLOOKUP($X159,Return_flow_table!$A$4:$A$25,Return_flow_table!M$4:M$25)</f>
        <v>0</v>
      </c>
    </row>
    <row r="160" spans="1:63" x14ac:dyDescent="0.25">
      <c r="A160" t="s">
        <v>294</v>
      </c>
      <c r="B160" t="s">
        <v>139</v>
      </c>
      <c r="C160" t="s">
        <v>99</v>
      </c>
      <c r="D160">
        <v>48.7</v>
      </c>
      <c r="E160" t="s">
        <v>100</v>
      </c>
      <c r="F160" t="s">
        <v>100</v>
      </c>
      <c r="G160" t="s">
        <v>295</v>
      </c>
      <c r="H160" s="41" t="s">
        <v>102</v>
      </c>
      <c r="I160">
        <f>_xlfn.XLOOKUP(B160,Use_Code_Ranking!$A$4:$A$23,Use_Code_Ranking!$B$4:$B$23,9999)</f>
        <v>9</v>
      </c>
      <c r="J160">
        <f t="shared" ca="1" si="37"/>
        <v>3</v>
      </c>
      <c r="K160">
        <f t="shared" ca="1" si="38"/>
        <v>0</v>
      </c>
      <c r="L160">
        <f t="shared" ca="1" si="39"/>
        <v>0</v>
      </c>
      <c r="M160">
        <f t="shared" ca="1" si="40"/>
        <v>0</v>
      </c>
      <c r="N160" t="str">
        <f t="shared" ca="1" si="48"/>
        <v/>
      </c>
      <c r="O160" t="str">
        <f t="shared" ca="1" si="49"/>
        <v/>
      </c>
      <c r="P160" t="str">
        <f t="shared" si="41"/>
        <v/>
      </c>
      <c r="Q160" t="str">
        <f t="shared" si="42"/>
        <v/>
      </c>
      <c r="R160" t="str">
        <f t="shared" si="43"/>
        <v/>
      </c>
      <c r="S160" t="str">
        <f t="shared" si="44"/>
        <v/>
      </c>
      <c r="U160" s="2" t="str">
        <f ca="1">IF(ISBLANK($T160),IF(S160="Irrigation","Irrigation",IF(R160="Irrigation","Irrigation",IF(Q160="Domestic","Domestic",IF(P160="Stockwatering","Stockwatering",IF(N160="IRRIGATION_AND_MUNICIPAL","Irrigation and Municipal",IF(O160="IRRIGATION_AND_DOMESTIC","Irrigation and Domestic Municipality",_xlfn.XLOOKUP(J160,Use_Code_Ranking!$B$4:$B$23,Use_Code_Ranking!$A$4:$A$23))))))),$T160)</f>
        <v>Domestic</v>
      </c>
      <c r="W160" s="23" t="str">
        <f ca="1"/>
        <v>A024762A</v>
      </c>
      <c r="X160" s="4" t="str">
        <f t="shared" ca="1" si="50"/>
        <v>Irrigation</v>
      </c>
      <c r="Y160" t="str">
        <f t="shared" ca="1" si="45"/>
        <v>N</v>
      </c>
      <c r="Z160" s="2" t="str">
        <f t="shared" ca="1" si="46"/>
        <v>N</v>
      </c>
      <c r="AA160">
        <f t="shared" ca="1" si="51"/>
        <v>0</v>
      </c>
      <c r="AB160">
        <f t="shared" ca="1" si="51"/>
        <v>0</v>
      </c>
      <c r="AC160">
        <f t="shared" ca="1" si="51"/>
        <v>20</v>
      </c>
      <c r="AD160">
        <f t="shared" ca="1" si="47"/>
        <v>20</v>
      </c>
      <c r="AE160">
        <f t="shared" ca="1" si="35"/>
        <v>10</v>
      </c>
      <c r="AF160">
        <f t="shared" ca="1" si="35"/>
        <v>10</v>
      </c>
      <c r="AG160">
        <f t="shared" ca="1" si="36"/>
        <v>0</v>
      </c>
      <c r="AH160">
        <f t="shared" ca="1" si="52"/>
        <v>0</v>
      </c>
      <c r="AI160">
        <f t="shared" ca="1" si="52"/>
        <v>0</v>
      </c>
      <c r="AJ160">
        <f t="shared" ca="1" si="52"/>
        <v>20</v>
      </c>
      <c r="AK160">
        <f t="shared" ca="1" si="52"/>
        <v>20</v>
      </c>
      <c r="AL160">
        <f t="shared" ca="1" si="53"/>
        <v>0</v>
      </c>
      <c r="AM160" s="4" t="s">
        <v>103</v>
      </c>
      <c r="AZ160">
        <f ca="1">_xlfn.XLOOKUP($X160,Return_flow_table!$A$4:$A$25,Return_flow_table!B$4:B$25)</f>
        <v>0</v>
      </c>
      <c r="BA160">
        <f ca="1">_xlfn.XLOOKUP($X160,Return_flow_table!$A$4:$A$25,Return_flow_table!C$4:C$25)</f>
        <v>0</v>
      </c>
      <c r="BB160">
        <f ca="1">_xlfn.XLOOKUP($X160,Return_flow_table!$A$4:$A$25,Return_flow_table!D$4:D$25)</f>
        <v>20</v>
      </c>
      <c r="BC160">
        <f ca="1">_xlfn.XLOOKUP($X160,Return_flow_table!$A$4:$A$25,Return_flow_table!E$4:E$25)</f>
        <v>20</v>
      </c>
      <c r="BD160">
        <f ca="1">_xlfn.XLOOKUP($X160,Return_flow_table!$A$4:$A$25,Return_flow_table!F$4:F$25)</f>
        <v>10</v>
      </c>
      <c r="BE160">
        <f ca="1">_xlfn.XLOOKUP($X160,Return_flow_table!$A$4:$A$25,Return_flow_table!G$4:G$25)</f>
        <v>10</v>
      </c>
      <c r="BF160">
        <f ca="1">_xlfn.XLOOKUP($X160,Return_flow_table!$A$4:$A$25,Return_flow_table!H$4:H$25)</f>
        <v>0</v>
      </c>
      <c r="BG160">
        <f ca="1">_xlfn.XLOOKUP($X160,Return_flow_table!$A$4:$A$25,Return_flow_table!I$4:I$25)</f>
        <v>0</v>
      </c>
      <c r="BH160">
        <f ca="1">_xlfn.XLOOKUP($X160,Return_flow_table!$A$4:$A$25,Return_flow_table!J$4:J$25)</f>
        <v>0</v>
      </c>
      <c r="BI160">
        <f ca="1">_xlfn.XLOOKUP($X160,Return_flow_table!$A$4:$A$25,Return_flow_table!K$4:K$25)</f>
        <v>20</v>
      </c>
      <c r="BJ160">
        <f ca="1">_xlfn.XLOOKUP($X160,Return_flow_table!$A$4:$A$25,Return_flow_table!L$4:L$25)</f>
        <v>20</v>
      </c>
      <c r="BK160" s="2">
        <f ca="1">_xlfn.XLOOKUP($X160,Return_flow_table!$A$4:$A$25,Return_flow_table!M$4:M$25)</f>
        <v>0</v>
      </c>
    </row>
    <row r="161" spans="1:63" x14ac:dyDescent="0.25">
      <c r="A161" t="s">
        <v>652</v>
      </c>
      <c r="B161" t="s">
        <v>106</v>
      </c>
      <c r="C161" t="s">
        <v>99</v>
      </c>
      <c r="D161">
        <v>0.3</v>
      </c>
      <c r="E161" t="s">
        <v>100</v>
      </c>
      <c r="F161" t="s">
        <v>100</v>
      </c>
      <c r="G161" t="s">
        <v>653</v>
      </c>
      <c r="H161" s="41" t="s">
        <v>102</v>
      </c>
      <c r="I161">
        <f>_xlfn.XLOOKUP(B161,Use_Code_Ranking!$A$4:$A$23,Use_Code_Ranking!$B$4:$B$23,9999)</f>
        <v>3</v>
      </c>
      <c r="J161">
        <f t="shared" ca="1" si="37"/>
        <v>3</v>
      </c>
      <c r="K161">
        <f t="shared" ca="1" si="38"/>
        <v>0</v>
      </c>
      <c r="L161">
        <f t="shared" ca="1" si="39"/>
        <v>0</v>
      </c>
      <c r="M161">
        <f t="shared" ca="1" si="40"/>
        <v>0</v>
      </c>
      <c r="N161" t="str">
        <f t="shared" ca="1" si="48"/>
        <v/>
      </c>
      <c r="O161" t="str">
        <f t="shared" ca="1" si="49"/>
        <v/>
      </c>
      <c r="P161" t="str">
        <f t="shared" si="41"/>
        <v/>
      </c>
      <c r="Q161" t="str">
        <f t="shared" si="42"/>
        <v/>
      </c>
      <c r="R161" t="str">
        <f t="shared" si="43"/>
        <v/>
      </c>
      <c r="S161" t="str">
        <f t="shared" si="44"/>
        <v/>
      </c>
      <c r="U161" s="2" t="str">
        <f ca="1">IF(ISBLANK($T161),IF(S161="Irrigation","Irrigation",IF(R161="Irrigation","Irrigation",IF(Q161="Domestic","Domestic",IF(P161="Stockwatering","Stockwatering",IF(N161="IRRIGATION_AND_MUNICIPAL","Irrigation and Municipal",IF(O161="IRRIGATION_AND_DOMESTIC","Irrigation and Domestic Municipality",_xlfn.XLOOKUP(J161,Use_Code_Ranking!$B$4:$B$23,Use_Code_Ranking!$A$4:$A$23))))))),$T161)</f>
        <v>Domestic</v>
      </c>
      <c r="W161" s="23" t="str">
        <f ca="1"/>
        <v>A024780</v>
      </c>
      <c r="X161" s="4" t="str">
        <f t="shared" ca="1" si="50"/>
        <v>Irrigation</v>
      </c>
      <c r="Y161" t="str">
        <f t="shared" ca="1" si="45"/>
        <v>N</v>
      </c>
      <c r="Z161" s="2" t="str">
        <f t="shared" ca="1" si="46"/>
        <v>N</v>
      </c>
      <c r="AA161">
        <f t="shared" ca="1" si="51"/>
        <v>0</v>
      </c>
      <c r="AB161">
        <f t="shared" ca="1" si="51"/>
        <v>0</v>
      </c>
      <c r="AC161">
        <f t="shared" ca="1" si="51"/>
        <v>20</v>
      </c>
      <c r="AD161">
        <f t="shared" ca="1" si="47"/>
        <v>20</v>
      </c>
      <c r="AE161">
        <f t="shared" ca="1" si="35"/>
        <v>10</v>
      </c>
      <c r="AF161">
        <f t="shared" ca="1" si="35"/>
        <v>10</v>
      </c>
      <c r="AG161">
        <f t="shared" ca="1" si="36"/>
        <v>0</v>
      </c>
      <c r="AH161">
        <f t="shared" ca="1" si="52"/>
        <v>0</v>
      </c>
      <c r="AI161">
        <f t="shared" ca="1" si="52"/>
        <v>0</v>
      </c>
      <c r="AJ161">
        <f t="shared" ca="1" si="52"/>
        <v>20</v>
      </c>
      <c r="AK161">
        <f t="shared" ca="1" si="52"/>
        <v>20</v>
      </c>
      <c r="AL161">
        <f t="shared" ca="1" si="53"/>
        <v>0</v>
      </c>
      <c r="AM161" s="4" t="s">
        <v>103</v>
      </c>
      <c r="AZ161">
        <f ca="1">_xlfn.XLOOKUP($X161,Return_flow_table!$A$4:$A$25,Return_flow_table!B$4:B$25)</f>
        <v>0</v>
      </c>
      <c r="BA161">
        <f ca="1">_xlfn.XLOOKUP($X161,Return_flow_table!$A$4:$A$25,Return_flow_table!C$4:C$25)</f>
        <v>0</v>
      </c>
      <c r="BB161">
        <f ca="1">_xlfn.XLOOKUP($X161,Return_flow_table!$A$4:$A$25,Return_flow_table!D$4:D$25)</f>
        <v>20</v>
      </c>
      <c r="BC161">
        <f ca="1">_xlfn.XLOOKUP($X161,Return_flow_table!$A$4:$A$25,Return_flow_table!E$4:E$25)</f>
        <v>20</v>
      </c>
      <c r="BD161">
        <f ca="1">_xlfn.XLOOKUP($X161,Return_flow_table!$A$4:$A$25,Return_flow_table!F$4:F$25)</f>
        <v>10</v>
      </c>
      <c r="BE161">
        <f ca="1">_xlfn.XLOOKUP($X161,Return_flow_table!$A$4:$A$25,Return_flow_table!G$4:G$25)</f>
        <v>10</v>
      </c>
      <c r="BF161">
        <f ca="1">_xlfn.XLOOKUP($X161,Return_flow_table!$A$4:$A$25,Return_flow_table!H$4:H$25)</f>
        <v>0</v>
      </c>
      <c r="BG161">
        <f ca="1">_xlfn.XLOOKUP($X161,Return_flow_table!$A$4:$A$25,Return_flow_table!I$4:I$25)</f>
        <v>0</v>
      </c>
      <c r="BH161">
        <f ca="1">_xlfn.XLOOKUP($X161,Return_flow_table!$A$4:$A$25,Return_flow_table!J$4:J$25)</f>
        <v>0</v>
      </c>
      <c r="BI161">
        <f ca="1">_xlfn.XLOOKUP($X161,Return_flow_table!$A$4:$A$25,Return_flow_table!K$4:K$25)</f>
        <v>20</v>
      </c>
      <c r="BJ161">
        <f ca="1">_xlfn.XLOOKUP($X161,Return_flow_table!$A$4:$A$25,Return_flow_table!L$4:L$25)</f>
        <v>20</v>
      </c>
      <c r="BK161" s="2">
        <f ca="1">_xlfn.XLOOKUP($X161,Return_flow_table!$A$4:$A$25,Return_flow_table!M$4:M$25)</f>
        <v>0</v>
      </c>
    </row>
    <row r="162" spans="1:63" x14ac:dyDescent="0.25">
      <c r="A162" t="s">
        <v>296</v>
      </c>
      <c r="B162" t="s">
        <v>98</v>
      </c>
      <c r="C162" t="s">
        <v>99</v>
      </c>
      <c r="D162">
        <v>20</v>
      </c>
      <c r="E162" t="s">
        <v>100</v>
      </c>
      <c r="F162" t="s">
        <v>100</v>
      </c>
      <c r="G162" t="s">
        <v>191</v>
      </c>
      <c r="H162" s="41" t="s">
        <v>102</v>
      </c>
      <c r="I162">
        <f>_xlfn.XLOOKUP(B162,Use_Code_Ranking!$A$4:$A$23,Use_Code_Ranking!$B$4:$B$23,9999)</f>
        <v>1</v>
      </c>
      <c r="J162">
        <f t="shared" ca="1" si="37"/>
        <v>1</v>
      </c>
      <c r="K162">
        <f t="shared" ca="1" si="38"/>
        <v>1</v>
      </c>
      <c r="L162">
        <f t="shared" ca="1" si="39"/>
        <v>0</v>
      </c>
      <c r="M162">
        <f t="shared" ca="1" si="40"/>
        <v>0</v>
      </c>
      <c r="N162" t="str">
        <f t="shared" ca="1" si="48"/>
        <v/>
      </c>
      <c r="O162" t="str">
        <f t="shared" ca="1" si="49"/>
        <v/>
      </c>
      <c r="P162" t="str">
        <f t="shared" si="41"/>
        <v/>
      </c>
      <c r="Q162" t="str">
        <f t="shared" si="42"/>
        <v/>
      </c>
      <c r="R162" t="str">
        <f t="shared" si="43"/>
        <v/>
      </c>
      <c r="S162" t="str">
        <f t="shared" si="44"/>
        <v/>
      </c>
      <c r="U162" s="2" t="str">
        <f ca="1">IF(ISBLANK($T162),IF(S162="Irrigation","Irrigation",IF(R162="Irrigation","Irrigation",IF(Q162="Domestic","Domestic",IF(P162="Stockwatering","Stockwatering",IF(N162="IRRIGATION_AND_MUNICIPAL","Irrigation and Municipal",IF(O162="IRRIGATION_AND_DOMESTIC","Irrigation and Domestic Municipality",_xlfn.XLOOKUP(J162,Use_Code_Ranking!$B$4:$B$23,Use_Code_Ranking!$A$4:$A$23))))))),$T162)</f>
        <v>Irrigation</v>
      </c>
      <c r="W162" s="23" t="str">
        <f ca="1"/>
        <v>A024865A02</v>
      </c>
      <c r="X162" s="4" t="str">
        <f t="shared" ca="1" si="50"/>
        <v>Irrigation</v>
      </c>
      <c r="Y162" t="str">
        <f t="shared" ca="1" si="45"/>
        <v>N</v>
      </c>
      <c r="Z162" s="2" t="str">
        <f t="shared" ca="1" si="46"/>
        <v>N</v>
      </c>
      <c r="AA162">
        <f t="shared" ca="1" si="51"/>
        <v>0</v>
      </c>
      <c r="AB162">
        <f t="shared" ca="1" si="51"/>
        <v>0</v>
      </c>
      <c r="AC162">
        <f t="shared" ca="1" si="51"/>
        <v>20</v>
      </c>
      <c r="AD162">
        <f t="shared" ca="1" si="47"/>
        <v>20</v>
      </c>
      <c r="AE162">
        <f t="shared" ca="1" si="35"/>
        <v>10</v>
      </c>
      <c r="AF162">
        <f t="shared" ca="1" si="35"/>
        <v>10</v>
      </c>
      <c r="AG162">
        <f t="shared" ca="1" si="36"/>
        <v>0</v>
      </c>
      <c r="AH162">
        <f t="shared" ca="1" si="52"/>
        <v>0</v>
      </c>
      <c r="AI162">
        <f t="shared" ca="1" si="52"/>
        <v>0</v>
      </c>
      <c r="AJ162">
        <f t="shared" ca="1" si="52"/>
        <v>20</v>
      </c>
      <c r="AK162">
        <f t="shared" ca="1" si="52"/>
        <v>20</v>
      </c>
      <c r="AL162">
        <f t="shared" ca="1" si="53"/>
        <v>0</v>
      </c>
      <c r="AM162" s="4" t="s">
        <v>103</v>
      </c>
      <c r="AZ162">
        <f ca="1">_xlfn.XLOOKUP($X162,Return_flow_table!$A$4:$A$25,Return_flow_table!B$4:B$25)</f>
        <v>0</v>
      </c>
      <c r="BA162">
        <f ca="1">_xlfn.XLOOKUP($X162,Return_flow_table!$A$4:$A$25,Return_flow_table!C$4:C$25)</f>
        <v>0</v>
      </c>
      <c r="BB162">
        <f ca="1">_xlfn.XLOOKUP($X162,Return_flow_table!$A$4:$A$25,Return_flow_table!D$4:D$25)</f>
        <v>20</v>
      </c>
      <c r="BC162">
        <f ca="1">_xlfn.XLOOKUP($X162,Return_flow_table!$A$4:$A$25,Return_flow_table!E$4:E$25)</f>
        <v>20</v>
      </c>
      <c r="BD162">
        <f ca="1">_xlfn.XLOOKUP($X162,Return_flow_table!$A$4:$A$25,Return_flow_table!F$4:F$25)</f>
        <v>10</v>
      </c>
      <c r="BE162">
        <f ca="1">_xlfn.XLOOKUP($X162,Return_flow_table!$A$4:$A$25,Return_flow_table!G$4:G$25)</f>
        <v>10</v>
      </c>
      <c r="BF162">
        <f ca="1">_xlfn.XLOOKUP($X162,Return_flow_table!$A$4:$A$25,Return_flow_table!H$4:H$25)</f>
        <v>0</v>
      </c>
      <c r="BG162">
        <f ca="1">_xlfn.XLOOKUP($X162,Return_flow_table!$A$4:$A$25,Return_flow_table!I$4:I$25)</f>
        <v>0</v>
      </c>
      <c r="BH162">
        <f ca="1">_xlfn.XLOOKUP($X162,Return_flow_table!$A$4:$A$25,Return_flow_table!J$4:J$25)</f>
        <v>0</v>
      </c>
      <c r="BI162">
        <f ca="1">_xlfn.XLOOKUP($X162,Return_flow_table!$A$4:$A$25,Return_flow_table!K$4:K$25)</f>
        <v>20</v>
      </c>
      <c r="BJ162">
        <f ca="1">_xlfn.XLOOKUP($X162,Return_flow_table!$A$4:$A$25,Return_flow_table!L$4:L$25)</f>
        <v>20</v>
      </c>
      <c r="BK162" s="2">
        <f ca="1">_xlfn.XLOOKUP($X162,Return_flow_table!$A$4:$A$25,Return_flow_table!M$4:M$25)</f>
        <v>0</v>
      </c>
    </row>
    <row r="163" spans="1:63" x14ac:dyDescent="0.25">
      <c r="A163" t="s">
        <v>296</v>
      </c>
      <c r="B163" t="s">
        <v>139</v>
      </c>
      <c r="C163" t="s">
        <v>99</v>
      </c>
      <c r="D163">
        <v>20</v>
      </c>
      <c r="E163" t="s">
        <v>100</v>
      </c>
      <c r="F163" t="s">
        <v>100</v>
      </c>
      <c r="G163" t="s">
        <v>191</v>
      </c>
      <c r="H163" s="41" t="s">
        <v>102</v>
      </c>
      <c r="I163">
        <f>_xlfn.XLOOKUP(B163,Use_Code_Ranking!$A$4:$A$23,Use_Code_Ranking!$B$4:$B$23,9999)</f>
        <v>9</v>
      </c>
      <c r="J163">
        <f t="shared" ca="1" si="37"/>
        <v>1</v>
      </c>
      <c r="K163">
        <f t="shared" ca="1" si="38"/>
        <v>1</v>
      </c>
      <c r="L163">
        <f t="shared" ca="1" si="39"/>
        <v>0</v>
      </c>
      <c r="M163">
        <f t="shared" ca="1" si="40"/>
        <v>0</v>
      </c>
      <c r="N163" t="str">
        <f t="shared" ca="1" si="48"/>
        <v/>
      </c>
      <c r="O163" t="str">
        <f t="shared" ca="1" si="49"/>
        <v/>
      </c>
      <c r="P163" t="str">
        <f t="shared" si="41"/>
        <v/>
      </c>
      <c r="Q163" t="str">
        <f t="shared" si="42"/>
        <v/>
      </c>
      <c r="R163" t="str">
        <f t="shared" si="43"/>
        <v/>
      </c>
      <c r="S163" t="str">
        <f t="shared" si="44"/>
        <v/>
      </c>
      <c r="U163" s="2" t="str">
        <f ca="1">IF(ISBLANK($T163),IF(S163="Irrigation","Irrigation",IF(R163="Irrigation","Irrigation",IF(Q163="Domestic","Domestic",IF(P163="Stockwatering","Stockwatering",IF(N163="IRRIGATION_AND_MUNICIPAL","Irrigation and Municipal",IF(O163="IRRIGATION_AND_DOMESTIC","Irrigation and Domestic Municipality",_xlfn.XLOOKUP(J163,Use_Code_Ranking!$B$4:$B$23,Use_Code_Ranking!$A$4:$A$23))))))),$T163)</f>
        <v>Irrigation</v>
      </c>
      <c r="W163" s="23" t="str">
        <f ca="1"/>
        <v>A024874</v>
      </c>
      <c r="X163" s="4" t="str">
        <f t="shared" ca="1" si="50"/>
        <v>Irrigation</v>
      </c>
      <c r="Y163" t="str">
        <f t="shared" ca="1" si="45"/>
        <v>N</v>
      </c>
      <c r="Z163" s="2" t="str">
        <f t="shared" ca="1" si="46"/>
        <v>N</v>
      </c>
      <c r="AA163">
        <f t="shared" ca="1" si="51"/>
        <v>0</v>
      </c>
      <c r="AB163">
        <f t="shared" ca="1" si="51"/>
        <v>0</v>
      </c>
      <c r="AC163">
        <f t="shared" ca="1" si="51"/>
        <v>20</v>
      </c>
      <c r="AD163">
        <f t="shared" ca="1" si="47"/>
        <v>20</v>
      </c>
      <c r="AE163">
        <f t="shared" ca="1" si="35"/>
        <v>10</v>
      </c>
      <c r="AF163">
        <f t="shared" ca="1" si="35"/>
        <v>10</v>
      </c>
      <c r="AG163">
        <f t="shared" ca="1" si="36"/>
        <v>0</v>
      </c>
      <c r="AH163">
        <f t="shared" ca="1" si="52"/>
        <v>0</v>
      </c>
      <c r="AI163">
        <f t="shared" ca="1" si="52"/>
        <v>0</v>
      </c>
      <c r="AJ163">
        <f t="shared" ca="1" si="52"/>
        <v>20</v>
      </c>
      <c r="AK163">
        <f t="shared" ca="1" si="52"/>
        <v>20</v>
      </c>
      <c r="AL163">
        <f t="shared" ca="1" si="53"/>
        <v>0</v>
      </c>
      <c r="AM163" s="4" t="s">
        <v>103</v>
      </c>
      <c r="AZ163">
        <f ca="1">_xlfn.XLOOKUP($X163,Return_flow_table!$A$4:$A$25,Return_flow_table!B$4:B$25)</f>
        <v>0</v>
      </c>
      <c r="BA163">
        <f ca="1">_xlfn.XLOOKUP($X163,Return_flow_table!$A$4:$A$25,Return_flow_table!C$4:C$25)</f>
        <v>0</v>
      </c>
      <c r="BB163">
        <f ca="1">_xlfn.XLOOKUP($X163,Return_flow_table!$A$4:$A$25,Return_flow_table!D$4:D$25)</f>
        <v>20</v>
      </c>
      <c r="BC163">
        <f ca="1">_xlfn.XLOOKUP($X163,Return_flow_table!$A$4:$A$25,Return_flow_table!E$4:E$25)</f>
        <v>20</v>
      </c>
      <c r="BD163">
        <f ca="1">_xlfn.XLOOKUP($X163,Return_flow_table!$A$4:$A$25,Return_flow_table!F$4:F$25)</f>
        <v>10</v>
      </c>
      <c r="BE163">
        <f ca="1">_xlfn.XLOOKUP($X163,Return_flow_table!$A$4:$A$25,Return_flow_table!G$4:G$25)</f>
        <v>10</v>
      </c>
      <c r="BF163">
        <f ca="1">_xlfn.XLOOKUP($X163,Return_flow_table!$A$4:$A$25,Return_flow_table!H$4:H$25)</f>
        <v>0</v>
      </c>
      <c r="BG163">
        <f ca="1">_xlfn.XLOOKUP($X163,Return_flow_table!$A$4:$A$25,Return_flow_table!I$4:I$25)</f>
        <v>0</v>
      </c>
      <c r="BH163">
        <f ca="1">_xlfn.XLOOKUP($X163,Return_flow_table!$A$4:$A$25,Return_flow_table!J$4:J$25)</f>
        <v>0</v>
      </c>
      <c r="BI163">
        <f ca="1">_xlfn.XLOOKUP($X163,Return_flow_table!$A$4:$A$25,Return_flow_table!K$4:K$25)</f>
        <v>20</v>
      </c>
      <c r="BJ163">
        <f ca="1">_xlfn.XLOOKUP($X163,Return_flow_table!$A$4:$A$25,Return_flow_table!L$4:L$25)</f>
        <v>20</v>
      </c>
      <c r="BK163" s="2">
        <f ca="1">_xlfn.XLOOKUP($X163,Return_flow_table!$A$4:$A$25,Return_flow_table!M$4:M$25)</f>
        <v>0</v>
      </c>
    </row>
    <row r="164" spans="1:63" x14ac:dyDescent="0.25">
      <c r="A164" t="s">
        <v>297</v>
      </c>
      <c r="B164" t="s">
        <v>98</v>
      </c>
      <c r="C164" t="s">
        <v>99</v>
      </c>
      <c r="D164">
        <v>3</v>
      </c>
      <c r="E164" t="s">
        <v>100</v>
      </c>
      <c r="F164" t="s">
        <v>100</v>
      </c>
      <c r="G164" t="s">
        <v>293</v>
      </c>
      <c r="H164" s="41" t="s">
        <v>102</v>
      </c>
      <c r="I164">
        <f>_xlfn.XLOOKUP(B164,Use_Code_Ranking!$A$4:$A$23,Use_Code_Ranking!$B$4:$B$23,9999)</f>
        <v>1</v>
      </c>
      <c r="J164">
        <f t="shared" ca="1" si="37"/>
        <v>1</v>
      </c>
      <c r="K164">
        <f t="shared" ca="1" si="38"/>
        <v>1</v>
      </c>
      <c r="L164">
        <f t="shared" ca="1" si="39"/>
        <v>0</v>
      </c>
      <c r="M164">
        <f t="shared" ca="1" si="40"/>
        <v>0</v>
      </c>
      <c r="N164" t="str">
        <f t="shared" ca="1" si="48"/>
        <v/>
      </c>
      <c r="O164" t="str">
        <f t="shared" ca="1" si="49"/>
        <v/>
      </c>
      <c r="P164" t="str">
        <f t="shared" si="41"/>
        <v/>
      </c>
      <c r="Q164" t="str">
        <f t="shared" si="42"/>
        <v/>
      </c>
      <c r="R164" t="str">
        <f t="shared" si="43"/>
        <v/>
      </c>
      <c r="S164" t="str">
        <f t="shared" si="44"/>
        <v/>
      </c>
      <c r="U164" s="2" t="str">
        <f ca="1">IF(ISBLANK($T164),IF(S164="Irrigation","Irrigation",IF(R164="Irrigation","Irrigation",IF(Q164="Domestic","Domestic",IF(P164="Stockwatering","Stockwatering",IF(N164="IRRIGATION_AND_MUNICIPAL","Irrigation and Municipal",IF(O164="IRRIGATION_AND_DOMESTIC","Irrigation and Domestic Municipality",_xlfn.XLOOKUP(J164,Use_Code_Ranking!$B$4:$B$23,Use_Code_Ranking!$A$4:$A$23))))))),$T164)</f>
        <v>Irrigation</v>
      </c>
      <c r="W164" s="23" t="str">
        <f ca="1"/>
        <v>A024891</v>
      </c>
      <c r="X164" s="4" t="str">
        <f t="shared" ca="1" si="50"/>
        <v>Industrial</v>
      </c>
      <c r="Y164" t="str">
        <f t="shared" ca="1" si="45"/>
        <v>N</v>
      </c>
      <c r="Z164" s="2" t="str">
        <f t="shared" ca="1" si="46"/>
        <v>N</v>
      </c>
      <c r="AA164">
        <f t="shared" ca="1" si="51"/>
        <v>0</v>
      </c>
      <c r="AB164">
        <f t="shared" ca="1" si="51"/>
        <v>0</v>
      </c>
      <c r="AC164">
        <f t="shared" ca="1" si="51"/>
        <v>0</v>
      </c>
      <c r="AD164">
        <f t="shared" ca="1" si="47"/>
        <v>0</v>
      </c>
      <c r="AE164">
        <f t="shared" ca="1" si="35"/>
        <v>0</v>
      </c>
      <c r="AF164">
        <f t="shared" ca="1" si="35"/>
        <v>0</v>
      </c>
      <c r="AG164">
        <f t="shared" ca="1" si="36"/>
        <v>0</v>
      </c>
      <c r="AH164">
        <f t="shared" ca="1" si="52"/>
        <v>0</v>
      </c>
      <c r="AI164">
        <f t="shared" ca="1" si="52"/>
        <v>0</v>
      </c>
      <c r="AJ164">
        <f t="shared" ca="1" si="52"/>
        <v>0</v>
      </c>
      <c r="AK164">
        <f t="shared" ca="1" si="52"/>
        <v>0</v>
      </c>
      <c r="AL164">
        <f t="shared" ca="1" si="53"/>
        <v>0</v>
      </c>
      <c r="AM164" s="4" t="s">
        <v>103</v>
      </c>
      <c r="AZ164">
        <f ca="1">_xlfn.XLOOKUP($X164,Return_flow_table!$A$4:$A$25,Return_flow_table!B$4:B$25)</f>
        <v>0</v>
      </c>
      <c r="BA164">
        <f ca="1">_xlfn.XLOOKUP($X164,Return_flow_table!$A$4:$A$25,Return_flow_table!C$4:C$25)</f>
        <v>0</v>
      </c>
      <c r="BB164">
        <f ca="1">_xlfn.XLOOKUP($X164,Return_flow_table!$A$4:$A$25,Return_flow_table!D$4:D$25)</f>
        <v>0</v>
      </c>
      <c r="BC164">
        <f ca="1">_xlfn.XLOOKUP($X164,Return_flow_table!$A$4:$A$25,Return_flow_table!E$4:E$25)</f>
        <v>0</v>
      </c>
      <c r="BD164">
        <f ca="1">_xlfn.XLOOKUP($X164,Return_flow_table!$A$4:$A$25,Return_flow_table!F$4:F$25)</f>
        <v>0</v>
      </c>
      <c r="BE164">
        <f ca="1">_xlfn.XLOOKUP($X164,Return_flow_table!$A$4:$A$25,Return_flow_table!G$4:G$25)</f>
        <v>0</v>
      </c>
      <c r="BF164">
        <f ca="1">_xlfn.XLOOKUP($X164,Return_flow_table!$A$4:$A$25,Return_flow_table!H$4:H$25)</f>
        <v>0</v>
      </c>
      <c r="BG164">
        <f ca="1">_xlfn.XLOOKUP($X164,Return_flow_table!$A$4:$A$25,Return_flow_table!I$4:I$25)</f>
        <v>0</v>
      </c>
      <c r="BH164">
        <f ca="1">_xlfn.XLOOKUP($X164,Return_flow_table!$A$4:$A$25,Return_flow_table!J$4:J$25)</f>
        <v>0</v>
      </c>
      <c r="BI164">
        <f ca="1">_xlfn.XLOOKUP($X164,Return_flow_table!$A$4:$A$25,Return_flow_table!K$4:K$25)</f>
        <v>0</v>
      </c>
      <c r="BJ164">
        <f ca="1">_xlfn.XLOOKUP($X164,Return_flow_table!$A$4:$A$25,Return_flow_table!L$4:L$25)</f>
        <v>0</v>
      </c>
      <c r="BK164" s="2">
        <f ca="1">_xlfn.XLOOKUP($X164,Return_flow_table!$A$4:$A$25,Return_flow_table!M$4:M$25)</f>
        <v>0</v>
      </c>
    </row>
    <row r="165" spans="1:63" x14ac:dyDescent="0.25">
      <c r="A165" t="s">
        <v>298</v>
      </c>
      <c r="B165" t="s">
        <v>143</v>
      </c>
      <c r="C165" t="s">
        <v>99</v>
      </c>
      <c r="D165">
        <v>5</v>
      </c>
      <c r="E165" t="s">
        <v>100</v>
      </c>
      <c r="F165" t="s">
        <v>100</v>
      </c>
      <c r="G165" t="s">
        <v>299</v>
      </c>
      <c r="H165" s="41" t="s">
        <v>102</v>
      </c>
      <c r="I165">
        <f>_xlfn.XLOOKUP(B165,Use_Code_Ranking!$A$4:$A$23,Use_Code_Ranking!$B$4:$B$23,9999)</f>
        <v>12</v>
      </c>
      <c r="J165">
        <f t="shared" ca="1" si="37"/>
        <v>9</v>
      </c>
      <c r="K165">
        <f t="shared" ca="1" si="38"/>
        <v>0</v>
      </c>
      <c r="L165">
        <f t="shared" ca="1" si="39"/>
        <v>0</v>
      </c>
      <c r="M165">
        <f t="shared" ca="1" si="40"/>
        <v>0</v>
      </c>
      <c r="N165" t="str">
        <f t="shared" ca="1" si="48"/>
        <v/>
      </c>
      <c r="O165" t="str">
        <f t="shared" ca="1" si="49"/>
        <v/>
      </c>
      <c r="P165" t="str">
        <f t="shared" si="41"/>
        <v/>
      </c>
      <c r="Q165" t="str">
        <f t="shared" si="42"/>
        <v/>
      </c>
      <c r="R165" t="str">
        <f t="shared" si="43"/>
        <v/>
      </c>
      <c r="S165" t="str">
        <f t="shared" si="44"/>
        <v/>
      </c>
      <c r="U165" s="2" t="str">
        <f ca="1">IF(ISBLANK($T165),IF(S165="Irrigation","Irrigation",IF(R165="Irrigation","Irrigation",IF(Q165="Domestic","Domestic",IF(P165="Stockwatering","Stockwatering",IF(N165="IRRIGATION_AND_MUNICIPAL","Irrigation and Municipal",IF(O165="IRRIGATION_AND_DOMESTIC","Irrigation and Domestic Municipality",_xlfn.XLOOKUP(J165,Use_Code_Ranking!$B$4:$B$23,Use_Code_Ranking!$A$4:$A$23))))))),$T165)</f>
        <v>Recreational</v>
      </c>
      <c r="W165" s="23" t="str">
        <f ca="1"/>
        <v>A024892A</v>
      </c>
      <c r="X165" s="4" t="str">
        <f t="shared" ca="1" si="50"/>
        <v>Irrigation</v>
      </c>
      <c r="Y165" t="str">
        <f t="shared" ca="1" si="45"/>
        <v>N</v>
      </c>
      <c r="Z165" s="2" t="str">
        <f t="shared" ca="1" si="46"/>
        <v>N</v>
      </c>
      <c r="AA165">
        <f t="shared" ca="1" si="51"/>
        <v>0</v>
      </c>
      <c r="AB165">
        <f t="shared" ca="1" si="51"/>
        <v>0</v>
      </c>
      <c r="AC165">
        <f t="shared" ca="1" si="51"/>
        <v>20</v>
      </c>
      <c r="AD165">
        <f t="shared" ca="1" si="47"/>
        <v>20</v>
      </c>
      <c r="AE165">
        <f t="shared" ca="1" si="35"/>
        <v>10</v>
      </c>
      <c r="AF165">
        <f t="shared" ca="1" si="35"/>
        <v>10</v>
      </c>
      <c r="AG165">
        <f t="shared" ca="1" si="36"/>
        <v>0</v>
      </c>
      <c r="AH165">
        <f t="shared" ca="1" si="52"/>
        <v>0</v>
      </c>
      <c r="AI165">
        <f t="shared" ca="1" si="52"/>
        <v>0</v>
      </c>
      <c r="AJ165">
        <f t="shared" ca="1" si="52"/>
        <v>20</v>
      </c>
      <c r="AK165">
        <f t="shared" ca="1" si="52"/>
        <v>20</v>
      </c>
      <c r="AL165">
        <f t="shared" ca="1" si="53"/>
        <v>0</v>
      </c>
      <c r="AM165" s="4" t="s">
        <v>103</v>
      </c>
      <c r="AZ165">
        <f ca="1">_xlfn.XLOOKUP($X165,Return_flow_table!$A$4:$A$25,Return_flow_table!B$4:B$25)</f>
        <v>0</v>
      </c>
      <c r="BA165">
        <f ca="1">_xlfn.XLOOKUP($X165,Return_flow_table!$A$4:$A$25,Return_flow_table!C$4:C$25)</f>
        <v>0</v>
      </c>
      <c r="BB165">
        <f ca="1">_xlfn.XLOOKUP($X165,Return_flow_table!$A$4:$A$25,Return_flow_table!D$4:D$25)</f>
        <v>20</v>
      </c>
      <c r="BC165">
        <f ca="1">_xlfn.XLOOKUP($X165,Return_flow_table!$A$4:$A$25,Return_flow_table!E$4:E$25)</f>
        <v>20</v>
      </c>
      <c r="BD165">
        <f ca="1">_xlfn.XLOOKUP($X165,Return_flow_table!$A$4:$A$25,Return_flow_table!F$4:F$25)</f>
        <v>10</v>
      </c>
      <c r="BE165">
        <f ca="1">_xlfn.XLOOKUP($X165,Return_flow_table!$A$4:$A$25,Return_flow_table!G$4:G$25)</f>
        <v>10</v>
      </c>
      <c r="BF165">
        <f ca="1">_xlfn.XLOOKUP($X165,Return_flow_table!$A$4:$A$25,Return_flow_table!H$4:H$25)</f>
        <v>0</v>
      </c>
      <c r="BG165">
        <f ca="1">_xlfn.XLOOKUP($X165,Return_flow_table!$A$4:$A$25,Return_flow_table!I$4:I$25)</f>
        <v>0</v>
      </c>
      <c r="BH165">
        <f ca="1">_xlfn.XLOOKUP($X165,Return_flow_table!$A$4:$A$25,Return_flow_table!J$4:J$25)</f>
        <v>0</v>
      </c>
      <c r="BI165">
        <f ca="1">_xlfn.XLOOKUP($X165,Return_flow_table!$A$4:$A$25,Return_flow_table!K$4:K$25)</f>
        <v>20</v>
      </c>
      <c r="BJ165">
        <f ca="1">_xlfn.XLOOKUP($X165,Return_flow_table!$A$4:$A$25,Return_flow_table!L$4:L$25)</f>
        <v>20</v>
      </c>
      <c r="BK165" s="2">
        <f ca="1">_xlfn.XLOOKUP($X165,Return_flow_table!$A$4:$A$25,Return_flow_table!M$4:M$25)</f>
        <v>0</v>
      </c>
    </row>
    <row r="166" spans="1:63" x14ac:dyDescent="0.25">
      <c r="A166" t="s">
        <v>298</v>
      </c>
      <c r="B166" t="s">
        <v>139</v>
      </c>
      <c r="C166" t="s">
        <v>99</v>
      </c>
      <c r="D166">
        <v>5</v>
      </c>
      <c r="E166" t="s">
        <v>100</v>
      </c>
      <c r="F166" t="s">
        <v>100</v>
      </c>
      <c r="G166" t="s">
        <v>299</v>
      </c>
      <c r="H166" s="41" t="s">
        <v>102</v>
      </c>
      <c r="I166">
        <f>_xlfn.XLOOKUP(B166,Use_Code_Ranking!$A$4:$A$23,Use_Code_Ranking!$B$4:$B$23,9999)</f>
        <v>9</v>
      </c>
      <c r="J166">
        <f t="shared" ca="1" si="37"/>
        <v>9</v>
      </c>
      <c r="K166">
        <f t="shared" ca="1" si="38"/>
        <v>0</v>
      </c>
      <c r="L166">
        <f t="shared" ca="1" si="39"/>
        <v>0</v>
      </c>
      <c r="M166">
        <f t="shared" ca="1" si="40"/>
        <v>0</v>
      </c>
      <c r="N166" t="s">
        <v>51</v>
      </c>
      <c r="O166" t="str">
        <f t="shared" ca="1" si="49"/>
        <v/>
      </c>
      <c r="P166" t="str">
        <f t="shared" si="41"/>
        <v/>
      </c>
      <c r="Q166" t="str">
        <f t="shared" si="42"/>
        <v/>
      </c>
      <c r="R166" t="str">
        <f t="shared" si="43"/>
        <v/>
      </c>
      <c r="S166" t="str">
        <f t="shared" si="44"/>
        <v/>
      </c>
      <c r="U166" s="2" t="str">
        <f>IF(ISBLANK($T166),IF(S166="Irrigation","Irrigation",IF(R166="Irrigation","Irrigation",IF(Q166="Domestic","Domestic",IF(P166="Stockwatering","Stockwatering",IF(N166="IRRIGATION_AND_MUNICIPAL","Irrigation and Municipal",IF(O166="IRRIGATION_AND_DOMESTIC","Irrigation and Domestic Municipality",_xlfn.XLOOKUP(J166,Use_Code_Ranking!$B$4:$B$23,Use_Code_Ranking!$A$4:$A$23))))))),$T166)</f>
        <v>Irrigation and Municipal</v>
      </c>
      <c r="W166" s="23" t="str">
        <f ca="1"/>
        <v>A024893A</v>
      </c>
      <c r="X166" s="4" t="str">
        <f t="shared" ca="1" si="50"/>
        <v>Irrigation</v>
      </c>
      <c r="Y166" t="str">
        <f t="shared" ca="1" si="45"/>
        <v>N</v>
      </c>
      <c r="Z166" s="2" t="str">
        <f t="shared" ca="1" si="46"/>
        <v>N</v>
      </c>
      <c r="AA166">
        <f t="shared" ca="1" si="51"/>
        <v>0</v>
      </c>
      <c r="AB166">
        <f t="shared" ca="1" si="51"/>
        <v>0</v>
      </c>
      <c r="AC166">
        <f t="shared" ca="1" si="51"/>
        <v>20</v>
      </c>
      <c r="AD166">
        <f t="shared" ca="1" si="47"/>
        <v>20</v>
      </c>
      <c r="AE166">
        <f t="shared" ca="1" si="35"/>
        <v>10</v>
      </c>
      <c r="AF166">
        <f t="shared" ca="1" si="35"/>
        <v>10</v>
      </c>
      <c r="AG166">
        <f t="shared" ca="1" si="36"/>
        <v>0</v>
      </c>
      <c r="AH166">
        <f t="shared" ca="1" si="52"/>
        <v>0</v>
      </c>
      <c r="AI166">
        <f t="shared" ca="1" si="52"/>
        <v>0</v>
      </c>
      <c r="AJ166">
        <f t="shared" ca="1" si="52"/>
        <v>20</v>
      </c>
      <c r="AK166">
        <f t="shared" ca="1" si="52"/>
        <v>20</v>
      </c>
      <c r="AL166">
        <f t="shared" ca="1" si="53"/>
        <v>0</v>
      </c>
      <c r="AM166" s="4" t="s">
        <v>103</v>
      </c>
      <c r="AZ166">
        <f ca="1">_xlfn.XLOOKUP($X166,Return_flow_table!$A$4:$A$25,Return_flow_table!B$4:B$25)</f>
        <v>0</v>
      </c>
      <c r="BA166">
        <f ca="1">_xlfn.XLOOKUP($X166,Return_flow_table!$A$4:$A$25,Return_flow_table!C$4:C$25)</f>
        <v>0</v>
      </c>
      <c r="BB166">
        <f ca="1">_xlfn.XLOOKUP($X166,Return_flow_table!$A$4:$A$25,Return_flow_table!D$4:D$25)</f>
        <v>20</v>
      </c>
      <c r="BC166">
        <f ca="1">_xlfn.XLOOKUP($X166,Return_flow_table!$A$4:$A$25,Return_flow_table!E$4:E$25)</f>
        <v>20</v>
      </c>
      <c r="BD166">
        <f ca="1">_xlfn.XLOOKUP($X166,Return_flow_table!$A$4:$A$25,Return_flow_table!F$4:F$25)</f>
        <v>10</v>
      </c>
      <c r="BE166">
        <f ca="1">_xlfn.XLOOKUP($X166,Return_flow_table!$A$4:$A$25,Return_flow_table!G$4:G$25)</f>
        <v>10</v>
      </c>
      <c r="BF166">
        <f ca="1">_xlfn.XLOOKUP($X166,Return_flow_table!$A$4:$A$25,Return_flow_table!H$4:H$25)</f>
        <v>0</v>
      </c>
      <c r="BG166">
        <f ca="1">_xlfn.XLOOKUP($X166,Return_flow_table!$A$4:$A$25,Return_flow_table!I$4:I$25)</f>
        <v>0</v>
      </c>
      <c r="BH166">
        <f ca="1">_xlfn.XLOOKUP($X166,Return_flow_table!$A$4:$A$25,Return_flow_table!J$4:J$25)</f>
        <v>0</v>
      </c>
      <c r="BI166">
        <f ca="1">_xlfn.XLOOKUP($X166,Return_flow_table!$A$4:$A$25,Return_flow_table!K$4:K$25)</f>
        <v>20</v>
      </c>
      <c r="BJ166">
        <f ca="1">_xlfn.XLOOKUP($X166,Return_flow_table!$A$4:$A$25,Return_flow_table!L$4:L$25)</f>
        <v>20</v>
      </c>
      <c r="BK166" s="2">
        <f ca="1">_xlfn.XLOOKUP($X166,Return_flow_table!$A$4:$A$25,Return_flow_table!M$4:M$25)</f>
        <v>0</v>
      </c>
    </row>
    <row r="167" spans="1:63" x14ac:dyDescent="0.25">
      <c r="A167" t="s">
        <v>300</v>
      </c>
      <c r="B167" t="s">
        <v>98</v>
      </c>
      <c r="C167" t="s">
        <v>99</v>
      </c>
      <c r="D167">
        <v>10.9</v>
      </c>
      <c r="E167" t="s">
        <v>100</v>
      </c>
      <c r="F167" t="s">
        <v>100</v>
      </c>
      <c r="G167" t="s">
        <v>301</v>
      </c>
      <c r="H167" s="41" t="s">
        <v>136</v>
      </c>
      <c r="I167">
        <f>_xlfn.XLOOKUP(B167,Use_Code_Ranking!$A$4:$A$23,Use_Code_Ranking!$B$4:$B$23,9999)</f>
        <v>1</v>
      </c>
      <c r="J167">
        <f t="shared" ca="1" si="37"/>
        <v>1</v>
      </c>
      <c r="K167">
        <f t="shared" ca="1" si="38"/>
        <v>1</v>
      </c>
      <c r="L167">
        <f t="shared" ca="1" si="39"/>
        <v>0</v>
      </c>
      <c r="M167">
        <f t="shared" ca="1" si="40"/>
        <v>0</v>
      </c>
      <c r="N167" t="s">
        <v>51</v>
      </c>
      <c r="O167" t="str">
        <f t="shared" ca="1" si="49"/>
        <v/>
      </c>
      <c r="P167" t="str">
        <f t="shared" si="41"/>
        <v/>
      </c>
      <c r="Q167" t="str">
        <f t="shared" si="42"/>
        <v/>
      </c>
      <c r="R167" t="str">
        <f t="shared" si="43"/>
        <v/>
      </c>
      <c r="S167" t="str">
        <f t="shared" si="44"/>
        <v/>
      </c>
      <c r="U167" s="2" t="str">
        <f>IF(ISBLANK($T167),IF(S167="Irrigation","Irrigation",IF(R167="Irrigation","Irrigation",IF(Q167="Domestic","Domestic",IF(P167="Stockwatering","Stockwatering",IF(N167="IRRIGATION_AND_MUNICIPAL","Irrigation and Municipal",IF(O167="IRRIGATION_AND_DOMESTIC","Irrigation and Domestic Municipality",_xlfn.XLOOKUP(J167,Use_Code_Ranking!$B$4:$B$23,Use_Code_Ranking!$A$4:$A$23))))))),$T167)</f>
        <v>Irrigation and Municipal</v>
      </c>
      <c r="W167" s="23" t="str">
        <f ca="1"/>
        <v>A024893B</v>
      </c>
      <c r="X167" s="4" t="str">
        <f t="shared" ca="1" si="50"/>
        <v>Frost Protection</v>
      </c>
      <c r="Y167" t="str">
        <f t="shared" ca="1" si="45"/>
        <v>N</v>
      </c>
      <c r="Z167" s="2" t="str">
        <f t="shared" ca="1" si="46"/>
        <v>N</v>
      </c>
      <c r="AA167">
        <f t="shared" ca="1" si="51"/>
        <v>20</v>
      </c>
      <c r="AB167">
        <f t="shared" ca="1" si="51"/>
        <v>20</v>
      </c>
      <c r="AC167">
        <f t="shared" ca="1" si="51"/>
        <v>20</v>
      </c>
      <c r="AD167">
        <f t="shared" ca="1" si="47"/>
        <v>20</v>
      </c>
      <c r="AE167">
        <f t="shared" ca="1" si="35"/>
        <v>0</v>
      </c>
      <c r="AF167">
        <f t="shared" ca="1" si="35"/>
        <v>0</v>
      </c>
      <c r="AG167">
        <f t="shared" ca="1" si="36"/>
        <v>0</v>
      </c>
      <c r="AH167">
        <f t="shared" ca="1" si="52"/>
        <v>0</v>
      </c>
      <c r="AI167">
        <f t="shared" ca="1" si="52"/>
        <v>0</v>
      </c>
      <c r="AJ167">
        <f t="shared" ca="1" si="52"/>
        <v>0</v>
      </c>
      <c r="AK167">
        <f t="shared" ca="1" si="52"/>
        <v>0</v>
      </c>
      <c r="AL167">
        <f t="shared" ca="1" si="53"/>
        <v>0</v>
      </c>
      <c r="AM167" s="4" t="s">
        <v>103</v>
      </c>
      <c r="AZ167">
        <f ca="1">_xlfn.XLOOKUP($X167,Return_flow_table!$A$4:$A$25,Return_flow_table!B$4:B$25)</f>
        <v>20</v>
      </c>
      <c r="BA167">
        <f ca="1">_xlfn.XLOOKUP($X167,Return_flow_table!$A$4:$A$25,Return_flow_table!C$4:C$25)</f>
        <v>20</v>
      </c>
      <c r="BB167">
        <f ca="1">_xlfn.XLOOKUP($X167,Return_flow_table!$A$4:$A$25,Return_flow_table!D$4:D$25)</f>
        <v>20</v>
      </c>
      <c r="BC167">
        <f ca="1">_xlfn.XLOOKUP($X167,Return_flow_table!$A$4:$A$25,Return_flow_table!E$4:E$25)</f>
        <v>20</v>
      </c>
      <c r="BD167">
        <f ca="1">_xlfn.XLOOKUP($X167,Return_flow_table!$A$4:$A$25,Return_flow_table!F$4:F$25)</f>
        <v>0</v>
      </c>
      <c r="BE167">
        <f ca="1">_xlfn.XLOOKUP($X167,Return_flow_table!$A$4:$A$25,Return_flow_table!G$4:G$25)</f>
        <v>0</v>
      </c>
      <c r="BF167">
        <f ca="1">_xlfn.XLOOKUP($X167,Return_flow_table!$A$4:$A$25,Return_flow_table!H$4:H$25)</f>
        <v>0</v>
      </c>
      <c r="BG167">
        <f ca="1">_xlfn.XLOOKUP($X167,Return_flow_table!$A$4:$A$25,Return_flow_table!I$4:I$25)</f>
        <v>0</v>
      </c>
      <c r="BH167">
        <f ca="1">_xlfn.XLOOKUP($X167,Return_flow_table!$A$4:$A$25,Return_flow_table!J$4:J$25)</f>
        <v>0</v>
      </c>
      <c r="BI167">
        <f ca="1">_xlfn.XLOOKUP($X167,Return_flow_table!$A$4:$A$25,Return_flow_table!K$4:K$25)</f>
        <v>0</v>
      </c>
      <c r="BJ167">
        <f ca="1">_xlfn.XLOOKUP($X167,Return_flow_table!$A$4:$A$25,Return_flow_table!L$4:L$25)</f>
        <v>0</v>
      </c>
      <c r="BK167" s="2">
        <f ca="1">_xlfn.XLOOKUP($X167,Return_flow_table!$A$4:$A$25,Return_flow_table!M$4:M$25)</f>
        <v>0</v>
      </c>
    </row>
    <row r="168" spans="1:63" x14ac:dyDescent="0.25">
      <c r="A168" t="s">
        <v>302</v>
      </c>
      <c r="B168" t="s">
        <v>143</v>
      </c>
      <c r="C168" t="s">
        <v>99</v>
      </c>
      <c r="D168">
        <v>9</v>
      </c>
      <c r="E168" t="s">
        <v>100</v>
      </c>
      <c r="F168" t="s">
        <v>100</v>
      </c>
      <c r="G168" t="s">
        <v>303</v>
      </c>
      <c r="H168" s="41" t="s">
        <v>102</v>
      </c>
      <c r="I168">
        <f>_xlfn.XLOOKUP(B168,Use_Code_Ranking!$A$4:$A$23,Use_Code_Ranking!$B$4:$B$23,9999)</f>
        <v>12</v>
      </c>
      <c r="J168">
        <f t="shared" ca="1" si="37"/>
        <v>3</v>
      </c>
      <c r="K168">
        <f t="shared" ca="1" si="38"/>
        <v>0</v>
      </c>
      <c r="L168">
        <f t="shared" ca="1" si="39"/>
        <v>0</v>
      </c>
      <c r="M168">
        <f t="shared" ca="1" si="40"/>
        <v>0</v>
      </c>
      <c r="N168" t="s">
        <v>51</v>
      </c>
      <c r="O168" t="str">
        <f t="shared" ca="1" si="49"/>
        <v/>
      </c>
      <c r="P168" t="str">
        <f t="shared" si="41"/>
        <v/>
      </c>
      <c r="Q168" t="str">
        <f t="shared" si="42"/>
        <v/>
      </c>
      <c r="R168" t="str">
        <f t="shared" si="43"/>
        <v/>
      </c>
      <c r="S168" t="str">
        <f t="shared" si="44"/>
        <v/>
      </c>
      <c r="U168" s="2" t="str">
        <f>IF(ISBLANK($T168),IF(S168="Irrigation","Irrigation",IF(R168="Irrigation","Irrigation",IF(Q168="Domestic","Domestic",IF(P168="Stockwatering","Stockwatering",IF(N168="IRRIGATION_AND_MUNICIPAL","Irrigation and Municipal",IF(O168="IRRIGATION_AND_DOMESTIC","Irrigation and Domestic Municipality",_xlfn.XLOOKUP(J168,Use_Code_Ranking!$B$4:$B$23,Use_Code_Ranking!$A$4:$A$23))))))),$T168)</f>
        <v>Irrigation and Municipal</v>
      </c>
      <c r="W168" s="23" t="str">
        <f ca="1"/>
        <v>A024929</v>
      </c>
      <c r="X168" s="4" t="str">
        <f t="shared" ca="1" si="50"/>
        <v>Municipal</v>
      </c>
      <c r="Y168" t="str">
        <f t="shared" ca="1" si="45"/>
        <v>N</v>
      </c>
      <c r="Z168" s="2" t="str">
        <f t="shared" ca="1" si="46"/>
        <v>N</v>
      </c>
      <c r="AA168">
        <f t="shared" ca="1" si="51"/>
        <v>0</v>
      </c>
      <c r="AB168">
        <f t="shared" ca="1" si="51"/>
        <v>0</v>
      </c>
      <c r="AC168">
        <f t="shared" ca="1" si="51"/>
        <v>0</v>
      </c>
      <c r="AD168">
        <f t="shared" ca="1" si="47"/>
        <v>0</v>
      </c>
      <c r="AE168">
        <f t="shared" ca="1" si="35"/>
        <v>0</v>
      </c>
      <c r="AF168">
        <f t="shared" ca="1" si="35"/>
        <v>0</v>
      </c>
      <c r="AG168">
        <f t="shared" ca="1" si="36"/>
        <v>0</v>
      </c>
      <c r="AH168">
        <f t="shared" ca="1" si="52"/>
        <v>0</v>
      </c>
      <c r="AI168">
        <f t="shared" ca="1" si="52"/>
        <v>0</v>
      </c>
      <c r="AJ168">
        <f t="shared" ca="1" si="52"/>
        <v>0</v>
      </c>
      <c r="AK168">
        <f t="shared" ca="1" si="52"/>
        <v>0</v>
      </c>
      <c r="AL168">
        <f t="shared" ca="1" si="53"/>
        <v>0</v>
      </c>
      <c r="AM168" s="4" t="s">
        <v>103</v>
      </c>
      <c r="AZ168">
        <f ca="1">_xlfn.XLOOKUP($X168,Return_flow_table!$A$4:$A$25,Return_flow_table!B$4:B$25)</f>
        <v>0</v>
      </c>
      <c r="BA168">
        <f ca="1">_xlfn.XLOOKUP($X168,Return_flow_table!$A$4:$A$25,Return_flow_table!C$4:C$25)</f>
        <v>0</v>
      </c>
      <c r="BB168">
        <f ca="1">_xlfn.XLOOKUP($X168,Return_flow_table!$A$4:$A$25,Return_flow_table!D$4:D$25)</f>
        <v>0</v>
      </c>
      <c r="BC168">
        <f ca="1">_xlfn.XLOOKUP($X168,Return_flow_table!$A$4:$A$25,Return_flow_table!E$4:E$25)</f>
        <v>0</v>
      </c>
      <c r="BD168">
        <f ca="1">_xlfn.XLOOKUP($X168,Return_flow_table!$A$4:$A$25,Return_flow_table!F$4:F$25)</f>
        <v>0</v>
      </c>
      <c r="BE168">
        <f ca="1">_xlfn.XLOOKUP($X168,Return_flow_table!$A$4:$A$25,Return_flow_table!G$4:G$25)</f>
        <v>0</v>
      </c>
      <c r="BF168">
        <f ca="1">_xlfn.XLOOKUP($X168,Return_flow_table!$A$4:$A$25,Return_flow_table!H$4:H$25)</f>
        <v>0</v>
      </c>
      <c r="BG168">
        <f ca="1">_xlfn.XLOOKUP($X168,Return_flow_table!$A$4:$A$25,Return_flow_table!I$4:I$25)</f>
        <v>0</v>
      </c>
      <c r="BH168">
        <f ca="1">_xlfn.XLOOKUP($X168,Return_flow_table!$A$4:$A$25,Return_flow_table!J$4:J$25)</f>
        <v>0</v>
      </c>
      <c r="BI168">
        <f ca="1">_xlfn.XLOOKUP($X168,Return_flow_table!$A$4:$A$25,Return_flow_table!K$4:K$25)</f>
        <v>0</v>
      </c>
      <c r="BJ168">
        <f ca="1">_xlfn.XLOOKUP($X168,Return_flow_table!$A$4:$A$25,Return_flow_table!L$4:L$25)</f>
        <v>0</v>
      </c>
      <c r="BK168" s="2">
        <f ca="1">_xlfn.XLOOKUP($X168,Return_flow_table!$A$4:$A$25,Return_flow_table!M$4:M$25)</f>
        <v>0</v>
      </c>
    </row>
    <row r="169" spans="1:63" x14ac:dyDescent="0.25">
      <c r="A169" t="s">
        <v>302</v>
      </c>
      <c r="B169" t="s">
        <v>106</v>
      </c>
      <c r="C169" t="s">
        <v>99</v>
      </c>
      <c r="D169">
        <v>9</v>
      </c>
      <c r="E169" t="s">
        <v>100</v>
      </c>
      <c r="F169" t="s">
        <v>100</v>
      </c>
      <c r="G169" t="s">
        <v>303</v>
      </c>
      <c r="H169" s="41" t="s">
        <v>102</v>
      </c>
      <c r="I169">
        <f>_xlfn.XLOOKUP(B169,Use_Code_Ranking!$A$4:$A$23,Use_Code_Ranking!$B$4:$B$23,9999)</f>
        <v>3</v>
      </c>
      <c r="J169">
        <f t="shared" ca="1" si="37"/>
        <v>3</v>
      </c>
      <c r="K169">
        <f t="shared" ca="1" si="38"/>
        <v>0</v>
      </c>
      <c r="L169">
        <f t="shared" ca="1" si="39"/>
        <v>0</v>
      </c>
      <c r="M169">
        <f t="shared" ca="1" si="40"/>
        <v>0</v>
      </c>
      <c r="N169" t="str">
        <f t="shared" ca="1" si="48"/>
        <v/>
      </c>
      <c r="O169" t="str">
        <f t="shared" ca="1" si="49"/>
        <v/>
      </c>
      <c r="P169" t="str">
        <f t="shared" si="41"/>
        <v/>
      </c>
      <c r="Q169" t="str">
        <f t="shared" si="42"/>
        <v/>
      </c>
      <c r="R169" t="str">
        <f t="shared" si="43"/>
        <v/>
      </c>
      <c r="S169" t="str">
        <f t="shared" si="44"/>
        <v/>
      </c>
      <c r="U169" s="2" t="str">
        <f ca="1">IF(ISBLANK($T169),IF(S169="Irrigation","Irrigation",IF(R169="Irrigation","Irrigation",IF(Q169="Domestic","Domestic",IF(P169="Stockwatering","Stockwatering",IF(N169="IRRIGATION_AND_MUNICIPAL","Irrigation and Municipal",IF(O169="IRRIGATION_AND_DOMESTIC","Irrigation and Domestic Municipality",_xlfn.XLOOKUP(J169,Use_Code_Ranking!$B$4:$B$23,Use_Code_Ranking!$A$4:$A$23))))))),$T169)</f>
        <v>Domestic</v>
      </c>
      <c r="W169" s="23" t="str">
        <f ca="1"/>
        <v>A024935</v>
      </c>
      <c r="X169" s="4" t="str">
        <f t="shared" ca="1" si="50"/>
        <v>Domestic</v>
      </c>
      <c r="Y169" t="str">
        <f t="shared" ca="1" si="45"/>
        <v>N</v>
      </c>
      <c r="Z169" s="2" t="str">
        <f t="shared" ca="1" si="46"/>
        <v>N</v>
      </c>
      <c r="AA169">
        <f t="shared" ca="1" si="51"/>
        <v>0</v>
      </c>
      <c r="AB169">
        <f t="shared" ca="1" si="51"/>
        <v>0</v>
      </c>
      <c r="AC169">
        <f t="shared" ca="1" si="51"/>
        <v>0</v>
      </c>
      <c r="AD169">
        <f t="shared" ca="1" si="47"/>
        <v>0</v>
      </c>
      <c r="AE169">
        <f t="shared" ca="1" si="35"/>
        <v>0</v>
      </c>
      <c r="AF169">
        <f t="shared" ca="1" si="35"/>
        <v>0</v>
      </c>
      <c r="AG169">
        <f t="shared" ca="1" si="36"/>
        <v>0</v>
      </c>
      <c r="AH169">
        <f t="shared" ca="1" si="52"/>
        <v>0</v>
      </c>
      <c r="AI169">
        <f t="shared" ca="1" si="52"/>
        <v>0</v>
      </c>
      <c r="AJ169">
        <f t="shared" ca="1" si="52"/>
        <v>0</v>
      </c>
      <c r="AK169">
        <f t="shared" ca="1" si="52"/>
        <v>0</v>
      </c>
      <c r="AL169">
        <f t="shared" ca="1" si="53"/>
        <v>0</v>
      </c>
      <c r="AM169" s="4" t="s">
        <v>103</v>
      </c>
      <c r="AZ169">
        <f ca="1">_xlfn.XLOOKUP($X169,Return_flow_table!$A$4:$A$25,Return_flow_table!B$4:B$25)</f>
        <v>0</v>
      </c>
      <c r="BA169">
        <f ca="1">_xlfn.XLOOKUP($X169,Return_flow_table!$A$4:$A$25,Return_flow_table!C$4:C$25)</f>
        <v>0</v>
      </c>
      <c r="BB169">
        <f ca="1">_xlfn.XLOOKUP($X169,Return_flow_table!$A$4:$A$25,Return_flow_table!D$4:D$25)</f>
        <v>0</v>
      </c>
      <c r="BC169">
        <f ca="1">_xlfn.XLOOKUP($X169,Return_flow_table!$A$4:$A$25,Return_flow_table!E$4:E$25)</f>
        <v>0</v>
      </c>
      <c r="BD169">
        <f ca="1">_xlfn.XLOOKUP($X169,Return_flow_table!$A$4:$A$25,Return_flow_table!F$4:F$25)</f>
        <v>0</v>
      </c>
      <c r="BE169">
        <f ca="1">_xlfn.XLOOKUP($X169,Return_flow_table!$A$4:$A$25,Return_flow_table!G$4:G$25)</f>
        <v>0</v>
      </c>
      <c r="BF169">
        <f ca="1">_xlfn.XLOOKUP($X169,Return_flow_table!$A$4:$A$25,Return_flow_table!H$4:H$25)</f>
        <v>0</v>
      </c>
      <c r="BG169">
        <f ca="1">_xlfn.XLOOKUP($X169,Return_flow_table!$A$4:$A$25,Return_flow_table!I$4:I$25)</f>
        <v>0</v>
      </c>
      <c r="BH169">
        <f ca="1">_xlfn.XLOOKUP($X169,Return_flow_table!$A$4:$A$25,Return_flow_table!J$4:J$25)</f>
        <v>0</v>
      </c>
      <c r="BI169">
        <f ca="1">_xlfn.XLOOKUP($X169,Return_flow_table!$A$4:$A$25,Return_flow_table!K$4:K$25)</f>
        <v>0</v>
      </c>
      <c r="BJ169">
        <f ca="1">_xlfn.XLOOKUP($X169,Return_flow_table!$A$4:$A$25,Return_flow_table!L$4:L$25)</f>
        <v>0</v>
      </c>
      <c r="BK169" s="2">
        <f ca="1">_xlfn.XLOOKUP($X169,Return_flow_table!$A$4:$A$25,Return_flow_table!M$4:M$25)</f>
        <v>0</v>
      </c>
    </row>
    <row r="170" spans="1:63" x14ac:dyDescent="0.25">
      <c r="A170" t="s">
        <v>302</v>
      </c>
      <c r="B170" t="s">
        <v>139</v>
      </c>
      <c r="C170" t="s">
        <v>99</v>
      </c>
      <c r="D170">
        <v>9</v>
      </c>
      <c r="E170" t="s">
        <v>100</v>
      </c>
      <c r="F170" t="s">
        <v>100</v>
      </c>
      <c r="G170" t="s">
        <v>303</v>
      </c>
      <c r="H170" s="41" t="s">
        <v>102</v>
      </c>
      <c r="I170">
        <f>_xlfn.XLOOKUP(B170,Use_Code_Ranking!$A$4:$A$23,Use_Code_Ranking!$B$4:$B$23,9999)</f>
        <v>9</v>
      </c>
      <c r="J170">
        <f t="shared" ca="1" si="37"/>
        <v>3</v>
      </c>
      <c r="K170">
        <f t="shared" ca="1" si="38"/>
        <v>0</v>
      </c>
      <c r="L170">
        <f t="shared" ca="1" si="39"/>
        <v>0</v>
      </c>
      <c r="M170">
        <f t="shared" ca="1" si="40"/>
        <v>0</v>
      </c>
      <c r="N170" t="str">
        <f t="shared" ca="1" si="48"/>
        <v/>
      </c>
      <c r="O170" t="str">
        <f t="shared" ca="1" si="49"/>
        <v/>
      </c>
      <c r="P170" t="str">
        <f t="shared" si="41"/>
        <v/>
      </c>
      <c r="Q170" t="str">
        <f t="shared" si="42"/>
        <v/>
      </c>
      <c r="R170" t="str">
        <f t="shared" si="43"/>
        <v/>
      </c>
      <c r="S170" t="str">
        <f t="shared" si="44"/>
        <v/>
      </c>
      <c r="U170" s="2" t="str">
        <f ca="1">IF(ISBLANK($T170),IF(S170="Irrigation","Irrigation",IF(R170="Irrigation","Irrigation",IF(Q170="Domestic","Domestic",IF(P170="Stockwatering","Stockwatering",IF(N170="IRRIGATION_AND_MUNICIPAL","Irrigation and Municipal",IF(O170="IRRIGATION_AND_DOMESTIC","Irrigation and Domestic Municipality",_xlfn.XLOOKUP(J170,Use_Code_Ranking!$B$4:$B$23,Use_Code_Ranking!$A$4:$A$23))))))),$T170)</f>
        <v>Domestic</v>
      </c>
      <c r="W170" s="23" t="str">
        <f ca="1"/>
        <v>A024958B</v>
      </c>
      <c r="X170" s="4" t="str">
        <f t="shared" ca="1" si="50"/>
        <v>Frost Protection</v>
      </c>
      <c r="Y170" t="str">
        <f t="shared" ca="1" si="45"/>
        <v>N</v>
      </c>
      <c r="Z170" s="2" t="str">
        <f t="shared" ca="1" si="46"/>
        <v>N</v>
      </c>
      <c r="AA170">
        <f t="shared" ca="1" si="51"/>
        <v>20</v>
      </c>
      <c r="AB170">
        <f t="shared" ca="1" si="51"/>
        <v>20</v>
      </c>
      <c r="AC170">
        <f t="shared" ca="1" si="51"/>
        <v>20</v>
      </c>
      <c r="AD170">
        <f t="shared" ca="1" si="47"/>
        <v>20</v>
      </c>
      <c r="AE170">
        <f t="shared" ca="1" si="35"/>
        <v>0</v>
      </c>
      <c r="AF170">
        <f t="shared" ca="1" si="35"/>
        <v>0</v>
      </c>
      <c r="AG170">
        <f t="shared" ca="1" si="36"/>
        <v>0</v>
      </c>
      <c r="AH170">
        <f t="shared" ca="1" si="52"/>
        <v>0</v>
      </c>
      <c r="AI170">
        <f t="shared" ca="1" si="52"/>
        <v>0</v>
      </c>
      <c r="AJ170">
        <f t="shared" ca="1" si="52"/>
        <v>0</v>
      </c>
      <c r="AK170">
        <f t="shared" ca="1" si="52"/>
        <v>0</v>
      </c>
      <c r="AL170">
        <f t="shared" ca="1" si="53"/>
        <v>0</v>
      </c>
      <c r="AM170" s="4" t="s">
        <v>103</v>
      </c>
      <c r="AZ170">
        <f ca="1">_xlfn.XLOOKUP($X170,Return_flow_table!$A$4:$A$25,Return_flow_table!B$4:B$25)</f>
        <v>20</v>
      </c>
      <c r="BA170">
        <f ca="1">_xlfn.XLOOKUP($X170,Return_flow_table!$A$4:$A$25,Return_flow_table!C$4:C$25)</f>
        <v>20</v>
      </c>
      <c r="BB170">
        <f ca="1">_xlfn.XLOOKUP($X170,Return_flow_table!$A$4:$A$25,Return_flow_table!D$4:D$25)</f>
        <v>20</v>
      </c>
      <c r="BC170">
        <f ca="1">_xlfn.XLOOKUP($X170,Return_flow_table!$A$4:$A$25,Return_flow_table!E$4:E$25)</f>
        <v>20</v>
      </c>
      <c r="BD170">
        <f ca="1">_xlfn.XLOOKUP($X170,Return_flow_table!$A$4:$A$25,Return_flow_table!F$4:F$25)</f>
        <v>0</v>
      </c>
      <c r="BE170">
        <f ca="1">_xlfn.XLOOKUP($X170,Return_flow_table!$A$4:$A$25,Return_flow_table!G$4:G$25)</f>
        <v>0</v>
      </c>
      <c r="BF170">
        <f ca="1">_xlfn.XLOOKUP($X170,Return_flow_table!$A$4:$A$25,Return_flow_table!H$4:H$25)</f>
        <v>0</v>
      </c>
      <c r="BG170">
        <f ca="1">_xlfn.XLOOKUP($X170,Return_flow_table!$A$4:$A$25,Return_flow_table!I$4:I$25)</f>
        <v>0</v>
      </c>
      <c r="BH170">
        <f ca="1">_xlfn.XLOOKUP($X170,Return_flow_table!$A$4:$A$25,Return_flow_table!J$4:J$25)</f>
        <v>0</v>
      </c>
      <c r="BI170">
        <f ca="1">_xlfn.XLOOKUP($X170,Return_flow_table!$A$4:$A$25,Return_flow_table!K$4:K$25)</f>
        <v>0</v>
      </c>
      <c r="BJ170">
        <f ca="1">_xlfn.XLOOKUP($X170,Return_flow_table!$A$4:$A$25,Return_flow_table!L$4:L$25)</f>
        <v>0</v>
      </c>
      <c r="BK170" s="2">
        <f ca="1">_xlfn.XLOOKUP($X170,Return_flow_table!$A$4:$A$25,Return_flow_table!M$4:M$25)</f>
        <v>0</v>
      </c>
    </row>
    <row r="171" spans="1:63" x14ac:dyDescent="0.25">
      <c r="A171" t="s">
        <v>305</v>
      </c>
      <c r="B171" t="s">
        <v>106</v>
      </c>
      <c r="C171" t="s">
        <v>99</v>
      </c>
      <c r="D171">
        <v>0.3</v>
      </c>
      <c r="E171" t="s">
        <v>100</v>
      </c>
      <c r="F171" t="s">
        <v>100</v>
      </c>
      <c r="G171" t="s">
        <v>306</v>
      </c>
      <c r="H171" s="41" t="s">
        <v>102</v>
      </c>
      <c r="I171">
        <f>_xlfn.XLOOKUP(B171,Use_Code_Ranking!$A$4:$A$23,Use_Code_Ranking!$B$4:$B$23,9999)</f>
        <v>3</v>
      </c>
      <c r="J171">
        <f t="shared" ca="1" si="37"/>
        <v>3</v>
      </c>
      <c r="K171">
        <f t="shared" ca="1" si="38"/>
        <v>0</v>
      </c>
      <c r="L171">
        <f t="shared" ca="1" si="39"/>
        <v>0</v>
      </c>
      <c r="M171">
        <f t="shared" ca="1" si="40"/>
        <v>0</v>
      </c>
      <c r="N171" t="str">
        <f t="shared" ca="1" si="48"/>
        <v/>
      </c>
      <c r="O171" t="str">
        <f t="shared" ca="1" si="49"/>
        <v/>
      </c>
      <c r="P171" t="str">
        <f t="shared" si="41"/>
        <v/>
      </c>
      <c r="Q171" t="str">
        <f t="shared" si="42"/>
        <v/>
      </c>
      <c r="R171" t="str">
        <f t="shared" si="43"/>
        <v/>
      </c>
      <c r="S171" t="str">
        <f t="shared" si="44"/>
        <v/>
      </c>
      <c r="U171" s="2" t="str">
        <f ca="1">IF(ISBLANK($T171),IF(S171="Irrigation","Irrigation",IF(R171="Irrigation","Irrigation",IF(Q171="Domestic","Domestic",IF(P171="Stockwatering","Stockwatering",IF(N171="IRRIGATION_AND_MUNICIPAL","Irrigation and Municipal",IF(O171="IRRIGATION_AND_DOMESTIC","Irrigation and Domestic Municipality",_xlfn.XLOOKUP(J171,Use_Code_Ranking!$B$4:$B$23,Use_Code_Ranking!$A$4:$A$23))))))),$T171)</f>
        <v>Domestic</v>
      </c>
      <c r="W171" s="23" t="str">
        <f ca="1"/>
        <v>A024962</v>
      </c>
      <c r="X171" s="4" t="str">
        <f t="shared" ca="1" si="50"/>
        <v>Domestic</v>
      </c>
      <c r="Y171" t="str">
        <f t="shared" ca="1" si="45"/>
        <v>N</v>
      </c>
      <c r="Z171" s="2" t="str">
        <f t="shared" ca="1" si="46"/>
        <v>N</v>
      </c>
      <c r="AA171">
        <f t="shared" ca="1" si="51"/>
        <v>0</v>
      </c>
      <c r="AB171">
        <f t="shared" ca="1" si="51"/>
        <v>0</v>
      </c>
      <c r="AC171">
        <f t="shared" ca="1" si="51"/>
        <v>0</v>
      </c>
      <c r="AD171">
        <f t="shared" ca="1" si="47"/>
        <v>0</v>
      </c>
      <c r="AE171">
        <f t="shared" ca="1" si="35"/>
        <v>0</v>
      </c>
      <c r="AF171">
        <f t="shared" ca="1" si="35"/>
        <v>0</v>
      </c>
      <c r="AG171">
        <f t="shared" ca="1" si="36"/>
        <v>0</v>
      </c>
      <c r="AH171">
        <f t="shared" ca="1" si="52"/>
        <v>0</v>
      </c>
      <c r="AI171">
        <f t="shared" ca="1" si="52"/>
        <v>0</v>
      </c>
      <c r="AJ171">
        <f t="shared" ca="1" si="52"/>
        <v>0</v>
      </c>
      <c r="AK171">
        <f t="shared" ca="1" si="52"/>
        <v>0</v>
      </c>
      <c r="AL171">
        <f t="shared" ca="1" si="53"/>
        <v>0</v>
      </c>
      <c r="AM171" s="4" t="s">
        <v>103</v>
      </c>
      <c r="AZ171">
        <f ca="1">_xlfn.XLOOKUP($X171,Return_flow_table!$A$4:$A$25,Return_flow_table!B$4:B$25)</f>
        <v>0</v>
      </c>
      <c r="BA171">
        <f ca="1">_xlfn.XLOOKUP($X171,Return_flow_table!$A$4:$A$25,Return_flow_table!C$4:C$25)</f>
        <v>0</v>
      </c>
      <c r="BB171">
        <f ca="1">_xlfn.XLOOKUP($X171,Return_flow_table!$A$4:$A$25,Return_flow_table!D$4:D$25)</f>
        <v>0</v>
      </c>
      <c r="BC171">
        <f ca="1">_xlfn.XLOOKUP($X171,Return_flow_table!$A$4:$A$25,Return_flow_table!E$4:E$25)</f>
        <v>0</v>
      </c>
      <c r="BD171">
        <f ca="1">_xlfn.XLOOKUP($X171,Return_flow_table!$A$4:$A$25,Return_flow_table!F$4:F$25)</f>
        <v>0</v>
      </c>
      <c r="BE171">
        <f ca="1">_xlfn.XLOOKUP($X171,Return_flow_table!$A$4:$A$25,Return_flow_table!G$4:G$25)</f>
        <v>0</v>
      </c>
      <c r="BF171">
        <f ca="1">_xlfn.XLOOKUP($X171,Return_flow_table!$A$4:$A$25,Return_flow_table!H$4:H$25)</f>
        <v>0</v>
      </c>
      <c r="BG171">
        <f ca="1">_xlfn.XLOOKUP($X171,Return_flow_table!$A$4:$A$25,Return_flow_table!I$4:I$25)</f>
        <v>0</v>
      </c>
      <c r="BH171">
        <f ca="1">_xlfn.XLOOKUP($X171,Return_flow_table!$A$4:$A$25,Return_flow_table!J$4:J$25)</f>
        <v>0</v>
      </c>
      <c r="BI171">
        <f ca="1">_xlfn.XLOOKUP($X171,Return_flow_table!$A$4:$A$25,Return_flow_table!K$4:K$25)</f>
        <v>0</v>
      </c>
      <c r="BJ171">
        <f ca="1">_xlfn.XLOOKUP($X171,Return_flow_table!$A$4:$A$25,Return_flow_table!L$4:L$25)</f>
        <v>0</v>
      </c>
      <c r="BK171" s="2">
        <f ca="1">_xlfn.XLOOKUP($X171,Return_flow_table!$A$4:$A$25,Return_flow_table!M$4:M$25)</f>
        <v>0</v>
      </c>
    </row>
    <row r="172" spans="1:63" x14ac:dyDescent="0.25">
      <c r="A172" t="s">
        <v>307</v>
      </c>
      <c r="B172" t="s">
        <v>131</v>
      </c>
      <c r="C172" t="s">
        <v>99</v>
      </c>
      <c r="D172">
        <v>1.1000000000000001</v>
      </c>
      <c r="E172" t="s">
        <v>100</v>
      </c>
      <c r="F172" t="s">
        <v>100</v>
      </c>
      <c r="G172" t="s">
        <v>308</v>
      </c>
      <c r="H172" s="41" t="s">
        <v>221</v>
      </c>
      <c r="I172">
        <f>_xlfn.XLOOKUP(B172,Use_Code_Ranking!$A$4:$A$23,Use_Code_Ranking!$B$4:$B$23,9999)</f>
        <v>14</v>
      </c>
      <c r="J172">
        <f t="shared" ca="1" si="37"/>
        <v>3</v>
      </c>
      <c r="K172">
        <f t="shared" ca="1" si="38"/>
        <v>0</v>
      </c>
      <c r="L172">
        <f t="shared" ca="1" si="39"/>
        <v>0</v>
      </c>
      <c r="M172">
        <f t="shared" ca="1" si="40"/>
        <v>0</v>
      </c>
      <c r="N172" t="str">
        <f t="shared" ca="1" si="48"/>
        <v/>
      </c>
      <c r="O172" t="str">
        <f t="shared" ca="1" si="49"/>
        <v/>
      </c>
      <c r="P172" t="str">
        <f t="shared" si="41"/>
        <v/>
      </c>
      <c r="Q172" t="str">
        <f t="shared" si="42"/>
        <v/>
      </c>
      <c r="R172" t="str">
        <f t="shared" si="43"/>
        <v/>
      </c>
      <c r="S172" t="str">
        <f t="shared" si="44"/>
        <v/>
      </c>
      <c r="U172" s="2" t="str">
        <f ca="1">IF(ISBLANK($T172),IF(S172="Irrigation","Irrigation",IF(R172="Irrigation","Irrigation",IF(Q172="Domestic","Domestic",IF(P172="Stockwatering","Stockwatering",IF(N172="IRRIGATION_AND_MUNICIPAL","Irrigation and Municipal",IF(O172="IRRIGATION_AND_DOMESTIC","Irrigation and Domestic Municipality",_xlfn.XLOOKUP(J172,Use_Code_Ranking!$B$4:$B$23,Use_Code_Ranking!$A$4:$A$23))))))),$T172)</f>
        <v>Domestic</v>
      </c>
      <c r="W172" s="23" t="str">
        <f ca="1"/>
        <v>A024963</v>
      </c>
      <c r="X172" s="4" t="str">
        <f t="shared" ca="1" si="50"/>
        <v>Irrigation</v>
      </c>
      <c r="Y172" t="str">
        <f t="shared" ca="1" si="45"/>
        <v>N</v>
      </c>
      <c r="Z172" s="2" t="str">
        <f t="shared" ca="1" si="46"/>
        <v>N</v>
      </c>
      <c r="AA172">
        <f t="shared" ca="1" si="51"/>
        <v>0</v>
      </c>
      <c r="AB172">
        <f t="shared" ca="1" si="51"/>
        <v>0</v>
      </c>
      <c r="AC172">
        <f t="shared" ca="1" si="51"/>
        <v>20</v>
      </c>
      <c r="AD172">
        <f t="shared" ca="1" si="47"/>
        <v>20</v>
      </c>
      <c r="AE172">
        <f t="shared" ca="1" si="35"/>
        <v>10</v>
      </c>
      <c r="AF172">
        <f t="shared" ca="1" si="35"/>
        <v>10</v>
      </c>
      <c r="AG172">
        <f t="shared" ca="1" si="36"/>
        <v>0</v>
      </c>
      <c r="AH172">
        <f t="shared" ca="1" si="52"/>
        <v>0</v>
      </c>
      <c r="AI172">
        <f t="shared" ca="1" si="52"/>
        <v>0</v>
      </c>
      <c r="AJ172">
        <f t="shared" ca="1" si="52"/>
        <v>20</v>
      </c>
      <c r="AK172">
        <f t="shared" ca="1" si="52"/>
        <v>20</v>
      </c>
      <c r="AL172">
        <f t="shared" ca="1" si="53"/>
        <v>0</v>
      </c>
      <c r="AM172" s="4" t="s">
        <v>103</v>
      </c>
      <c r="AZ172">
        <f ca="1">_xlfn.XLOOKUP($X172,Return_flow_table!$A$4:$A$25,Return_flow_table!B$4:B$25)</f>
        <v>0</v>
      </c>
      <c r="BA172">
        <f ca="1">_xlfn.XLOOKUP($X172,Return_flow_table!$A$4:$A$25,Return_flow_table!C$4:C$25)</f>
        <v>0</v>
      </c>
      <c r="BB172">
        <f ca="1">_xlfn.XLOOKUP($X172,Return_flow_table!$A$4:$A$25,Return_flow_table!D$4:D$25)</f>
        <v>20</v>
      </c>
      <c r="BC172">
        <f ca="1">_xlfn.XLOOKUP($X172,Return_flow_table!$A$4:$A$25,Return_flow_table!E$4:E$25)</f>
        <v>20</v>
      </c>
      <c r="BD172">
        <f ca="1">_xlfn.XLOOKUP($X172,Return_flow_table!$A$4:$A$25,Return_flow_table!F$4:F$25)</f>
        <v>10</v>
      </c>
      <c r="BE172">
        <f ca="1">_xlfn.XLOOKUP($X172,Return_flow_table!$A$4:$A$25,Return_flow_table!G$4:G$25)</f>
        <v>10</v>
      </c>
      <c r="BF172">
        <f ca="1">_xlfn.XLOOKUP($X172,Return_flow_table!$A$4:$A$25,Return_flow_table!H$4:H$25)</f>
        <v>0</v>
      </c>
      <c r="BG172">
        <f ca="1">_xlfn.XLOOKUP($X172,Return_flow_table!$A$4:$A$25,Return_flow_table!I$4:I$25)</f>
        <v>0</v>
      </c>
      <c r="BH172">
        <f ca="1">_xlfn.XLOOKUP($X172,Return_flow_table!$A$4:$A$25,Return_flow_table!J$4:J$25)</f>
        <v>0</v>
      </c>
      <c r="BI172">
        <f ca="1">_xlfn.XLOOKUP($X172,Return_flow_table!$A$4:$A$25,Return_flow_table!K$4:K$25)</f>
        <v>20</v>
      </c>
      <c r="BJ172">
        <f ca="1">_xlfn.XLOOKUP($X172,Return_flow_table!$A$4:$A$25,Return_flow_table!L$4:L$25)</f>
        <v>20</v>
      </c>
      <c r="BK172" s="2">
        <f ca="1">_xlfn.XLOOKUP($X172,Return_flow_table!$A$4:$A$25,Return_flow_table!M$4:M$25)</f>
        <v>0</v>
      </c>
    </row>
    <row r="173" spans="1:63" x14ac:dyDescent="0.25">
      <c r="A173" t="s">
        <v>307</v>
      </c>
      <c r="B173" t="s">
        <v>126</v>
      </c>
      <c r="C173" t="s">
        <v>99</v>
      </c>
      <c r="D173">
        <v>1.1000000000000001</v>
      </c>
      <c r="E173" t="s">
        <v>100</v>
      </c>
      <c r="F173" t="s">
        <v>100</v>
      </c>
      <c r="G173" t="s">
        <v>308</v>
      </c>
      <c r="H173" s="41" t="s">
        <v>221</v>
      </c>
      <c r="I173">
        <f>_xlfn.XLOOKUP(B173,Use_Code_Ranking!$A$4:$A$23,Use_Code_Ranking!$B$4:$B$23,9999)</f>
        <v>5</v>
      </c>
      <c r="J173">
        <f t="shared" ca="1" si="37"/>
        <v>3</v>
      </c>
      <c r="K173">
        <f t="shared" ca="1" si="38"/>
        <v>0</v>
      </c>
      <c r="L173">
        <f t="shared" ca="1" si="39"/>
        <v>0</v>
      </c>
      <c r="M173">
        <f t="shared" ca="1" si="40"/>
        <v>0</v>
      </c>
      <c r="N173" t="str">
        <f t="shared" ca="1" si="48"/>
        <v/>
      </c>
      <c r="O173" t="str">
        <f t="shared" ca="1" si="49"/>
        <v/>
      </c>
      <c r="P173" t="str">
        <f t="shared" si="41"/>
        <v/>
      </c>
      <c r="Q173" t="str">
        <f t="shared" si="42"/>
        <v/>
      </c>
      <c r="R173" t="str">
        <f t="shared" si="43"/>
        <v/>
      </c>
      <c r="S173" t="str">
        <f t="shared" si="44"/>
        <v/>
      </c>
      <c r="U173" s="2" t="str">
        <f ca="1">IF(ISBLANK($T173),IF(S173="Irrigation","Irrigation",IF(R173="Irrigation","Irrigation",IF(Q173="Domestic","Domestic",IF(P173="Stockwatering","Stockwatering",IF(N173="IRRIGATION_AND_MUNICIPAL","Irrigation and Municipal",IF(O173="IRRIGATION_AND_DOMESTIC","Irrigation and Domestic Municipality",_xlfn.XLOOKUP(J173,Use_Code_Ranking!$B$4:$B$23,Use_Code_Ranking!$A$4:$A$23))))))),$T173)</f>
        <v>Domestic</v>
      </c>
      <c r="W173" s="23" t="str">
        <f ca="1"/>
        <v>A024968A</v>
      </c>
      <c r="X173" s="4" t="str">
        <f t="shared" ca="1" si="50"/>
        <v>Irrigation</v>
      </c>
      <c r="Y173" t="str">
        <f t="shared" ca="1" si="45"/>
        <v>N</v>
      </c>
      <c r="Z173" s="2" t="str">
        <f t="shared" ca="1" si="46"/>
        <v>N</v>
      </c>
      <c r="AA173">
        <f t="shared" ca="1" si="51"/>
        <v>0</v>
      </c>
      <c r="AB173">
        <f t="shared" ca="1" si="51"/>
        <v>0</v>
      </c>
      <c r="AC173">
        <f t="shared" ca="1" si="51"/>
        <v>20</v>
      </c>
      <c r="AD173">
        <f t="shared" ca="1" si="47"/>
        <v>20</v>
      </c>
      <c r="AE173">
        <f t="shared" ca="1" si="35"/>
        <v>10</v>
      </c>
      <c r="AF173">
        <f t="shared" ca="1" si="35"/>
        <v>10</v>
      </c>
      <c r="AG173">
        <f t="shared" ca="1" si="36"/>
        <v>0</v>
      </c>
      <c r="AH173">
        <f t="shared" ca="1" si="52"/>
        <v>0</v>
      </c>
      <c r="AI173">
        <f t="shared" ca="1" si="52"/>
        <v>0</v>
      </c>
      <c r="AJ173">
        <f t="shared" ca="1" si="52"/>
        <v>20</v>
      </c>
      <c r="AK173">
        <f t="shared" ca="1" si="52"/>
        <v>20</v>
      </c>
      <c r="AL173">
        <f t="shared" ca="1" si="53"/>
        <v>0</v>
      </c>
      <c r="AM173" s="4" t="s">
        <v>103</v>
      </c>
      <c r="AZ173">
        <f ca="1">_xlfn.XLOOKUP($X173,Return_flow_table!$A$4:$A$25,Return_flow_table!B$4:B$25)</f>
        <v>0</v>
      </c>
      <c r="BA173">
        <f ca="1">_xlfn.XLOOKUP($X173,Return_flow_table!$A$4:$A$25,Return_flow_table!C$4:C$25)</f>
        <v>0</v>
      </c>
      <c r="BB173">
        <f ca="1">_xlfn.XLOOKUP($X173,Return_flow_table!$A$4:$A$25,Return_flow_table!D$4:D$25)</f>
        <v>20</v>
      </c>
      <c r="BC173">
        <f ca="1">_xlfn.XLOOKUP($X173,Return_flow_table!$A$4:$A$25,Return_flow_table!E$4:E$25)</f>
        <v>20</v>
      </c>
      <c r="BD173">
        <f ca="1">_xlfn.XLOOKUP($X173,Return_flow_table!$A$4:$A$25,Return_flow_table!F$4:F$25)</f>
        <v>10</v>
      </c>
      <c r="BE173">
        <f ca="1">_xlfn.XLOOKUP($X173,Return_flow_table!$A$4:$A$25,Return_flow_table!G$4:G$25)</f>
        <v>10</v>
      </c>
      <c r="BF173">
        <f ca="1">_xlfn.XLOOKUP($X173,Return_flow_table!$A$4:$A$25,Return_flow_table!H$4:H$25)</f>
        <v>0</v>
      </c>
      <c r="BG173">
        <f ca="1">_xlfn.XLOOKUP($X173,Return_flow_table!$A$4:$A$25,Return_flow_table!I$4:I$25)</f>
        <v>0</v>
      </c>
      <c r="BH173">
        <f ca="1">_xlfn.XLOOKUP($X173,Return_flow_table!$A$4:$A$25,Return_flow_table!J$4:J$25)</f>
        <v>0</v>
      </c>
      <c r="BI173">
        <f ca="1">_xlfn.XLOOKUP($X173,Return_flow_table!$A$4:$A$25,Return_flow_table!K$4:K$25)</f>
        <v>20</v>
      </c>
      <c r="BJ173">
        <f ca="1">_xlfn.XLOOKUP($X173,Return_flow_table!$A$4:$A$25,Return_flow_table!L$4:L$25)</f>
        <v>20</v>
      </c>
      <c r="BK173" s="2">
        <f ca="1">_xlfn.XLOOKUP($X173,Return_flow_table!$A$4:$A$25,Return_flow_table!M$4:M$25)</f>
        <v>0</v>
      </c>
    </row>
    <row r="174" spans="1:63" x14ac:dyDescent="0.25">
      <c r="A174" t="s">
        <v>307</v>
      </c>
      <c r="B174" t="s">
        <v>106</v>
      </c>
      <c r="C174" t="s">
        <v>99</v>
      </c>
      <c r="D174">
        <v>1.1000000000000001</v>
      </c>
      <c r="E174" t="s">
        <v>100</v>
      </c>
      <c r="F174" t="s">
        <v>100</v>
      </c>
      <c r="G174" t="s">
        <v>308</v>
      </c>
      <c r="H174" s="41" t="s">
        <v>221</v>
      </c>
      <c r="I174">
        <f>_xlfn.XLOOKUP(B174,Use_Code_Ranking!$A$4:$A$23,Use_Code_Ranking!$B$4:$B$23,9999)</f>
        <v>3</v>
      </c>
      <c r="J174">
        <f t="shared" ca="1" si="37"/>
        <v>3</v>
      </c>
      <c r="K174">
        <f t="shared" ca="1" si="38"/>
        <v>0</v>
      </c>
      <c r="L174">
        <f t="shared" ca="1" si="39"/>
        <v>0</v>
      </c>
      <c r="M174">
        <f t="shared" ca="1" si="40"/>
        <v>0</v>
      </c>
      <c r="N174" t="str">
        <f t="shared" ca="1" si="48"/>
        <v/>
      </c>
      <c r="O174" t="str">
        <f t="shared" ca="1" si="49"/>
        <v/>
      </c>
      <c r="P174" t="str">
        <f t="shared" si="41"/>
        <v/>
      </c>
      <c r="Q174" t="str">
        <f t="shared" si="42"/>
        <v/>
      </c>
      <c r="R174" t="str">
        <f t="shared" si="43"/>
        <v/>
      </c>
      <c r="S174" t="str">
        <f t="shared" si="44"/>
        <v/>
      </c>
      <c r="U174" s="2" t="str">
        <f ca="1">IF(ISBLANK($T174),IF(S174="Irrigation","Irrigation",IF(R174="Irrigation","Irrigation",IF(Q174="Domestic","Domestic",IF(P174="Stockwatering","Stockwatering",IF(N174="IRRIGATION_AND_MUNICIPAL","Irrigation and Municipal",IF(O174="IRRIGATION_AND_DOMESTIC","Irrigation and Domestic Municipality",_xlfn.XLOOKUP(J174,Use_Code_Ranking!$B$4:$B$23,Use_Code_Ranking!$A$4:$A$23))))))),$T174)</f>
        <v>Domestic</v>
      </c>
      <c r="W174" s="23" t="str">
        <f ca="1"/>
        <v>A024995</v>
      </c>
      <c r="X174" s="4" t="str">
        <f t="shared" ca="1" si="50"/>
        <v>Irrigation</v>
      </c>
      <c r="Y174" t="str">
        <f t="shared" ca="1" si="45"/>
        <v>N</v>
      </c>
      <c r="Z174" s="2" t="str">
        <f t="shared" ca="1" si="46"/>
        <v>N</v>
      </c>
      <c r="AA174">
        <f t="shared" ca="1" si="51"/>
        <v>0</v>
      </c>
      <c r="AB174">
        <f t="shared" ca="1" si="51"/>
        <v>0</v>
      </c>
      <c r="AC174">
        <f t="shared" ca="1" si="51"/>
        <v>20</v>
      </c>
      <c r="AD174">
        <f t="shared" ca="1" si="47"/>
        <v>20</v>
      </c>
      <c r="AE174">
        <f t="shared" ca="1" si="35"/>
        <v>10</v>
      </c>
      <c r="AF174">
        <f t="shared" ca="1" si="35"/>
        <v>10</v>
      </c>
      <c r="AG174">
        <f t="shared" ca="1" si="36"/>
        <v>0</v>
      </c>
      <c r="AH174">
        <f t="shared" ca="1" si="52"/>
        <v>0</v>
      </c>
      <c r="AI174">
        <f t="shared" ca="1" si="52"/>
        <v>0</v>
      </c>
      <c r="AJ174">
        <f t="shared" ca="1" si="52"/>
        <v>20</v>
      </c>
      <c r="AK174">
        <f t="shared" ca="1" si="52"/>
        <v>20</v>
      </c>
      <c r="AL174">
        <f t="shared" ca="1" si="53"/>
        <v>0</v>
      </c>
      <c r="AM174" s="4" t="s">
        <v>103</v>
      </c>
      <c r="AZ174">
        <f ca="1">_xlfn.XLOOKUP($X174,Return_flow_table!$A$4:$A$25,Return_flow_table!B$4:B$25)</f>
        <v>0</v>
      </c>
      <c r="BA174">
        <f ca="1">_xlfn.XLOOKUP($X174,Return_flow_table!$A$4:$A$25,Return_flow_table!C$4:C$25)</f>
        <v>0</v>
      </c>
      <c r="BB174">
        <f ca="1">_xlfn.XLOOKUP($X174,Return_flow_table!$A$4:$A$25,Return_flow_table!D$4:D$25)</f>
        <v>20</v>
      </c>
      <c r="BC174">
        <f ca="1">_xlfn.XLOOKUP($X174,Return_flow_table!$A$4:$A$25,Return_flow_table!E$4:E$25)</f>
        <v>20</v>
      </c>
      <c r="BD174">
        <f ca="1">_xlfn.XLOOKUP($X174,Return_flow_table!$A$4:$A$25,Return_flow_table!F$4:F$25)</f>
        <v>10</v>
      </c>
      <c r="BE174">
        <f ca="1">_xlfn.XLOOKUP($X174,Return_flow_table!$A$4:$A$25,Return_flow_table!G$4:G$25)</f>
        <v>10</v>
      </c>
      <c r="BF174">
        <f ca="1">_xlfn.XLOOKUP($X174,Return_flow_table!$A$4:$A$25,Return_flow_table!H$4:H$25)</f>
        <v>0</v>
      </c>
      <c r="BG174">
        <f ca="1">_xlfn.XLOOKUP($X174,Return_flow_table!$A$4:$A$25,Return_flow_table!I$4:I$25)</f>
        <v>0</v>
      </c>
      <c r="BH174">
        <f ca="1">_xlfn.XLOOKUP($X174,Return_flow_table!$A$4:$A$25,Return_flow_table!J$4:J$25)</f>
        <v>0</v>
      </c>
      <c r="BI174">
        <f ca="1">_xlfn.XLOOKUP($X174,Return_flow_table!$A$4:$A$25,Return_flow_table!K$4:K$25)</f>
        <v>20</v>
      </c>
      <c r="BJ174">
        <f ca="1">_xlfn.XLOOKUP($X174,Return_flow_table!$A$4:$A$25,Return_flow_table!L$4:L$25)</f>
        <v>20</v>
      </c>
      <c r="BK174" s="2">
        <f ca="1">_xlfn.XLOOKUP($X174,Return_flow_table!$A$4:$A$25,Return_flow_table!M$4:M$25)</f>
        <v>0</v>
      </c>
    </row>
    <row r="175" spans="1:63" x14ac:dyDescent="0.25">
      <c r="A175" t="s">
        <v>309</v>
      </c>
      <c r="B175" t="s">
        <v>126</v>
      </c>
      <c r="C175" t="s">
        <v>99</v>
      </c>
      <c r="D175">
        <v>48</v>
      </c>
      <c r="E175" t="s">
        <v>100</v>
      </c>
      <c r="F175" t="s">
        <v>100</v>
      </c>
      <c r="G175" t="s">
        <v>156</v>
      </c>
      <c r="H175" s="41" t="s">
        <v>108</v>
      </c>
      <c r="I175">
        <f>_xlfn.XLOOKUP(B175,Use_Code_Ranking!$A$4:$A$23,Use_Code_Ranking!$B$4:$B$23,9999)</f>
        <v>5</v>
      </c>
      <c r="J175">
        <f t="shared" ca="1" si="37"/>
        <v>1</v>
      </c>
      <c r="K175">
        <f t="shared" ca="1" si="38"/>
        <v>1</v>
      </c>
      <c r="L175">
        <f t="shared" ca="1" si="39"/>
        <v>0</v>
      </c>
      <c r="M175">
        <f t="shared" ca="1" si="40"/>
        <v>0</v>
      </c>
      <c r="N175" t="str">
        <f t="shared" ca="1" si="48"/>
        <v/>
      </c>
      <c r="O175" t="str">
        <f t="shared" ca="1" si="49"/>
        <v/>
      </c>
      <c r="P175" t="str">
        <f t="shared" si="41"/>
        <v/>
      </c>
      <c r="Q175" t="str">
        <f t="shared" si="42"/>
        <v/>
      </c>
      <c r="R175" t="str">
        <f t="shared" si="43"/>
        <v/>
      </c>
      <c r="S175" t="str">
        <f t="shared" si="44"/>
        <v/>
      </c>
      <c r="U175" s="2" t="str">
        <f ca="1">IF(ISBLANK($T175),IF(S175="Irrigation","Irrigation",IF(R175="Irrigation","Irrigation",IF(Q175="Domestic","Domestic",IF(P175="Stockwatering","Stockwatering",IF(N175="IRRIGATION_AND_MUNICIPAL","Irrigation and Municipal",IF(O175="IRRIGATION_AND_DOMESTIC","Irrigation and Domestic Municipality",_xlfn.XLOOKUP(J175,Use_Code_Ranking!$B$4:$B$23,Use_Code_Ranking!$A$4:$A$23))))))),$T175)</f>
        <v>Irrigation</v>
      </c>
      <c r="W175" s="23" t="str">
        <f ca="1"/>
        <v>A025032</v>
      </c>
      <c r="X175" s="4" t="str">
        <f t="shared" ca="1" si="50"/>
        <v>Frost Protection</v>
      </c>
      <c r="Y175" t="str">
        <f t="shared" ca="1" si="45"/>
        <v>N</v>
      </c>
      <c r="Z175" s="2" t="str">
        <f t="shared" ca="1" si="46"/>
        <v>N</v>
      </c>
      <c r="AA175">
        <f t="shared" ca="1" si="51"/>
        <v>20</v>
      </c>
      <c r="AB175">
        <f t="shared" ca="1" si="51"/>
        <v>20</v>
      </c>
      <c r="AC175">
        <f t="shared" ca="1" si="51"/>
        <v>20</v>
      </c>
      <c r="AD175">
        <f t="shared" ca="1" si="47"/>
        <v>20</v>
      </c>
      <c r="AE175">
        <f t="shared" ca="1" si="35"/>
        <v>0</v>
      </c>
      <c r="AF175">
        <f t="shared" ca="1" si="35"/>
        <v>0</v>
      </c>
      <c r="AG175">
        <f t="shared" ca="1" si="36"/>
        <v>0</v>
      </c>
      <c r="AH175">
        <f t="shared" ca="1" si="52"/>
        <v>0</v>
      </c>
      <c r="AI175">
        <f t="shared" ca="1" si="52"/>
        <v>0</v>
      </c>
      <c r="AJ175">
        <f t="shared" ca="1" si="52"/>
        <v>0</v>
      </c>
      <c r="AK175">
        <f t="shared" ca="1" si="52"/>
        <v>0</v>
      </c>
      <c r="AL175">
        <f t="shared" ca="1" si="53"/>
        <v>0</v>
      </c>
      <c r="AM175" s="4" t="s">
        <v>103</v>
      </c>
      <c r="AZ175">
        <f ca="1">_xlfn.XLOOKUP($X175,Return_flow_table!$A$4:$A$25,Return_flow_table!B$4:B$25)</f>
        <v>20</v>
      </c>
      <c r="BA175">
        <f ca="1">_xlfn.XLOOKUP($X175,Return_flow_table!$A$4:$A$25,Return_flow_table!C$4:C$25)</f>
        <v>20</v>
      </c>
      <c r="BB175">
        <f ca="1">_xlfn.XLOOKUP($X175,Return_flow_table!$A$4:$A$25,Return_flow_table!D$4:D$25)</f>
        <v>20</v>
      </c>
      <c r="BC175">
        <f ca="1">_xlfn.XLOOKUP($X175,Return_flow_table!$A$4:$A$25,Return_flow_table!E$4:E$25)</f>
        <v>20</v>
      </c>
      <c r="BD175">
        <f ca="1">_xlfn.XLOOKUP($X175,Return_flow_table!$A$4:$A$25,Return_flow_table!F$4:F$25)</f>
        <v>0</v>
      </c>
      <c r="BE175">
        <f ca="1">_xlfn.XLOOKUP($X175,Return_flow_table!$A$4:$A$25,Return_flow_table!G$4:G$25)</f>
        <v>0</v>
      </c>
      <c r="BF175">
        <f ca="1">_xlfn.XLOOKUP($X175,Return_flow_table!$A$4:$A$25,Return_flow_table!H$4:H$25)</f>
        <v>0</v>
      </c>
      <c r="BG175">
        <f ca="1">_xlfn.XLOOKUP($X175,Return_flow_table!$A$4:$A$25,Return_flow_table!I$4:I$25)</f>
        <v>0</v>
      </c>
      <c r="BH175">
        <f ca="1">_xlfn.XLOOKUP($X175,Return_flow_table!$A$4:$A$25,Return_flow_table!J$4:J$25)</f>
        <v>0</v>
      </c>
      <c r="BI175">
        <f ca="1">_xlfn.XLOOKUP($X175,Return_flow_table!$A$4:$A$25,Return_flow_table!K$4:K$25)</f>
        <v>0</v>
      </c>
      <c r="BJ175">
        <f ca="1">_xlfn.XLOOKUP($X175,Return_flow_table!$A$4:$A$25,Return_flow_table!L$4:L$25)</f>
        <v>0</v>
      </c>
      <c r="BK175" s="2">
        <f ca="1">_xlfn.XLOOKUP($X175,Return_flow_table!$A$4:$A$25,Return_flow_table!M$4:M$25)</f>
        <v>0</v>
      </c>
    </row>
    <row r="176" spans="1:63" x14ac:dyDescent="0.25">
      <c r="A176" t="s">
        <v>309</v>
      </c>
      <c r="B176" t="s">
        <v>98</v>
      </c>
      <c r="C176" t="s">
        <v>99</v>
      </c>
      <c r="D176">
        <v>48</v>
      </c>
      <c r="E176" t="s">
        <v>100</v>
      </c>
      <c r="F176" t="s">
        <v>100</v>
      </c>
      <c r="G176" t="s">
        <v>156</v>
      </c>
      <c r="H176" s="41" t="s">
        <v>108</v>
      </c>
      <c r="I176">
        <f>_xlfn.XLOOKUP(B176,Use_Code_Ranking!$A$4:$A$23,Use_Code_Ranking!$B$4:$B$23,9999)</f>
        <v>1</v>
      </c>
      <c r="J176">
        <f t="shared" ca="1" si="37"/>
        <v>1</v>
      </c>
      <c r="K176">
        <f t="shared" ca="1" si="38"/>
        <v>1</v>
      </c>
      <c r="L176">
        <f t="shared" ca="1" si="39"/>
        <v>0</v>
      </c>
      <c r="M176">
        <f t="shared" ca="1" si="40"/>
        <v>0</v>
      </c>
      <c r="N176" t="str">
        <f t="shared" ca="1" si="48"/>
        <v/>
      </c>
      <c r="O176" t="str">
        <f t="shared" ca="1" si="49"/>
        <v/>
      </c>
      <c r="P176" t="str">
        <f t="shared" si="41"/>
        <v/>
      </c>
      <c r="Q176" t="str">
        <f t="shared" si="42"/>
        <v/>
      </c>
      <c r="R176" t="str">
        <f t="shared" si="43"/>
        <v/>
      </c>
      <c r="S176" t="str">
        <f t="shared" si="44"/>
        <v/>
      </c>
      <c r="U176" s="2" t="str">
        <f ca="1">IF(ISBLANK($T176),IF(S176="Irrigation","Irrigation",IF(R176="Irrigation","Irrigation",IF(Q176="Domestic","Domestic",IF(P176="Stockwatering","Stockwatering",IF(N176="IRRIGATION_AND_MUNICIPAL","Irrigation and Municipal",IF(O176="IRRIGATION_AND_DOMESTIC","Irrigation and Domestic Municipality",_xlfn.XLOOKUP(J176,Use_Code_Ranking!$B$4:$B$23,Use_Code_Ranking!$A$4:$A$23))))))),$T176)</f>
        <v>Irrigation</v>
      </c>
      <c r="W176" s="23" t="str">
        <f ca="1"/>
        <v>A025052</v>
      </c>
      <c r="X176" s="4" t="str">
        <f t="shared" ca="1" si="50"/>
        <v>Recreational</v>
      </c>
      <c r="Y176" t="str">
        <f t="shared" ca="1" si="45"/>
        <v>Y</v>
      </c>
      <c r="Z176" s="2" t="str">
        <f t="shared" ca="1" si="46"/>
        <v>N</v>
      </c>
      <c r="AA176">
        <f t="shared" ca="1" si="51"/>
        <v>100</v>
      </c>
      <c r="AB176">
        <f t="shared" ca="1" si="51"/>
        <v>100</v>
      </c>
      <c r="AC176">
        <f t="shared" ca="1" si="51"/>
        <v>100</v>
      </c>
      <c r="AD176">
        <f t="shared" ca="1" si="47"/>
        <v>100</v>
      </c>
      <c r="AE176">
        <f t="shared" ca="1" si="35"/>
        <v>100</v>
      </c>
      <c r="AF176">
        <f t="shared" ca="1" si="35"/>
        <v>100</v>
      </c>
      <c r="AG176">
        <f t="shared" ca="1" si="36"/>
        <v>100</v>
      </c>
      <c r="AH176">
        <f t="shared" ca="1" si="52"/>
        <v>100</v>
      </c>
      <c r="AI176">
        <f t="shared" ca="1" si="52"/>
        <v>100</v>
      </c>
      <c r="AJ176">
        <f t="shared" ca="1" si="52"/>
        <v>100</v>
      </c>
      <c r="AK176">
        <f t="shared" ca="1" si="52"/>
        <v>100</v>
      </c>
      <c r="AL176">
        <f t="shared" ca="1" si="53"/>
        <v>100</v>
      </c>
      <c r="AM176" s="4" t="s">
        <v>103</v>
      </c>
      <c r="AZ176">
        <f ca="1">_xlfn.XLOOKUP($X176,Return_flow_table!$A$4:$A$25,Return_flow_table!B$4:B$25)</f>
        <v>100</v>
      </c>
      <c r="BA176">
        <f ca="1">_xlfn.XLOOKUP($X176,Return_flow_table!$A$4:$A$25,Return_flow_table!C$4:C$25)</f>
        <v>100</v>
      </c>
      <c r="BB176">
        <f ca="1">_xlfn.XLOOKUP($X176,Return_flow_table!$A$4:$A$25,Return_flow_table!D$4:D$25)</f>
        <v>100</v>
      </c>
      <c r="BC176">
        <f ca="1">_xlfn.XLOOKUP($X176,Return_flow_table!$A$4:$A$25,Return_flow_table!E$4:E$25)</f>
        <v>100</v>
      </c>
      <c r="BD176">
        <f ca="1">_xlfn.XLOOKUP($X176,Return_flow_table!$A$4:$A$25,Return_flow_table!F$4:F$25)</f>
        <v>100</v>
      </c>
      <c r="BE176">
        <f ca="1">_xlfn.XLOOKUP($X176,Return_flow_table!$A$4:$A$25,Return_flow_table!G$4:G$25)</f>
        <v>100</v>
      </c>
      <c r="BF176">
        <f ca="1">_xlfn.XLOOKUP($X176,Return_flow_table!$A$4:$A$25,Return_flow_table!H$4:H$25)</f>
        <v>100</v>
      </c>
      <c r="BG176">
        <f ca="1">_xlfn.XLOOKUP($X176,Return_flow_table!$A$4:$A$25,Return_flow_table!I$4:I$25)</f>
        <v>100</v>
      </c>
      <c r="BH176">
        <f ca="1">_xlfn.XLOOKUP($X176,Return_flow_table!$A$4:$A$25,Return_flow_table!J$4:J$25)</f>
        <v>100</v>
      </c>
      <c r="BI176">
        <f ca="1">_xlfn.XLOOKUP($X176,Return_flow_table!$A$4:$A$25,Return_flow_table!K$4:K$25)</f>
        <v>100</v>
      </c>
      <c r="BJ176">
        <f ca="1">_xlfn.XLOOKUP($X176,Return_flow_table!$A$4:$A$25,Return_flow_table!L$4:L$25)</f>
        <v>100</v>
      </c>
      <c r="BK176" s="2">
        <f ca="1">_xlfn.XLOOKUP($X176,Return_flow_table!$A$4:$A$25,Return_flow_table!M$4:M$25)</f>
        <v>100</v>
      </c>
    </row>
    <row r="177" spans="1:63" x14ac:dyDescent="0.25">
      <c r="A177" t="s">
        <v>309</v>
      </c>
      <c r="B177" t="s">
        <v>131</v>
      </c>
      <c r="C177" t="s">
        <v>99</v>
      </c>
      <c r="D177">
        <v>48</v>
      </c>
      <c r="E177" t="s">
        <v>100</v>
      </c>
      <c r="F177" t="s">
        <v>100</v>
      </c>
      <c r="G177" t="s">
        <v>156</v>
      </c>
      <c r="H177" s="41" t="s">
        <v>108</v>
      </c>
      <c r="I177">
        <f>_xlfn.XLOOKUP(B177,Use_Code_Ranking!$A$4:$A$23,Use_Code_Ranking!$B$4:$B$23,9999)</f>
        <v>14</v>
      </c>
      <c r="J177">
        <f t="shared" ca="1" si="37"/>
        <v>1</v>
      </c>
      <c r="K177">
        <f t="shared" ca="1" si="38"/>
        <v>1</v>
      </c>
      <c r="L177">
        <f t="shared" ca="1" si="39"/>
        <v>0</v>
      </c>
      <c r="M177">
        <f t="shared" ca="1" si="40"/>
        <v>0</v>
      </c>
      <c r="N177" t="str">
        <f t="shared" ca="1" si="48"/>
        <v/>
      </c>
      <c r="O177" t="str">
        <f t="shared" ca="1" si="49"/>
        <v/>
      </c>
      <c r="P177" t="str">
        <f t="shared" si="41"/>
        <v/>
      </c>
      <c r="Q177" t="str">
        <f t="shared" si="42"/>
        <v/>
      </c>
      <c r="R177" t="str">
        <f t="shared" si="43"/>
        <v/>
      </c>
      <c r="S177" t="str">
        <f t="shared" si="44"/>
        <v/>
      </c>
      <c r="U177" s="2" t="str">
        <f ca="1">IF(ISBLANK($T177),IF(S177="Irrigation","Irrigation",IF(R177="Irrigation","Irrigation",IF(Q177="Domestic","Domestic",IF(P177="Stockwatering","Stockwatering",IF(N177="IRRIGATION_AND_MUNICIPAL","Irrigation and Municipal",IF(O177="IRRIGATION_AND_DOMESTIC","Irrigation and Domestic Municipality",_xlfn.XLOOKUP(J177,Use_Code_Ranking!$B$4:$B$23,Use_Code_Ranking!$A$4:$A$23))))))),$T177)</f>
        <v>Irrigation</v>
      </c>
      <c r="W177" s="23" t="str">
        <f ca="1"/>
        <v>A025222</v>
      </c>
      <c r="X177" s="4" t="str">
        <f t="shared" ca="1" si="50"/>
        <v>Stockwatering</v>
      </c>
      <c r="Y177" t="str">
        <f t="shared" ca="1" si="45"/>
        <v>N</v>
      </c>
      <c r="Z177" s="2" t="str">
        <f t="shared" ca="1" si="46"/>
        <v>N</v>
      </c>
      <c r="AA177">
        <f t="shared" ca="1" si="51"/>
        <v>0</v>
      </c>
      <c r="AB177">
        <f t="shared" ca="1" si="51"/>
        <v>0</v>
      </c>
      <c r="AC177">
        <f t="shared" ca="1" si="51"/>
        <v>0</v>
      </c>
      <c r="AD177">
        <f t="shared" ca="1" si="47"/>
        <v>0</v>
      </c>
      <c r="AE177">
        <f t="shared" ca="1" si="35"/>
        <v>0</v>
      </c>
      <c r="AF177">
        <f t="shared" ca="1" si="35"/>
        <v>0</v>
      </c>
      <c r="AG177">
        <f t="shared" ca="1" si="36"/>
        <v>0</v>
      </c>
      <c r="AH177">
        <f t="shared" ca="1" si="52"/>
        <v>0</v>
      </c>
      <c r="AI177">
        <f t="shared" ca="1" si="52"/>
        <v>0</v>
      </c>
      <c r="AJ177">
        <f t="shared" ca="1" si="52"/>
        <v>0</v>
      </c>
      <c r="AK177">
        <f t="shared" ca="1" si="52"/>
        <v>0</v>
      </c>
      <c r="AL177">
        <f t="shared" ca="1" si="53"/>
        <v>0</v>
      </c>
      <c r="AM177" s="4" t="s">
        <v>103</v>
      </c>
      <c r="AZ177">
        <f ca="1">_xlfn.XLOOKUP($X177,Return_flow_table!$A$4:$A$25,Return_flow_table!B$4:B$25)</f>
        <v>0</v>
      </c>
      <c r="BA177">
        <f ca="1">_xlfn.XLOOKUP($X177,Return_flow_table!$A$4:$A$25,Return_flow_table!C$4:C$25)</f>
        <v>0</v>
      </c>
      <c r="BB177">
        <f ca="1">_xlfn.XLOOKUP($X177,Return_flow_table!$A$4:$A$25,Return_flow_table!D$4:D$25)</f>
        <v>0</v>
      </c>
      <c r="BC177">
        <f ca="1">_xlfn.XLOOKUP($X177,Return_flow_table!$A$4:$A$25,Return_flow_table!E$4:E$25)</f>
        <v>0</v>
      </c>
      <c r="BD177">
        <f ca="1">_xlfn.XLOOKUP($X177,Return_flow_table!$A$4:$A$25,Return_flow_table!F$4:F$25)</f>
        <v>0</v>
      </c>
      <c r="BE177">
        <f ca="1">_xlfn.XLOOKUP($X177,Return_flow_table!$A$4:$A$25,Return_flow_table!G$4:G$25)</f>
        <v>0</v>
      </c>
      <c r="BF177">
        <f ca="1">_xlfn.XLOOKUP($X177,Return_flow_table!$A$4:$A$25,Return_flow_table!H$4:H$25)</f>
        <v>0</v>
      </c>
      <c r="BG177">
        <f ca="1">_xlfn.XLOOKUP($X177,Return_flow_table!$A$4:$A$25,Return_flow_table!I$4:I$25)</f>
        <v>0</v>
      </c>
      <c r="BH177">
        <f ca="1">_xlfn.XLOOKUP($X177,Return_flow_table!$A$4:$A$25,Return_flow_table!J$4:J$25)</f>
        <v>0</v>
      </c>
      <c r="BI177">
        <f ca="1">_xlfn.XLOOKUP($X177,Return_flow_table!$A$4:$A$25,Return_flow_table!K$4:K$25)</f>
        <v>0</v>
      </c>
      <c r="BJ177">
        <f ca="1">_xlfn.XLOOKUP($X177,Return_flow_table!$A$4:$A$25,Return_flow_table!L$4:L$25)</f>
        <v>0</v>
      </c>
      <c r="BK177" s="2">
        <f ca="1">_xlfn.XLOOKUP($X177,Return_flow_table!$A$4:$A$25,Return_flow_table!M$4:M$25)</f>
        <v>0</v>
      </c>
    </row>
    <row r="178" spans="1:63" x14ac:dyDescent="0.25">
      <c r="A178" t="s">
        <v>309</v>
      </c>
      <c r="B178" t="s">
        <v>139</v>
      </c>
      <c r="C178" t="s">
        <v>99</v>
      </c>
      <c r="D178">
        <v>48</v>
      </c>
      <c r="E178" t="s">
        <v>100</v>
      </c>
      <c r="F178" t="s">
        <v>100</v>
      </c>
      <c r="G178" t="s">
        <v>156</v>
      </c>
      <c r="H178" s="41" t="s">
        <v>108</v>
      </c>
      <c r="I178">
        <f>_xlfn.XLOOKUP(B178,Use_Code_Ranking!$A$4:$A$23,Use_Code_Ranking!$B$4:$B$23,9999)</f>
        <v>9</v>
      </c>
      <c r="J178">
        <f t="shared" ca="1" si="37"/>
        <v>1</v>
      </c>
      <c r="K178">
        <f t="shared" ca="1" si="38"/>
        <v>1</v>
      </c>
      <c r="L178">
        <f t="shared" ca="1" si="39"/>
        <v>0</v>
      </c>
      <c r="M178">
        <f t="shared" ca="1" si="40"/>
        <v>0</v>
      </c>
      <c r="N178" t="str">
        <f t="shared" ca="1" si="48"/>
        <v/>
      </c>
      <c r="O178" t="str">
        <f t="shared" ca="1" si="49"/>
        <v/>
      </c>
      <c r="P178" t="str">
        <f t="shared" si="41"/>
        <v/>
      </c>
      <c r="Q178" t="str">
        <f t="shared" si="42"/>
        <v/>
      </c>
      <c r="R178" t="str">
        <f t="shared" si="43"/>
        <v/>
      </c>
      <c r="S178" t="str">
        <f t="shared" si="44"/>
        <v/>
      </c>
      <c r="U178" s="2" t="str">
        <f ca="1">IF(ISBLANK($T178),IF(S178="Irrigation","Irrigation",IF(R178="Irrigation","Irrigation",IF(Q178="Domestic","Domestic",IF(P178="Stockwatering","Stockwatering",IF(N178="IRRIGATION_AND_MUNICIPAL","Irrigation and Municipal",IF(O178="IRRIGATION_AND_DOMESTIC","Irrigation and Domestic Municipality",_xlfn.XLOOKUP(J178,Use_Code_Ranking!$B$4:$B$23,Use_Code_Ranking!$A$4:$A$23))))))),$T178)</f>
        <v>Irrigation</v>
      </c>
      <c r="W178" s="23" t="str">
        <f ca="1"/>
        <v>A025367</v>
      </c>
      <c r="X178" s="4" t="str">
        <f t="shared" ca="1" si="50"/>
        <v>Irrigation</v>
      </c>
      <c r="Y178" t="str">
        <f t="shared" ca="1" si="45"/>
        <v>N</v>
      </c>
      <c r="Z178" s="2" t="str">
        <f t="shared" ca="1" si="46"/>
        <v>N</v>
      </c>
      <c r="AA178">
        <f t="shared" ca="1" si="51"/>
        <v>0</v>
      </c>
      <c r="AB178">
        <f t="shared" ca="1" si="51"/>
        <v>0</v>
      </c>
      <c r="AC178">
        <f t="shared" ca="1" si="51"/>
        <v>20</v>
      </c>
      <c r="AD178">
        <f t="shared" ca="1" si="47"/>
        <v>20</v>
      </c>
      <c r="AE178">
        <f t="shared" ca="1" si="35"/>
        <v>10</v>
      </c>
      <c r="AF178">
        <f t="shared" ca="1" si="35"/>
        <v>10</v>
      </c>
      <c r="AG178">
        <f t="shared" ca="1" si="36"/>
        <v>0</v>
      </c>
      <c r="AH178">
        <f t="shared" ca="1" si="52"/>
        <v>0</v>
      </c>
      <c r="AI178">
        <f t="shared" ca="1" si="52"/>
        <v>0</v>
      </c>
      <c r="AJ178">
        <f t="shared" ca="1" si="52"/>
        <v>20</v>
      </c>
      <c r="AK178">
        <f t="shared" ca="1" si="52"/>
        <v>20</v>
      </c>
      <c r="AL178">
        <f t="shared" ca="1" si="53"/>
        <v>0</v>
      </c>
      <c r="AM178" s="4" t="s">
        <v>103</v>
      </c>
      <c r="AZ178">
        <f ca="1">_xlfn.XLOOKUP($X178,Return_flow_table!$A$4:$A$25,Return_flow_table!B$4:B$25)</f>
        <v>0</v>
      </c>
      <c r="BA178">
        <f ca="1">_xlfn.XLOOKUP($X178,Return_flow_table!$A$4:$A$25,Return_flow_table!C$4:C$25)</f>
        <v>0</v>
      </c>
      <c r="BB178">
        <f ca="1">_xlfn.XLOOKUP($X178,Return_flow_table!$A$4:$A$25,Return_flow_table!D$4:D$25)</f>
        <v>20</v>
      </c>
      <c r="BC178">
        <f ca="1">_xlfn.XLOOKUP($X178,Return_flow_table!$A$4:$A$25,Return_flow_table!E$4:E$25)</f>
        <v>20</v>
      </c>
      <c r="BD178">
        <f ca="1">_xlfn.XLOOKUP($X178,Return_flow_table!$A$4:$A$25,Return_flow_table!F$4:F$25)</f>
        <v>10</v>
      </c>
      <c r="BE178">
        <f ca="1">_xlfn.XLOOKUP($X178,Return_flow_table!$A$4:$A$25,Return_flow_table!G$4:G$25)</f>
        <v>10</v>
      </c>
      <c r="BF178">
        <f ca="1">_xlfn.XLOOKUP($X178,Return_flow_table!$A$4:$A$25,Return_flow_table!H$4:H$25)</f>
        <v>0</v>
      </c>
      <c r="BG178">
        <f ca="1">_xlfn.XLOOKUP($X178,Return_flow_table!$A$4:$A$25,Return_flow_table!I$4:I$25)</f>
        <v>0</v>
      </c>
      <c r="BH178">
        <f ca="1">_xlfn.XLOOKUP($X178,Return_flow_table!$A$4:$A$25,Return_flow_table!J$4:J$25)</f>
        <v>0</v>
      </c>
      <c r="BI178">
        <f ca="1">_xlfn.XLOOKUP($X178,Return_flow_table!$A$4:$A$25,Return_flow_table!K$4:K$25)</f>
        <v>20</v>
      </c>
      <c r="BJ178">
        <f ca="1">_xlfn.XLOOKUP($X178,Return_flow_table!$A$4:$A$25,Return_flow_table!L$4:L$25)</f>
        <v>20</v>
      </c>
      <c r="BK178" s="2">
        <f ca="1">_xlfn.XLOOKUP($X178,Return_flow_table!$A$4:$A$25,Return_flow_table!M$4:M$25)</f>
        <v>0</v>
      </c>
    </row>
    <row r="179" spans="1:63" x14ac:dyDescent="0.25">
      <c r="A179" t="s">
        <v>310</v>
      </c>
      <c r="B179" t="s">
        <v>98</v>
      </c>
      <c r="C179" t="s">
        <v>99</v>
      </c>
      <c r="D179">
        <v>26</v>
      </c>
      <c r="E179" t="s">
        <v>100</v>
      </c>
      <c r="F179" t="s">
        <v>100</v>
      </c>
      <c r="G179" t="s">
        <v>311</v>
      </c>
      <c r="H179" s="41" t="s">
        <v>102</v>
      </c>
      <c r="I179">
        <f>_xlfn.XLOOKUP(B179,Use_Code_Ranking!$A$4:$A$23,Use_Code_Ranking!$B$4:$B$23,9999)</f>
        <v>1</v>
      </c>
      <c r="J179">
        <f t="shared" ca="1" si="37"/>
        <v>1</v>
      </c>
      <c r="K179">
        <f t="shared" ca="1" si="38"/>
        <v>1</v>
      </c>
      <c r="L179">
        <f t="shared" ca="1" si="39"/>
        <v>0</v>
      </c>
      <c r="M179">
        <f t="shared" ca="1" si="40"/>
        <v>0</v>
      </c>
      <c r="N179" t="str">
        <f t="shared" ca="1" si="48"/>
        <v/>
      </c>
      <c r="O179" t="str">
        <f t="shared" ca="1" si="49"/>
        <v/>
      </c>
      <c r="P179" t="str">
        <f t="shared" si="41"/>
        <v/>
      </c>
      <c r="Q179" t="str">
        <f t="shared" si="42"/>
        <v/>
      </c>
      <c r="R179" t="str">
        <f t="shared" si="43"/>
        <v/>
      </c>
      <c r="S179" t="str">
        <f t="shared" si="44"/>
        <v/>
      </c>
      <c r="U179" s="2" t="str">
        <f ca="1">IF(ISBLANK($T179),IF(S179="Irrigation","Irrigation",IF(R179="Irrigation","Irrigation",IF(Q179="Domestic","Domestic",IF(P179="Stockwatering","Stockwatering",IF(N179="IRRIGATION_AND_MUNICIPAL","Irrigation and Municipal",IF(O179="IRRIGATION_AND_DOMESTIC","Irrigation and Domestic Municipality",_xlfn.XLOOKUP(J179,Use_Code_Ranking!$B$4:$B$23,Use_Code_Ranking!$A$4:$A$23))))))),$T179)</f>
        <v>Irrigation</v>
      </c>
      <c r="W179" s="23" t="str">
        <f ca="1"/>
        <v>A025394</v>
      </c>
      <c r="X179" s="4" t="str">
        <f t="shared" ca="1" si="50"/>
        <v>Industrial</v>
      </c>
      <c r="Y179" t="str">
        <f t="shared" ca="1" si="45"/>
        <v>N</v>
      </c>
      <c r="Z179" s="2" t="str">
        <f t="shared" ca="1" si="46"/>
        <v>N</v>
      </c>
      <c r="AA179">
        <f t="shared" ca="1" si="51"/>
        <v>0</v>
      </c>
      <c r="AB179">
        <f t="shared" ca="1" si="51"/>
        <v>0</v>
      </c>
      <c r="AC179">
        <f t="shared" ca="1" si="51"/>
        <v>0</v>
      </c>
      <c r="AD179">
        <f t="shared" ca="1" si="47"/>
        <v>0</v>
      </c>
      <c r="AE179">
        <f t="shared" ca="1" si="35"/>
        <v>0</v>
      </c>
      <c r="AF179">
        <f t="shared" ca="1" si="35"/>
        <v>0</v>
      </c>
      <c r="AG179">
        <f t="shared" ca="1" si="36"/>
        <v>0</v>
      </c>
      <c r="AH179">
        <f t="shared" ca="1" si="52"/>
        <v>0</v>
      </c>
      <c r="AI179">
        <f t="shared" ca="1" si="52"/>
        <v>0</v>
      </c>
      <c r="AJ179">
        <f t="shared" ca="1" si="52"/>
        <v>0</v>
      </c>
      <c r="AK179">
        <f t="shared" ca="1" si="52"/>
        <v>0</v>
      </c>
      <c r="AL179">
        <f t="shared" ca="1" si="53"/>
        <v>0</v>
      </c>
      <c r="AM179" s="4" t="s">
        <v>103</v>
      </c>
      <c r="AZ179">
        <f ca="1">_xlfn.XLOOKUP($X179,Return_flow_table!$A$4:$A$25,Return_flow_table!B$4:B$25)</f>
        <v>0</v>
      </c>
      <c r="BA179">
        <f ca="1">_xlfn.XLOOKUP($X179,Return_flow_table!$A$4:$A$25,Return_flow_table!C$4:C$25)</f>
        <v>0</v>
      </c>
      <c r="BB179">
        <f ca="1">_xlfn.XLOOKUP($X179,Return_flow_table!$A$4:$A$25,Return_flow_table!D$4:D$25)</f>
        <v>0</v>
      </c>
      <c r="BC179">
        <f ca="1">_xlfn.XLOOKUP($X179,Return_flow_table!$A$4:$A$25,Return_flow_table!E$4:E$25)</f>
        <v>0</v>
      </c>
      <c r="BD179">
        <f ca="1">_xlfn.XLOOKUP($X179,Return_flow_table!$A$4:$A$25,Return_flow_table!F$4:F$25)</f>
        <v>0</v>
      </c>
      <c r="BE179">
        <f ca="1">_xlfn.XLOOKUP($X179,Return_flow_table!$A$4:$A$25,Return_flow_table!G$4:G$25)</f>
        <v>0</v>
      </c>
      <c r="BF179">
        <f ca="1">_xlfn.XLOOKUP($X179,Return_flow_table!$A$4:$A$25,Return_flow_table!H$4:H$25)</f>
        <v>0</v>
      </c>
      <c r="BG179">
        <f ca="1">_xlfn.XLOOKUP($X179,Return_flow_table!$A$4:$A$25,Return_flow_table!I$4:I$25)</f>
        <v>0</v>
      </c>
      <c r="BH179">
        <f ca="1">_xlfn.XLOOKUP($X179,Return_flow_table!$A$4:$A$25,Return_flow_table!J$4:J$25)</f>
        <v>0</v>
      </c>
      <c r="BI179">
        <f ca="1">_xlfn.XLOOKUP($X179,Return_flow_table!$A$4:$A$25,Return_flow_table!K$4:K$25)</f>
        <v>0</v>
      </c>
      <c r="BJ179">
        <f ca="1">_xlfn.XLOOKUP($X179,Return_flow_table!$A$4:$A$25,Return_flow_table!L$4:L$25)</f>
        <v>0</v>
      </c>
      <c r="BK179" s="2">
        <f ca="1">_xlfn.XLOOKUP($X179,Return_flow_table!$A$4:$A$25,Return_flow_table!M$4:M$25)</f>
        <v>0</v>
      </c>
    </row>
    <row r="180" spans="1:63" x14ac:dyDescent="0.25">
      <c r="A180" t="s">
        <v>313</v>
      </c>
      <c r="B180" t="s">
        <v>106</v>
      </c>
      <c r="C180" t="s">
        <v>99</v>
      </c>
      <c r="D180">
        <v>290</v>
      </c>
      <c r="E180" t="s">
        <v>100</v>
      </c>
      <c r="F180" t="s">
        <v>100</v>
      </c>
      <c r="G180" t="s">
        <v>314</v>
      </c>
      <c r="H180" s="41" t="s">
        <v>102</v>
      </c>
      <c r="I180">
        <f>_xlfn.XLOOKUP(B180,Use_Code_Ranking!$A$4:$A$23,Use_Code_Ranking!$B$4:$B$23,9999)</f>
        <v>3</v>
      </c>
      <c r="J180">
        <f t="shared" ca="1" si="37"/>
        <v>1</v>
      </c>
      <c r="K180">
        <f t="shared" ca="1" si="38"/>
        <v>1</v>
      </c>
      <c r="L180">
        <f t="shared" ca="1" si="39"/>
        <v>0</v>
      </c>
      <c r="M180">
        <f t="shared" ca="1" si="40"/>
        <v>0</v>
      </c>
      <c r="N180" t="str">
        <f t="shared" ca="1" si="48"/>
        <v/>
      </c>
      <c r="O180" t="str">
        <f t="shared" ca="1" si="49"/>
        <v/>
      </c>
      <c r="P180" t="str">
        <f t="shared" si="41"/>
        <v/>
      </c>
      <c r="Q180" t="str">
        <f t="shared" si="42"/>
        <v/>
      </c>
      <c r="R180" t="str">
        <f t="shared" si="43"/>
        <v/>
      </c>
      <c r="S180" t="str">
        <f t="shared" si="44"/>
        <v/>
      </c>
      <c r="U180" s="2" t="str">
        <f ca="1">IF(ISBLANK($T180),IF(S180="Irrigation","Irrigation",IF(R180="Irrigation","Irrigation",IF(Q180="Domestic","Domestic",IF(P180="Stockwatering","Stockwatering",IF(N180="IRRIGATION_AND_MUNICIPAL","Irrigation and Municipal",IF(O180="IRRIGATION_AND_DOMESTIC","Irrigation and Domestic Municipality",_xlfn.XLOOKUP(J180,Use_Code_Ranking!$B$4:$B$23,Use_Code_Ranking!$A$4:$A$23))))))),$T180)</f>
        <v>Irrigation</v>
      </c>
      <c r="W180" s="23" t="str">
        <f ca="1"/>
        <v>A025749A</v>
      </c>
      <c r="X180" s="4" t="str">
        <f t="shared" ca="1" si="50"/>
        <v>Irrigation</v>
      </c>
      <c r="Y180" t="str">
        <f t="shared" ca="1" si="45"/>
        <v>N</v>
      </c>
      <c r="Z180" s="2" t="str">
        <f t="shared" ca="1" si="46"/>
        <v>N</v>
      </c>
      <c r="AA180">
        <f t="shared" ca="1" si="51"/>
        <v>0</v>
      </c>
      <c r="AB180">
        <f t="shared" ca="1" si="51"/>
        <v>0</v>
      </c>
      <c r="AC180">
        <f t="shared" ca="1" si="51"/>
        <v>20</v>
      </c>
      <c r="AD180">
        <f t="shared" ca="1" si="47"/>
        <v>20</v>
      </c>
      <c r="AE180">
        <f t="shared" ca="1" si="35"/>
        <v>10</v>
      </c>
      <c r="AF180">
        <f t="shared" ca="1" si="35"/>
        <v>10</v>
      </c>
      <c r="AG180">
        <f t="shared" ca="1" si="36"/>
        <v>0</v>
      </c>
      <c r="AH180">
        <f t="shared" ca="1" si="52"/>
        <v>0</v>
      </c>
      <c r="AI180">
        <f t="shared" ca="1" si="52"/>
        <v>0</v>
      </c>
      <c r="AJ180">
        <f t="shared" ca="1" si="52"/>
        <v>20</v>
      </c>
      <c r="AK180">
        <f t="shared" ca="1" si="52"/>
        <v>20</v>
      </c>
      <c r="AL180">
        <f t="shared" ca="1" si="53"/>
        <v>0</v>
      </c>
      <c r="AM180" s="4" t="s">
        <v>103</v>
      </c>
      <c r="AZ180">
        <f ca="1">_xlfn.XLOOKUP($X180,Return_flow_table!$A$4:$A$25,Return_flow_table!B$4:B$25)</f>
        <v>0</v>
      </c>
      <c r="BA180">
        <f ca="1">_xlfn.XLOOKUP($X180,Return_flow_table!$A$4:$A$25,Return_flow_table!C$4:C$25)</f>
        <v>0</v>
      </c>
      <c r="BB180">
        <f ca="1">_xlfn.XLOOKUP($X180,Return_flow_table!$A$4:$A$25,Return_flow_table!D$4:D$25)</f>
        <v>20</v>
      </c>
      <c r="BC180">
        <f ca="1">_xlfn.XLOOKUP($X180,Return_flow_table!$A$4:$A$25,Return_flow_table!E$4:E$25)</f>
        <v>20</v>
      </c>
      <c r="BD180">
        <f ca="1">_xlfn.XLOOKUP($X180,Return_flow_table!$A$4:$A$25,Return_flow_table!F$4:F$25)</f>
        <v>10</v>
      </c>
      <c r="BE180">
        <f ca="1">_xlfn.XLOOKUP($X180,Return_flow_table!$A$4:$A$25,Return_flow_table!G$4:G$25)</f>
        <v>10</v>
      </c>
      <c r="BF180">
        <f ca="1">_xlfn.XLOOKUP($X180,Return_flow_table!$A$4:$A$25,Return_flow_table!H$4:H$25)</f>
        <v>0</v>
      </c>
      <c r="BG180">
        <f ca="1">_xlfn.XLOOKUP($X180,Return_flow_table!$A$4:$A$25,Return_flow_table!I$4:I$25)</f>
        <v>0</v>
      </c>
      <c r="BH180">
        <f ca="1">_xlfn.XLOOKUP($X180,Return_flow_table!$A$4:$A$25,Return_flow_table!J$4:J$25)</f>
        <v>0</v>
      </c>
      <c r="BI180">
        <f ca="1">_xlfn.XLOOKUP($X180,Return_flow_table!$A$4:$A$25,Return_flow_table!K$4:K$25)</f>
        <v>20</v>
      </c>
      <c r="BJ180">
        <f ca="1">_xlfn.XLOOKUP($X180,Return_flow_table!$A$4:$A$25,Return_flow_table!L$4:L$25)</f>
        <v>20</v>
      </c>
      <c r="BK180" s="2">
        <f ca="1">_xlfn.XLOOKUP($X180,Return_flow_table!$A$4:$A$25,Return_flow_table!M$4:M$25)</f>
        <v>0</v>
      </c>
    </row>
    <row r="181" spans="1:63" x14ac:dyDescent="0.25">
      <c r="A181" t="s">
        <v>313</v>
      </c>
      <c r="B181" t="s">
        <v>143</v>
      </c>
      <c r="C181" t="s">
        <v>99</v>
      </c>
      <c r="D181">
        <v>290</v>
      </c>
      <c r="E181" t="s">
        <v>100</v>
      </c>
      <c r="F181" t="s">
        <v>100</v>
      </c>
      <c r="G181" t="s">
        <v>314</v>
      </c>
      <c r="H181" s="41" t="s">
        <v>102</v>
      </c>
      <c r="I181">
        <f>_xlfn.XLOOKUP(B181,Use_Code_Ranking!$A$4:$A$23,Use_Code_Ranking!$B$4:$B$23,9999)</f>
        <v>12</v>
      </c>
      <c r="J181">
        <f t="shared" ca="1" si="37"/>
        <v>1</v>
      </c>
      <c r="K181">
        <f t="shared" ca="1" si="38"/>
        <v>1</v>
      </c>
      <c r="L181">
        <f t="shared" ca="1" si="39"/>
        <v>0</v>
      </c>
      <c r="M181">
        <f t="shared" ca="1" si="40"/>
        <v>0</v>
      </c>
      <c r="N181" t="str">
        <f t="shared" ca="1" si="48"/>
        <v/>
      </c>
      <c r="O181" t="str">
        <f t="shared" ca="1" si="49"/>
        <v/>
      </c>
      <c r="P181" t="str">
        <f t="shared" si="41"/>
        <v/>
      </c>
      <c r="Q181" t="str">
        <f t="shared" si="42"/>
        <v/>
      </c>
      <c r="R181" t="str">
        <f t="shared" si="43"/>
        <v/>
      </c>
      <c r="S181" t="str">
        <f t="shared" si="44"/>
        <v/>
      </c>
      <c r="U181" s="2" t="str">
        <f ca="1">IF(ISBLANK($T181),IF(S181="Irrigation","Irrigation",IF(R181="Irrigation","Irrigation",IF(Q181="Domestic","Domestic",IF(P181="Stockwatering","Stockwatering",IF(N181="IRRIGATION_AND_MUNICIPAL","Irrigation and Municipal",IF(O181="IRRIGATION_AND_DOMESTIC","Irrigation and Domestic Municipality",_xlfn.XLOOKUP(J181,Use_Code_Ranking!$B$4:$B$23,Use_Code_Ranking!$A$4:$A$23))))))),$T181)</f>
        <v>Irrigation</v>
      </c>
      <c r="W181" s="23" t="str">
        <f ca="1"/>
        <v>A025749B</v>
      </c>
      <c r="X181" s="4" t="str">
        <f t="shared" ca="1" si="50"/>
        <v>Frost Protection</v>
      </c>
      <c r="Y181" t="str">
        <f t="shared" ca="1" si="45"/>
        <v>N</v>
      </c>
      <c r="Z181" s="2" t="str">
        <f t="shared" ca="1" si="46"/>
        <v>N</v>
      </c>
      <c r="AA181">
        <f t="shared" ca="1" si="51"/>
        <v>20</v>
      </c>
      <c r="AB181">
        <f t="shared" ca="1" si="51"/>
        <v>20</v>
      </c>
      <c r="AC181">
        <f t="shared" ca="1" si="51"/>
        <v>20</v>
      </c>
      <c r="AD181">
        <f t="shared" ca="1" si="47"/>
        <v>20</v>
      </c>
      <c r="AE181">
        <f t="shared" ca="1" si="35"/>
        <v>0</v>
      </c>
      <c r="AF181">
        <f t="shared" ca="1" si="35"/>
        <v>0</v>
      </c>
      <c r="AG181">
        <f t="shared" ca="1" si="36"/>
        <v>0</v>
      </c>
      <c r="AH181">
        <f t="shared" ca="1" si="52"/>
        <v>0</v>
      </c>
      <c r="AI181">
        <f t="shared" ca="1" si="52"/>
        <v>0</v>
      </c>
      <c r="AJ181">
        <f t="shared" ca="1" si="52"/>
        <v>0</v>
      </c>
      <c r="AK181">
        <f t="shared" ca="1" si="52"/>
        <v>0</v>
      </c>
      <c r="AL181">
        <f t="shared" ca="1" si="53"/>
        <v>0</v>
      </c>
      <c r="AM181" s="4" t="s">
        <v>103</v>
      </c>
      <c r="AZ181">
        <f ca="1">_xlfn.XLOOKUP($X181,Return_flow_table!$A$4:$A$25,Return_flow_table!B$4:B$25)</f>
        <v>20</v>
      </c>
      <c r="BA181">
        <f ca="1">_xlfn.XLOOKUP($X181,Return_flow_table!$A$4:$A$25,Return_flow_table!C$4:C$25)</f>
        <v>20</v>
      </c>
      <c r="BB181">
        <f ca="1">_xlfn.XLOOKUP($X181,Return_flow_table!$A$4:$A$25,Return_flow_table!D$4:D$25)</f>
        <v>20</v>
      </c>
      <c r="BC181">
        <f ca="1">_xlfn.XLOOKUP($X181,Return_flow_table!$A$4:$A$25,Return_flow_table!E$4:E$25)</f>
        <v>20</v>
      </c>
      <c r="BD181">
        <f ca="1">_xlfn.XLOOKUP($X181,Return_flow_table!$A$4:$A$25,Return_flow_table!F$4:F$25)</f>
        <v>0</v>
      </c>
      <c r="BE181">
        <f ca="1">_xlfn.XLOOKUP($X181,Return_flow_table!$A$4:$A$25,Return_flow_table!G$4:G$25)</f>
        <v>0</v>
      </c>
      <c r="BF181">
        <f ca="1">_xlfn.XLOOKUP($X181,Return_flow_table!$A$4:$A$25,Return_flow_table!H$4:H$25)</f>
        <v>0</v>
      </c>
      <c r="BG181">
        <f ca="1">_xlfn.XLOOKUP($X181,Return_flow_table!$A$4:$A$25,Return_flow_table!I$4:I$25)</f>
        <v>0</v>
      </c>
      <c r="BH181">
        <f ca="1">_xlfn.XLOOKUP($X181,Return_flow_table!$A$4:$A$25,Return_flow_table!J$4:J$25)</f>
        <v>0</v>
      </c>
      <c r="BI181">
        <f ca="1">_xlfn.XLOOKUP($X181,Return_flow_table!$A$4:$A$25,Return_flow_table!K$4:K$25)</f>
        <v>0</v>
      </c>
      <c r="BJ181">
        <f ca="1">_xlfn.XLOOKUP($X181,Return_flow_table!$A$4:$A$25,Return_flow_table!L$4:L$25)</f>
        <v>0</v>
      </c>
      <c r="BK181" s="2">
        <f ca="1">_xlfn.XLOOKUP($X181,Return_flow_table!$A$4:$A$25,Return_flow_table!M$4:M$25)</f>
        <v>0</v>
      </c>
    </row>
    <row r="182" spans="1:63" x14ac:dyDescent="0.25">
      <c r="A182" t="s">
        <v>313</v>
      </c>
      <c r="B182" t="s">
        <v>126</v>
      </c>
      <c r="C182" t="s">
        <v>99</v>
      </c>
      <c r="D182">
        <v>290</v>
      </c>
      <c r="E182" t="s">
        <v>100</v>
      </c>
      <c r="F182" t="s">
        <v>100</v>
      </c>
      <c r="G182" t="s">
        <v>314</v>
      </c>
      <c r="H182" s="41" t="s">
        <v>102</v>
      </c>
      <c r="I182">
        <f>_xlfn.XLOOKUP(B182,Use_Code_Ranking!$A$4:$A$23,Use_Code_Ranking!$B$4:$B$23,9999)</f>
        <v>5</v>
      </c>
      <c r="J182">
        <f t="shared" ca="1" si="37"/>
        <v>1</v>
      </c>
      <c r="K182">
        <f t="shared" ca="1" si="38"/>
        <v>1</v>
      </c>
      <c r="L182">
        <f t="shared" ca="1" si="39"/>
        <v>0</v>
      </c>
      <c r="M182">
        <f t="shared" ca="1" si="40"/>
        <v>0</v>
      </c>
      <c r="N182" t="str">
        <f t="shared" ca="1" si="48"/>
        <v/>
      </c>
      <c r="O182" t="str">
        <f t="shared" ca="1" si="49"/>
        <v/>
      </c>
      <c r="P182" t="str">
        <f t="shared" si="41"/>
        <v/>
      </c>
      <c r="Q182" t="str">
        <f t="shared" si="42"/>
        <v/>
      </c>
      <c r="R182" t="str">
        <f t="shared" si="43"/>
        <v/>
      </c>
      <c r="S182" t="str">
        <f t="shared" si="44"/>
        <v/>
      </c>
      <c r="U182" s="2" t="str">
        <f ca="1">IF(ISBLANK($T182),IF(S182="Irrigation","Irrigation",IF(R182="Irrigation","Irrigation",IF(Q182="Domestic","Domestic",IF(P182="Stockwatering","Stockwatering",IF(N182="IRRIGATION_AND_MUNICIPAL","Irrigation and Municipal",IF(O182="IRRIGATION_AND_DOMESTIC","Irrigation and Domestic Municipality",_xlfn.XLOOKUP(J182,Use_Code_Ranking!$B$4:$B$23,Use_Code_Ranking!$A$4:$A$23))))))),$T182)</f>
        <v>Irrigation</v>
      </c>
      <c r="W182" s="23" t="str">
        <f ca="1"/>
        <v>A025830</v>
      </c>
      <c r="X182" s="4" t="str">
        <f t="shared" ca="1" si="50"/>
        <v>Domestic</v>
      </c>
      <c r="Y182" t="str">
        <f t="shared" ca="1" si="45"/>
        <v>N</v>
      </c>
      <c r="Z182" s="2" t="str">
        <f t="shared" ca="1" si="46"/>
        <v>N</v>
      </c>
      <c r="AA182">
        <f t="shared" ca="1" si="51"/>
        <v>0</v>
      </c>
      <c r="AB182">
        <f t="shared" ca="1" si="51"/>
        <v>0</v>
      </c>
      <c r="AC182">
        <f t="shared" ca="1" si="51"/>
        <v>0</v>
      </c>
      <c r="AD182">
        <f t="shared" ca="1" si="47"/>
        <v>0</v>
      </c>
      <c r="AE182">
        <f t="shared" ca="1" si="35"/>
        <v>0</v>
      </c>
      <c r="AF182">
        <f t="shared" ca="1" si="35"/>
        <v>0</v>
      </c>
      <c r="AG182">
        <f t="shared" ca="1" si="36"/>
        <v>0</v>
      </c>
      <c r="AH182">
        <f t="shared" ca="1" si="52"/>
        <v>0</v>
      </c>
      <c r="AI182">
        <f t="shared" ca="1" si="52"/>
        <v>0</v>
      </c>
      <c r="AJ182">
        <f t="shared" ca="1" si="52"/>
        <v>0</v>
      </c>
      <c r="AK182">
        <f t="shared" ca="1" si="52"/>
        <v>0</v>
      </c>
      <c r="AL182">
        <f t="shared" ca="1" si="53"/>
        <v>0</v>
      </c>
      <c r="AM182" s="4" t="s">
        <v>103</v>
      </c>
      <c r="AZ182">
        <f ca="1">_xlfn.XLOOKUP($X182,Return_flow_table!$A$4:$A$25,Return_flow_table!B$4:B$25)</f>
        <v>0</v>
      </c>
      <c r="BA182">
        <f ca="1">_xlfn.XLOOKUP($X182,Return_flow_table!$A$4:$A$25,Return_flow_table!C$4:C$25)</f>
        <v>0</v>
      </c>
      <c r="BB182">
        <f ca="1">_xlfn.XLOOKUP($X182,Return_flow_table!$A$4:$A$25,Return_flow_table!D$4:D$25)</f>
        <v>0</v>
      </c>
      <c r="BC182">
        <f ca="1">_xlfn.XLOOKUP($X182,Return_flow_table!$A$4:$A$25,Return_flow_table!E$4:E$25)</f>
        <v>0</v>
      </c>
      <c r="BD182">
        <f ca="1">_xlfn.XLOOKUP($X182,Return_flow_table!$A$4:$A$25,Return_flow_table!F$4:F$25)</f>
        <v>0</v>
      </c>
      <c r="BE182">
        <f ca="1">_xlfn.XLOOKUP($X182,Return_flow_table!$A$4:$A$25,Return_flow_table!G$4:G$25)</f>
        <v>0</v>
      </c>
      <c r="BF182">
        <f ca="1">_xlfn.XLOOKUP($X182,Return_flow_table!$A$4:$A$25,Return_flow_table!H$4:H$25)</f>
        <v>0</v>
      </c>
      <c r="BG182">
        <f ca="1">_xlfn.XLOOKUP($X182,Return_flow_table!$A$4:$A$25,Return_flow_table!I$4:I$25)</f>
        <v>0</v>
      </c>
      <c r="BH182">
        <f ca="1">_xlfn.XLOOKUP($X182,Return_flow_table!$A$4:$A$25,Return_flow_table!J$4:J$25)</f>
        <v>0</v>
      </c>
      <c r="BI182">
        <f ca="1">_xlfn.XLOOKUP($X182,Return_flow_table!$A$4:$A$25,Return_flow_table!K$4:K$25)</f>
        <v>0</v>
      </c>
      <c r="BJ182">
        <f ca="1">_xlfn.XLOOKUP($X182,Return_flow_table!$A$4:$A$25,Return_flow_table!L$4:L$25)</f>
        <v>0</v>
      </c>
      <c r="BK182" s="2">
        <f ca="1">_xlfn.XLOOKUP($X182,Return_flow_table!$A$4:$A$25,Return_flow_table!M$4:M$25)</f>
        <v>0</v>
      </c>
    </row>
    <row r="183" spans="1:63" x14ac:dyDescent="0.25">
      <c r="A183" t="s">
        <v>313</v>
      </c>
      <c r="B183" t="s">
        <v>98</v>
      </c>
      <c r="C183" t="s">
        <v>99</v>
      </c>
      <c r="D183">
        <v>290</v>
      </c>
      <c r="E183" t="s">
        <v>100</v>
      </c>
      <c r="F183" t="s">
        <v>100</v>
      </c>
      <c r="G183" t="s">
        <v>314</v>
      </c>
      <c r="H183" s="41" t="s">
        <v>102</v>
      </c>
      <c r="I183">
        <f>_xlfn.XLOOKUP(B183,Use_Code_Ranking!$A$4:$A$23,Use_Code_Ranking!$B$4:$B$23,9999)</f>
        <v>1</v>
      </c>
      <c r="J183">
        <f t="shared" ca="1" si="37"/>
        <v>1</v>
      </c>
      <c r="K183">
        <f t="shared" ca="1" si="38"/>
        <v>1</v>
      </c>
      <c r="L183">
        <f t="shared" ca="1" si="39"/>
        <v>0</v>
      </c>
      <c r="M183">
        <f t="shared" ca="1" si="40"/>
        <v>0</v>
      </c>
      <c r="N183" t="str">
        <f t="shared" ca="1" si="48"/>
        <v/>
      </c>
      <c r="O183" t="str">
        <f t="shared" ca="1" si="49"/>
        <v/>
      </c>
      <c r="P183" t="str">
        <f t="shared" si="41"/>
        <v/>
      </c>
      <c r="Q183" t="str">
        <f t="shared" si="42"/>
        <v/>
      </c>
      <c r="R183" t="str">
        <f t="shared" si="43"/>
        <v/>
      </c>
      <c r="S183" t="str">
        <f t="shared" si="44"/>
        <v/>
      </c>
      <c r="U183" s="2" t="str">
        <f ca="1">IF(ISBLANK($T183),IF(S183="Irrigation","Irrigation",IF(R183="Irrigation","Irrigation",IF(Q183="Domestic","Domestic",IF(P183="Stockwatering","Stockwatering",IF(N183="IRRIGATION_AND_MUNICIPAL","Irrigation and Municipal",IF(O183="IRRIGATION_AND_DOMESTIC","Irrigation and Domestic Municipality",_xlfn.XLOOKUP(J183,Use_Code_Ranking!$B$4:$B$23,Use_Code_Ranking!$A$4:$A$23))))))),$T183)</f>
        <v>Irrigation</v>
      </c>
      <c r="W183" s="23" t="str">
        <f ca="1"/>
        <v>A025887A</v>
      </c>
      <c r="X183" s="4" t="str">
        <f t="shared" ca="1" si="50"/>
        <v>Irrigation</v>
      </c>
      <c r="Y183" t="str">
        <f t="shared" ca="1" si="45"/>
        <v>N</v>
      </c>
      <c r="Z183" s="2" t="str">
        <f t="shared" ca="1" si="46"/>
        <v>N</v>
      </c>
      <c r="AA183">
        <f t="shared" ca="1" si="51"/>
        <v>0</v>
      </c>
      <c r="AB183">
        <f t="shared" ca="1" si="51"/>
        <v>0</v>
      </c>
      <c r="AC183">
        <f t="shared" ca="1" si="51"/>
        <v>20</v>
      </c>
      <c r="AD183">
        <f t="shared" ca="1" si="47"/>
        <v>20</v>
      </c>
      <c r="AE183">
        <f t="shared" ca="1" si="35"/>
        <v>10</v>
      </c>
      <c r="AF183">
        <f t="shared" ca="1" si="35"/>
        <v>10</v>
      </c>
      <c r="AG183">
        <f t="shared" ca="1" si="36"/>
        <v>0</v>
      </c>
      <c r="AH183">
        <f t="shared" ca="1" si="52"/>
        <v>0</v>
      </c>
      <c r="AI183">
        <f t="shared" ca="1" si="52"/>
        <v>0</v>
      </c>
      <c r="AJ183">
        <f t="shared" ca="1" si="52"/>
        <v>20</v>
      </c>
      <c r="AK183">
        <f t="shared" ca="1" si="52"/>
        <v>20</v>
      </c>
      <c r="AL183">
        <f t="shared" ca="1" si="53"/>
        <v>0</v>
      </c>
      <c r="AM183" s="4" t="s">
        <v>103</v>
      </c>
      <c r="AZ183">
        <f ca="1">_xlfn.XLOOKUP($X183,Return_flow_table!$A$4:$A$25,Return_flow_table!B$4:B$25)</f>
        <v>0</v>
      </c>
      <c r="BA183">
        <f ca="1">_xlfn.XLOOKUP($X183,Return_flow_table!$A$4:$A$25,Return_flow_table!C$4:C$25)</f>
        <v>0</v>
      </c>
      <c r="BB183">
        <f ca="1">_xlfn.XLOOKUP($X183,Return_flow_table!$A$4:$A$25,Return_flow_table!D$4:D$25)</f>
        <v>20</v>
      </c>
      <c r="BC183">
        <f ca="1">_xlfn.XLOOKUP($X183,Return_flow_table!$A$4:$A$25,Return_flow_table!E$4:E$25)</f>
        <v>20</v>
      </c>
      <c r="BD183">
        <f ca="1">_xlfn.XLOOKUP($X183,Return_flow_table!$A$4:$A$25,Return_flow_table!F$4:F$25)</f>
        <v>10</v>
      </c>
      <c r="BE183">
        <f ca="1">_xlfn.XLOOKUP($X183,Return_flow_table!$A$4:$A$25,Return_flow_table!G$4:G$25)</f>
        <v>10</v>
      </c>
      <c r="BF183">
        <f ca="1">_xlfn.XLOOKUP($X183,Return_flow_table!$A$4:$A$25,Return_flow_table!H$4:H$25)</f>
        <v>0</v>
      </c>
      <c r="BG183">
        <f ca="1">_xlfn.XLOOKUP($X183,Return_flow_table!$A$4:$A$25,Return_flow_table!I$4:I$25)</f>
        <v>0</v>
      </c>
      <c r="BH183">
        <f ca="1">_xlfn.XLOOKUP($X183,Return_flow_table!$A$4:$A$25,Return_flow_table!J$4:J$25)</f>
        <v>0</v>
      </c>
      <c r="BI183">
        <f ca="1">_xlfn.XLOOKUP($X183,Return_flow_table!$A$4:$A$25,Return_flow_table!K$4:K$25)</f>
        <v>20</v>
      </c>
      <c r="BJ183">
        <f ca="1">_xlfn.XLOOKUP($X183,Return_flow_table!$A$4:$A$25,Return_flow_table!L$4:L$25)</f>
        <v>20</v>
      </c>
      <c r="BK183" s="2">
        <f ca="1">_xlfn.XLOOKUP($X183,Return_flow_table!$A$4:$A$25,Return_flow_table!M$4:M$25)</f>
        <v>0</v>
      </c>
    </row>
    <row r="184" spans="1:63" x14ac:dyDescent="0.25">
      <c r="A184" t="s">
        <v>313</v>
      </c>
      <c r="B184" t="s">
        <v>139</v>
      </c>
      <c r="C184" t="s">
        <v>99</v>
      </c>
      <c r="D184">
        <v>290</v>
      </c>
      <c r="E184" t="s">
        <v>100</v>
      </c>
      <c r="F184" t="s">
        <v>100</v>
      </c>
      <c r="G184" t="s">
        <v>314</v>
      </c>
      <c r="H184" s="41" t="s">
        <v>102</v>
      </c>
      <c r="I184">
        <f>_xlfn.XLOOKUP(B184,Use_Code_Ranking!$A$4:$A$23,Use_Code_Ranking!$B$4:$B$23,9999)</f>
        <v>9</v>
      </c>
      <c r="J184">
        <f t="shared" ca="1" si="37"/>
        <v>1</v>
      </c>
      <c r="K184">
        <f t="shared" ca="1" si="38"/>
        <v>1</v>
      </c>
      <c r="L184">
        <f t="shared" ca="1" si="39"/>
        <v>0</v>
      </c>
      <c r="M184">
        <f t="shared" ca="1" si="40"/>
        <v>0</v>
      </c>
      <c r="N184" t="str">
        <f t="shared" ca="1" si="48"/>
        <v/>
      </c>
      <c r="O184" t="str">
        <f t="shared" ca="1" si="49"/>
        <v/>
      </c>
      <c r="P184" t="str">
        <f t="shared" si="41"/>
        <v/>
      </c>
      <c r="Q184" t="str">
        <f t="shared" si="42"/>
        <v/>
      </c>
      <c r="R184" t="str">
        <f t="shared" si="43"/>
        <v/>
      </c>
      <c r="S184" t="str">
        <f t="shared" si="44"/>
        <v/>
      </c>
      <c r="U184" s="2" t="str">
        <f ca="1">IF(ISBLANK($T184),IF(S184="Irrigation","Irrigation",IF(R184="Irrigation","Irrigation",IF(Q184="Domestic","Domestic",IF(P184="Stockwatering","Stockwatering",IF(N184="IRRIGATION_AND_MUNICIPAL","Irrigation and Municipal",IF(O184="IRRIGATION_AND_DOMESTIC","Irrigation and Domestic Municipality",_xlfn.XLOOKUP(J184,Use_Code_Ranking!$B$4:$B$23,Use_Code_Ranking!$A$4:$A$23))))))),$T184)</f>
        <v>Irrigation</v>
      </c>
      <c r="W184" s="23" t="str">
        <f ca="1"/>
        <v>A025888A</v>
      </c>
      <c r="X184" s="4" t="str">
        <f t="shared" ca="1" si="50"/>
        <v>Irrigation</v>
      </c>
      <c r="Y184" t="str">
        <f t="shared" ca="1" si="45"/>
        <v>N</v>
      </c>
      <c r="Z184" s="2" t="str">
        <f t="shared" ca="1" si="46"/>
        <v>N</v>
      </c>
      <c r="AA184">
        <f t="shared" ca="1" si="51"/>
        <v>0</v>
      </c>
      <c r="AB184">
        <f t="shared" ca="1" si="51"/>
        <v>0</v>
      </c>
      <c r="AC184">
        <f t="shared" ca="1" si="51"/>
        <v>20</v>
      </c>
      <c r="AD184">
        <f t="shared" ca="1" si="47"/>
        <v>20</v>
      </c>
      <c r="AE184">
        <f t="shared" ca="1" si="35"/>
        <v>10</v>
      </c>
      <c r="AF184">
        <f t="shared" ca="1" si="35"/>
        <v>10</v>
      </c>
      <c r="AG184">
        <f t="shared" ca="1" si="36"/>
        <v>0</v>
      </c>
      <c r="AH184">
        <f t="shared" ca="1" si="52"/>
        <v>0</v>
      </c>
      <c r="AI184">
        <f t="shared" ca="1" si="52"/>
        <v>0</v>
      </c>
      <c r="AJ184">
        <f t="shared" ca="1" si="52"/>
        <v>20</v>
      </c>
      <c r="AK184">
        <f t="shared" ca="1" si="52"/>
        <v>20</v>
      </c>
      <c r="AL184">
        <f t="shared" ca="1" si="53"/>
        <v>0</v>
      </c>
      <c r="AM184" s="4" t="s">
        <v>103</v>
      </c>
      <c r="AZ184">
        <f ca="1">_xlfn.XLOOKUP($X184,Return_flow_table!$A$4:$A$25,Return_flow_table!B$4:B$25)</f>
        <v>0</v>
      </c>
      <c r="BA184">
        <f ca="1">_xlfn.XLOOKUP($X184,Return_flow_table!$A$4:$A$25,Return_flow_table!C$4:C$25)</f>
        <v>0</v>
      </c>
      <c r="BB184">
        <f ca="1">_xlfn.XLOOKUP($X184,Return_flow_table!$A$4:$A$25,Return_flow_table!D$4:D$25)</f>
        <v>20</v>
      </c>
      <c r="BC184">
        <f ca="1">_xlfn.XLOOKUP($X184,Return_flow_table!$A$4:$A$25,Return_flow_table!E$4:E$25)</f>
        <v>20</v>
      </c>
      <c r="BD184">
        <f ca="1">_xlfn.XLOOKUP($X184,Return_flow_table!$A$4:$A$25,Return_flow_table!F$4:F$25)</f>
        <v>10</v>
      </c>
      <c r="BE184">
        <f ca="1">_xlfn.XLOOKUP($X184,Return_flow_table!$A$4:$A$25,Return_flow_table!G$4:G$25)</f>
        <v>10</v>
      </c>
      <c r="BF184">
        <f ca="1">_xlfn.XLOOKUP($X184,Return_flow_table!$A$4:$A$25,Return_flow_table!H$4:H$25)</f>
        <v>0</v>
      </c>
      <c r="BG184">
        <f ca="1">_xlfn.XLOOKUP($X184,Return_flow_table!$A$4:$A$25,Return_flow_table!I$4:I$25)</f>
        <v>0</v>
      </c>
      <c r="BH184">
        <f ca="1">_xlfn.XLOOKUP($X184,Return_flow_table!$A$4:$A$25,Return_flow_table!J$4:J$25)</f>
        <v>0</v>
      </c>
      <c r="BI184">
        <f ca="1">_xlfn.XLOOKUP($X184,Return_flow_table!$A$4:$A$25,Return_flow_table!K$4:K$25)</f>
        <v>20</v>
      </c>
      <c r="BJ184">
        <f ca="1">_xlfn.XLOOKUP($X184,Return_flow_table!$A$4:$A$25,Return_flow_table!L$4:L$25)</f>
        <v>20</v>
      </c>
      <c r="BK184" s="2">
        <f ca="1">_xlfn.XLOOKUP($X184,Return_flow_table!$A$4:$A$25,Return_flow_table!M$4:M$25)</f>
        <v>0</v>
      </c>
    </row>
    <row r="185" spans="1:63" x14ac:dyDescent="0.25">
      <c r="A185" t="s">
        <v>315</v>
      </c>
      <c r="B185" t="s">
        <v>98</v>
      </c>
      <c r="C185" t="s">
        <v>99</v>
      </c>
      <c r="D185">
        <v>43.5</v>
      </c>
      <c r="E185" t="s">
        <v>100</v>
      </c>
      <c r="F185" t="s">
        <v>100</v>
      </c>
      <c r="G185" t="s">
        <v>316</v>
      </c>
      <c r="H185" s="41" t="s">
        <v>136</v>
      </c>
      <c r="I185">
        <f>_xlfn.XLOOKUP(B185,Use_Code_Ranking!$A$4:$A$23,Use_Code_Ranking!$B$4:$B$23,9999)</f>
        <v>1</v>
      </c>
      <c r="J185">
        <f t="shared" ca="1" si="37"/>
        <v>1</v>
      </c>
      <c r="K185">
        <f t="shared" ca="1" si="38"/>
        <v>1</v>
      </c>
      <c r="L185">
        <f t="shared" ca="1" si="39"/>
        <v>0</v>
      </c>
      <c r="M185">
        <f t="shared" ca="1" si="40"/>
        <v>0</v>
      </c>
      <c r="N185" t="str">
        <f t="shared" ca="1" si="48"/>
        <v/>
      </c>
      <c r="O185" t="str">
        <f t="shared" ca="1" si="49"/>
        <v/>
      </c>
      <c r="P185" t="str">
        <f t="shared" si="41"/>
        <v/>
      </c>
      <c r="Q185" t="str">
        <f t="shared" si="42"/>
        <v/>
      </c>
      <c r="R185" t="str">
        <f t="shared" si="43"/>
        <v/>
      </c>
      <c r="S185" t="str">
        <f t="shared" si="44"/>
        <v/>
      </c>
      <c r="U185" s="2" t="str">
        <f ca="1">IF(ISBLANK($T185),IF(S185="Irrigation","Irrigation",IF(R185="Irrigation","Irrigation",IF(Q185="Domestic","Domestic",IF(P185="Stockwatering","Stockwatering",IF(N185="IRRIGATION_AND_MUNICIPAL","Irrigation and Municipal",IF(O185="IRRIGATION_AND_DOMESTIC","Irrigation and Domestic Municipality",_xlfn.XLOOKUP(J185,Use_Code_Ranking!$B$4:$B$23,Use_Code_Ranking!$A$4:$A$23))))))),$T185)</f>
        <v>Irrigation</v>
      </c>
      <c r="W185" s="23" t="str">
        <f ca="1"/>
        <v>A026022A</v>
      </c>
      <c r="X185" s="4" t="str">
        <f t="shared" ca="1" si="50"/>
        <v>Irrigation</v>
      </c>
      <c r="Y185" t="str">
        <f t="shared" ca="1" si="45"/>
        <v>N</v>
      </c>
      <c r="Z185" s="2" t="str">
        <f t="shared" ca="1" si="46"/>
        <v>N</v>
      </c>
      <c r="AA185">
        <f t="shared" ca="1" si="51"/>
        <v>0</v>
      </c>
      <c r="AB185">
        <f t="shared" ca="1" si="51"/>
        <v>0</v>
      </c>
      <c r="AC185">
        <f t="shared" ca="1" si="51"/>
        <v>20</v>
      </c>
      <c r="AD185">
        <f t="shared" ca="1" si="47"/>
        <v>20</v>
      </c>
      <c r="AE185">
        <f t="shared" ca="1" si="35"/>
        <v>10</v>
      </c>
      <c r="AF185">
        <f t="shared" ca="1" si="35"/>
        <v>10</v>
      </c>
      <c r="AG185">
        <f t="shared" ca="1" si="36"/>
        <v>0</v>
      </c>
      <c r="AH185">
        <f t="shared" ca="1" si="52"/>
        <v>0</v>
      </c>
      <c r="AI185">
        <f t="shared" ca="1" si="52"/>
        <v>0</v>
      </c>
      <c r="AJ185">
        <f t="shared" ca="1" si="52"/>
        <v>20</v>
      </c>
      <c r="AK185">
        <f t="shared" ca="1" si="52"/>
        <v>20</v>
      </c>
      <c r="AL185">
        <f t="shared" ca="1" si="53"/>
        <v>0</v>
      </c>
      <c r="AM185" s="4" t="s">
        <v>103</v>
      </c>
      <c r="AZ185">
        <f ca="1">_xlfn.XLOOKUP($X185,Return_flow_table!$A$4:$A$25,Return_flow_table!B$4:B$25)</f>
        <v>0</v>
      </c>
      <c r="BA185">
        <f ca="1">_xlfn.XLOOKUP($X185,Return_flow_table!$A$4:$A$25,Return_flow_table!C$4:C$25)</f>
        <v>0</v>
      </c>
      <c r="BB185">
        <f ca="1">_xlfn.XLOOKUP($X185,Return_flow_table!$A$4:$A$25,Return_flow_table!D$4:D$25)</f>
        <v>20</v>
      </c>
      <c r="BC185">
        <f ca="1">_xlfn.XLOOKUP($X185,Return_flow_table!$A$4:$A$25,Return_flow_table!E$4:E$25)</f>
        <v>20</v>
      </c>
      <c r="BD185">
        <f ca="1">_xlfn.XLOOKUP($X185,Return_flow_table!$A$4:$A$25,Return_flow_table!F$4:F$25)</f>
        <v>10</v>
      </c>
      <c r="BE185">
        <f ca="1">_xlfn.XLOOKUP($X185,Return_flow_table!$A$4:$A$25,Return_flow_table!G$4:G$25)</f>
        <v>10</v>
      </c>
      <c r="BF185">
        <f ca="1">_xlfn.XLOOKUP($X185,Return_flow_table!$A$4:$A$25,Return_flow_table!H$4:H$25)</f>
        <v>0</v>
      </c>
      <c r="BG185">
        <f ca="1">_xlfn.XLOOKUP($X185,Return_flow_table!$A$4:$A$25,Return_flow_table!I$4:I$25)</f>
        <v>0</v>
      </c>
      <c r="BH185">
        <f ca="1">_xlfn.XLOOKUP($X185,Return_flow_table!$A$4:$A$25,Return_flow_table!J$4:J$25)</f>
        <v>0</v>
      </c>
      <c r="BI185">
        <f ca="1">_xlfn.XLOOKUP($X185,Return_flow_table!$A$4:$A$25,Return_flow_table!K$4:K$25)</f>
        <v>20</v>
      </c>
      <c r="BJ185">
        <f ca="1">_xlfn.XLOOKUP($X185,Return_flow_table!$A$4:$A$25,Return_flow_table!L$4:L$25)</f>
        <v>20</v>
      </c>
      <c r="BK185" s="2">
        <f ca="1">_xlfn.XLOOKUP($X185,Return_flow_table!$A$4:$A$25,Return_flow_table!M$4:M$25)</f>
        <v>0</v>
      </c>
    </row>
    <row r="186" spans="1:63" x14ac:dyDescent="0.25">
      <c r="A186" t="s">
        <v>315</v>
      </c>
      <c r="B186" t="s">
        <v>139</v>
      </c>
      <c r="C186" t="s">
        <v>99</v>
      </c>
      <c r="D186">
        <v>43.5</v>
      </c>
      <c r="E186" t="s">
        <v>100</v>
      </c>
      <c r="F186" t="s">
        <v>100</v>
      </c>
      <c r="G186" t="s">
        <v>316</v>
      </c>
      <c r="H186" s="41" t="s">
        <v>136</v>
      </c>
      <c r="I186">
        <f>_xlfn.XLOOKUP(B186,Use_Code_Ranking!$A$4:$A$23,Use_Code_Ranking!$B$4:$B$23,9999)</f>
        <v>9</v>
      </c>
      <c r="J186">
        <f t="shared" ca="1" si="37"/>
        <v>1</v>
      </c>
      <c r="K186">
        <f t="shared" ca="1" si="38"/>
        <v>1</v>
      </c>
      <c r="L186">
        <f t="shared" ca="1" si="39"/>
        <v>0</v>
      </c>
      <c r="M186">
        <f t="shared" ca="1" si="40"/>
        <v>0</v>
      </c>
      <c r="N186" t="str">
        <f t="shared" ca="1" si="48"/>
        <v/>
      </c>
      <c r="O186" t="str">
        <f t="shared" ca="1" si="49"/>
        <v/>
      </c>
      <c r="P186" t="str">
        <f t="shared" si="41"/>
        <v/>
      </c>
      <c r="Q186" t="str">
        <f t="shared" si="42"/>
        <v/>
      </c>
      <c r="R186" t="str">
        <f t="shared" si="43"/>
        <v/>
      </c>
      <c r="S186" t="str">
        <f t="shared" si="44"/>
        <v/>
      </c>
      <c r="U186" s="2" t="str">
        <f ca="1">IF(ISBLANK($T186),IF(S186="Irrigation","Irrigation",IF(R186="Irrigation","Irrigation",IF(Q186="Domestic","Domestic",IF(P186="Stockwatering","Stockwatering",IF(N186="IRRIGATION_AND_MUNICIPAL","Irrigation and Municipal",IF(O186="IRRIGATION_AND_DOMESTIC","Irrigation and Domestic Municipality",_xlfn.XLOOKUP(J186,Use_Code_Ranking!$B$4:$B$23,Use_Code_Ranking!$A$4:$A$23))))))),$T186)</f>
        <v>Irrigation</v>
      </c>
      <c r="W186" s="23" t="str">
        <f ca="1"/>
        <v>A026055B</v>
      </c>
      <c r="X186" s="4" t="str">
        <f t="shared" ca="1" si="50"/>
        <v>Frost Protection</v>
      </c>
      <c r="Y186" t="str">
        <f t="shared" ca="1" si="45"/>
        <v>N</v>
      </c>
      <c r="Z186" s="2" t="str">
        <f t="shared" ca="1" si="46"/>
        <v>N</v>
      </c>
      <c r="AA186">
        <f t="shared" ca="1" si="51"/>
        <v>20</v>
      </c>
      <c r="AB186">
        <f t="shared" ca="1" si="51"/>
        <v>20</v>
      </c>
      <c r="AC186">
        <f t="shared" ca="1" si="51"/>
        <v>20</v>
      </c>
      <c r="AD186">
        <f t="shared" ca="1" si="47"/>
        <v>20</v>
      </c>
      <c r="AE186">
        <f t="shared" ca="1" si="35"/>
        <v>0</v>
      </c>
      <c r="AF186">
        <f t="shared" ca="1" si="35"/>
        <v>0</v>
      </c>
      <c r="AG186">
        <f t="shared" ca="1" si="36"/>
        <v>0</v>
      </c>
      <c r="AH186">
        <f t="shared" ca="1" si="52"/>
        <v>0</v>
      </c>
      <c r="AI186">
        <f t="shared" ca="1" si="52"/>
        <v>0</v>
      </c>
      <c r="AJ186">
        <f t="shared" ca="1" si="52"/>
        <v>0</v>
      </c>
      <c r="AK186">
        <f t="shared" ca="1" si="52"/>
        <v>0</v>
      </c>
      <c r="AL186">
        <f t="shared" ca="1" si="53"/>
        <v>0</v>
      </c>
      <c r="AM186" s="4" t="s">
        <v>103</v>
      </c>
      <c r="AZ186">
        <f ca="1">_xlfn.XLOOKUP($X186,Return_flow_table!$A$4:$A$25,Return_flow_table!B$4:B$25)</f>
        <v>20</v>
      </c>
      <c r="BA186">
        <f ca="1">_xlfn.XLOOKUP($X186,Return_flow_table!$A$4:$A$25,Return_flow_table!C$4:C$25)</f>
        <v>20</v>
      </c>
      <c r="BB186">
        <f ca="1">_xlfn.XLOOKUP($X186,Return_flow_table!$A$4:$A$25,Return_flow_table!D$4:D$25)</f>
        <v>20</v>
      </c>
      <c r="BC186">
        <f ca="1">_xlfn.XLOOKUP($X186,Return_flow_table!$A$4:$A$25,Return_flow_table!E$4:E$25)</f>
        <v>20</v>
      </c>
      <c r="BD186">
        <f ca="1">_xlfn.XLOOKUP($X186,Return_flow_table!$A$4:$A$25,Return_flow_table!F$4:F$25)</f>
        <v>0</v>
      </c>
      <c r="BE186">
        <f ca="1">_xlfn.XLOOKUP($X186,Return_flow_table!$A$4:$A$25,Return_flow_table!G$4:G$25)</f>
        <v>0</v>
      </c>
      <c r="BF186">
        <f ca="1">_xlfn.XLOOKUP($X186,Return_flow_table!$A$4:$A$25,Return_flow_table!H$4:H$25)</f>
        <v>0</v>
      </c>
      <c r="BG186">
        <f ca="1">_xlfn.XLOOKUP($X186,Return_flow_table!$A$4:$A$25,Return_flow_table!I$4:I$25)</f>
        <v>0</v>
      </c>
      <c r="BH186">
        <f ca="1">_xlfn.XLOOKUP($X186,Return_flow_table!$A$4:$A$25,Return_flow_table!J$4:J$25)</f>
        <v>0</v>
      </c>
      <c r="BI186">
        <f ca="1">_xlfn.XLOOKUP($X186,Return_flow_table!$A$4:$A$25,Return_flow_table!K$4:K$25)</f>
        <v>0</v>
      </c>
      <c r="BJ186">
        <f ca="1">_xlfn.XLOOKUP($X186,Return_flow_table!$A$4:$A$25,Return_flow_table!L$4:L$25)</f>
        <v>0</v>
      </c>
      <c r="BK186" s="2">
        <f ca="1">_xlfn.XLOOKUP($X186,Return_flow_table!$A$4:$A$25,Return_flow_table!M$4:M$25)</f>
        <v>0</v>
      </c>
    </row>
    <row r="187" spans="1:63" x14ac:dyDescent="0.25">
      <c r="A187" t="s">
        <v>315</v>
      </c>
      <c r="B187" t="s">
        <v>126</v>
      </c>
      <c r="C187" t="s">
        <v>99</v>
      </c>
      <c r="D187">
        <v>43.5</v>
      </c>
      <c r="E187" t="s">
        <v>100</v>
      </c>
      <c r="F187" t="s">
        <v>100</v>
      </c>
      <c r="G187" t="s">
        <v>316</v>
      </c>
      <c r="H187" s="41" t="s">
        <v>136</v>
      </c>
      <c r="I187">
        <f>_xlfn.XLOOKUP(B187,Use_Code_Ranking!$A$4:$A$23,Use_Code_Ranking!$B$4:$B$23,9999)</f>
        <v>5</v>
      </c>
      <c r="J187">
        <f t="shared" ca="1" si="37"/>
        <v>1</v>
      </c>
      <c r="K187">
        <f t="shared" ca="1" si="38"/>
        <v>1</v>
      </c>
      <c r="L187">
        <f t="shared" ca="1" si="39"/>
        <v>0</v>
      </c>
      <c r="M187">
        <f t="shared" ca="1" si="40"/>
        <v>0</v>
      </c>
      <c r="N187" t="str">
        <f t="shared" ca="1" si="48"/>
        <v/>
      </c>
      <c r="O187" t="str">
        <f t="shared" ca="1" si="49"/>
        <v/>
      </c>
      <c r="P187" t="str">
        <f t="shared" si="41"/>
        <v/>
      </c>
      <c r="Q187" t="str">
        <f t="shared" si="42"/>
        <v/>
      </c>
      <c r="R187" t="str">
        <f t="shared" si="43"/>
        <v/>
      </c>
      <c r="S187" t="str">
        <f t="shared" si="44"/>
        <v/>
      </c>
      <c r="U187" s="2" t="str">
        <f ca="1">IF(ISBLANK($T187),IF(S187="Irrigation","Irrigation",IF(R187="Irrigation","Irrigation",IF(Q187="Domestic","Domestic",IF(P187="Stockwatering","Stockwatering",IF(N187="IRRIGATION_AND_MUNICIPAL","Irrigation and Municipal",IF(O187="IRRIGATION_AND_DOMESTIC","Irrigation and Domestic Municipality",_xlfn.XLOOKUP(J187,Use_Code_Ranking!$B$4:$B$23,Use_Code_Ranking!$A$4:$A$23))))))),$T187)</f>
        <v>Irrigation</v>
      </c>
      <c r="W187" s="23" t="str">
        <f ca="1"/>
        <v>A026143</v>
      </c>
      <c r="X187" s="4" t="str">
        <f t="shared" ca="1" si="50"/>
        <v>Irrigation</v>
      </c>
      <c r="Y187" t="str">
        <f t="shared" ca="1" si="45"/>
        <v>N</v>
      </c>
      <c r="Z187" s="2" t="str">
        <f t="shared" ca="1" si="46"/>
        <v>N</v>
      </c>
      <c r="AA187">
        <f t="shared" ca="1" si="51"/>
        <v>0</v>
      </c>
      <c r="AB187">
        <f t="shared" ca="1" si="51"/>
        <v>0</v>
      </c>
      <c r="AC187">
        <f t="shared" ca="1" si="51"/>
        <v>20</v>
      </c>
      <c r="AD187">
        <f t="shared" ca="1" si="47"/>
        <v>20</v>
      </c>
      <c r="AE187">
        <f t="shared" ca="1" si="35"/>
        <v>10</v>
      </c>
      <c r="AF187">
        <f t="shared" ca="1" si="35"/>
        <v>10</v>
      </c>
      <c r="AG187">
        <f t="shared" ca="1" si="36"/>
        <v>0</v>
      </c>
      <c r="AH187">
        <f t="shared" ca="1" si="52"/>
        <v>0</v>
      </c>
      <c r="AI187">
        <f t="shared" ca="1" si="52"/>
        <v>0</v>
      </c>
      <c r="AJ187">
        <f t="shared" ca="1" si="52"/>
        <v>20</v>
      </c>
      <c r="AK187">
        <f t="shared" ca="1" si="52"/>
        <v>20</v>
      </c>
      <c r="AL187">
        <f t="shared" ca="1" si="53"/>
        <v>0</v>
      </c>
      <c r="AM187" s="4" t="s">
        <v>103</v>
      </c>
      <c r="AZ187">
        <f ca="1">_xlfn.XLOOKUP($X187,Return_flow_table!$A$4:$A$25,Return_flow_table!B$4:B$25)</f>
        <v>0</v>
      </c>
      <c r="BA187">
        <f ca="1">_xlfn.XLOOKUP($X187,Return_flow_table!$A$4:$A$25,Return_flow_table!C$4:C$25)</f>
        <v>0</v>
      </c>
      <c r="BB187">
        <f ca="1">_xlfn.XLOOKUP($X187,Return_flow_table!$A$4:$A$25,Return_flow_table!D$4:D$25)</f>
        <v>20</v>
      </c>
      <c r="BC187">
        <f ca="1">_xlfn.XLOOKUP($X187,Return_flow_table!$A$4:$A$25,Return_flow_table!E$4:E$25)</f>
        <v>20</v>
      </c>
      <c r="BD187">
        <f ca="1">_xlfn.XLOOKUP($X187,Return_flow_table!$A$4:$A$25,Return_flow_table!F$4:F$25)</f>
        <v>10</v>
      </c>
      <c r="BE187">
        <f ca="1">_xlfn.XLOOKUP($X187,Return_flow_table!$A$4:$A$25,Return_flow_table!G$4:G$25)</f>
        <v>10</v>
      </c>
      <c r="BF187">
        <f ca="1">_xlfn.XLOOKUP($X187,Return_flow_table!$A$4:$A$25,Return_flow_table!H$4:H$25)</f>
        <v>0</v>
      </c>
      <c r="BG187">
        <f ca="1">_xlfn.XLOOKUP($X187,Return_flow_table!$A$4:$A$25,Return_flow_table!I$4:I$25)</f>
        <v>0</v>
      </c>
      <c r="BH187">
        <f ca="1">_xlfn.XLOOKUP($X187,Return_flow_table!$A$4:$A$25,Return_flow_table!J$4:J$25)</f>
        <v>0</v>
      </c>
      <c r="BI187">
        <f ca="1">_xlfn.XLOOKUP($X187,Return_flow_table!$A$4:$A$25,Return_flow_table!K$4:K$25)</f>
        <v>20</v>
      </c>
      <c r="BJ187">
        <f ca="1">_xlfn.XLOOKUP($X187,Return_flow_table!$A$4:$A$25,Return_flow_table!L$4:L$25)</f>
        <v>20</v>
      </c>
      <c r="BK187" s="2">
        <f ca="1">_xlfn.XLOOKUP($X187,Return_flow_table!$A$4:$A$25,Return_flow_table!M$4:M$25)</f>
        <v>0</v>
      </c>
    </row>
    <row r="188" spans="1:63" x14ac:dyDescent="0.25">
      <c r="A188" t="s">
        <v>315</v>
      </c>
      <c r="B188" t="s">
        <v>143</v>
      </c>
      <c r="C188" t="s">
        <v>99</v>
      </c>
      <c r="D188">
        <v>43.5</v>
      </c>
      <c r="E188" t="s">
        <v>100</v>
      </c>
      <c r="F188" t="s">
        <v>100</v>
      </c>
      <c r="G188" t="s">
        <v>316</v>
      </c>
      <c r="H188" s="41" t="s">
        <v>136</v>
      </c>
      <c r="I188">
        <f>_xlfn.XLOOKUP(B188,Use_Code_Ranking!$A$4:$A$23,Use_Code_Ranking!$B$4:$B$23,9999)</f>
        <v>12</v>
      </c>
      <c r="J188">
        <f t="shared" ca="1" si="37"/>
        <v>1</v>
      </c>
      <c r="K188">
        <f t="shared" ca="1" si="38"/>
        <v>1</v>
      </c>
      <c r="L188">
        <f t="shared" ca="1" si="39"/>
        <v>0</v>
      </c>
      <c r="M188">
        <f t="shared" ca="1" si="40"/>
        <v>0</v>
      </c>
      <c r="N188" t="str">
        <f t="shared" ca="1" si="48"/>
        <v/>
      </c>
      <c r="O188" t="str">
        <f t="shared" ca="1" si="49"/>
        <v/>
      </c>
      <c r="P188" t="str">
        <f t="shared" si="41"/>
        <v/>
      </c>
      <c r="Q188" t="str">
        <f t="shared" si="42"/>
        <v/>
      </c>
      <c r="R188" t="str">
        <f t="shared" si="43"/>
        <v/>
      </c>
      <c r="S188" t="str">
        <f t="shared" si="44"/>
        <v/>
      </c>
      <c r="U188" s="2" t="str">
        <f ca="1">IF(ISBLANK($T188),IF(S188="Irrigation","Irrigation",IF(R188="Irrigation","Irrigation",IF(Q188="Domestic","Domestic",IF(P188="Stockwatering","Stockwatering",IF(N188="IRRIGATION_AND_MUNICIPAL","Irrigation and Municipal",IF(O188="IRRIGATION_AND_DOMESTIC","Irrigation and Domestic Municipality",_xlfn.XLOOKUP(J188,Use_Code_Ranking!$B$4:$B$23,Use_Code_Ranking!$A$4:$A$23))))))),$T188)</f>
        <v>Irrigation</v>
      </c>
      <c r="W188" s="23" t="str">
        <f ca="1"/>
        <v>A026182</v>
      </c>
      <c r="X188" s="4" t="str">
        <f t="shared" ca="1" si="50"/>
        <v>Industrial</v>
      </c>
      <c r="Y188" t="str">
        <f t="shared" ca="1" si="45"/>
        <v>N</v>
      </c>
      <c r="Z188" s="2" t="str">
        <f t="shared" ca="1" si="46"/>
        <v>N</v>
      </c>
      <c r="AA188">
        <f t="shared" ca="1" si="51"/>
        <v>0</v>
      </c>
      <c r="AB188">
        <f t="shared" ca="1" si="51"/>
        <v>0</v>
      </c>
      <c r="AC188">
        <f t="shared" ca="1" si="51"/>
        <v>0</v>
      </c>
      <c r="AD188">
        <f t="shared" ca="1" si="47"/>
        <v>0</v>
      </c>
      <c r="AE188">
        <f t="shared" ca="1" si="35"/>
        <v>0</v>
      </c>
      <c r="AF188">
        <f t="shared" ca="1" si="35"/>
        <v>0</v>
      </c>
      <c r="AG188">
        <f t="shared" ca="1" si="36"/>
        <v>0</v>
      </c>
      <c r="AH188">
        <f t="shared" ca="1" si="52"/>
        <v>0</v>
      </c>
      <c r="AI188">
        <f t="shared" ca="1" si="52"/>
        <v>0</v>
      </c>
      <c r="AJ188">
        <f t="shared" ca="1" si="52"/>
        <v>0</v>
      </c>
      <c r="AK188">
        <f t="shared" ca="1" si="52"/>
        <v>0</v>
      </c>
      <c r="AL188">
        <f t="shared" ca="1" si="53"/>
        <v>0</v>
      </c>
      <c r="AM188" s="4" t="s">
        <v>103</v>
      </c>
      <c r="AZ188">
        <f ca="1">_xlfn.XLOOKUP($X188,Return_flow_table!$A$4:$A$25,Return_flow_table!B$4:B$25)</f>
        <v>0</v>
      </c>
      <c r="BA188">
        <f ca="1">_xlfn.XLOOKUP($X188,Return_flow_table!$A$4:$A$25,Return_flow_table!C$4:C$25)</f>
        <v>0</v>
      </c>
      <c r="BB188">
        <f ca="1">_xlfn.XLOOKUP($X188,Return_flow_table!$A$4:$A$25,Return_flow_table!D$4:D$25)</f>
        <v>0</v>
      </c>
      <c r="BC188">
        <f ca="1">_xlfn.XLOOKUP($X188,Return_flow_table!$A$4:$A$25,Return_flow_table!E$4:E$25)</f>
        <v>0</v>
      </c>
      <c r="BD188">
        <f ca="1">_xlfn.XLOOKUP($X188,Return_flow_table!$A$4:$A$25,Return_flow_table!F$4:F$25)</f>
        <v>0</v>
      </c>
      <c r="BE188">
        <f ca="1">_xlfn.XLOOKUP($X188,Return_flow_table!$A$4:$A$25,Return_flow_table!G$4:G$25)</f>
        <v>0</v>
      </c>
      <c r="BF188">
        <f ca="1">_xlfn.XLOOKUP($X188,Return_flow_table!$A$4:$A$25,Return_flow_table!H$4:H$25)</f>
        <v>0</v>
      </c>
      <c r="BG188">
        <f ca="1">_xlfn.XLOOKUP($X188,Return_flow_table!$A$4:$A$25,Return_flow_table!I$4:I$25)</f>
        <v>0</v>
      </c>
      <c r="BH188">
        <f ca="1">_xlfn.XLOOKUP($X188,Return_flow_table!$A$4:$A$25,Return_flow_table!J$4:J$25)</f>
        <v>0</v>
      </c>
      <c r="BI188">
        <f ca="1">_xlfn.XLOOKUP($X188,Return_flow_table!$A$4:$A$25,Return_flow_table!K$4:K$25)</f>
        <v>0</v>
      </c>
      <c r="BJ188">
        <f ca="1">_xlfn.XLOOKUP($X188,Return_flow_table!$A$4:$A$25,Return_flow_table!L$4:L$25)</f>
        <v>0</v>
      </c>
      <c r="BK188" s="2">
        <f ca="1">_xlfn.XLOOKUP($X188,Return_flow_table!$A$4:$A$25,Return_flow_table!M$4:M$25)</f>
        <v>0</v>
      </c>
    </row>
    <row r="189" spans="1:63" x14ac:dyDescent="0.25">
      <c r="A189" t="s">
        <v>654</v>
      </c>
      <c r="B189" t="s">
        <v>143</v>
      </c>
      <c r="C189" t="s">
        <v>99</v>
      </c>
      <c r="D189">
        <v>24</v>
      </c>
      <c r="E189" t="s">
        <v>100</v>
      </c>
      <c r="F189" t="s">
        <v>100</v>
      </c>
      <c r="G189" t="s">
        <v>643</v>
      </c>
      <c r="H189" s="41" t="s">
        <v>136</v>
      </c>
      <c r="I189">
        <f>_xlfn.XLOOKUP(B189,Use_Code_Ranking!$A$4:$A$23,Use_Code_Ranking!$B$4:$B$23,9999)</f>
        <v>12</v>
      </c>
      <c r="J189">
        <f t="shared" ca="1" si="37"/>
        <v>9</v>
      </c>
      <c r="K189">
        <f t="shared" ca="1" si="38"/>
        <v>0</v>
      </c>
      <c r="L189">
        <f t="shared" ca="1" si="39"/>
        <v>0</v>
      </c>
      <c r="M189">
        <f t="shared" ca="1" si="40"/>
        <v>0</v>
      </c>
      <c r="N189" t="str">
        <f t="shared" ca="1" si="48"/>
        <v/>
      </c>
      <c r="O189" t="str">
        <f t="shared" ca="1" si="49"/>
        <v/>
      </c>
      <c r="P189" t="str">
        <f t="shared" si="41"/>
        <v/>
      </c>
      <c r="Q189" t="str">
        <f t="shared" si="42"/>
        <v/>
      </c>
      <c r="R189" t="str">
        <f t="shared" si="43"/>
        <v/>
      </c>
      <c r="S189" t="str">
        <f t="shared" si="44"/>
        <v/>
      </c>
      <c r="U189" s="2" t="str">
        <f ca="1">IF(ISBLANK($T189),IF(S189="Irrigation","Irrigation",IF(R189="Irrigation","Irrigation",IF(Q189="Domestic","Domestic",IF(P189="Stockwatering","Stockwatering",IF(N189="IRRIGATION_AND_MUNICIPAL","Irrigation and Municipal",IF(O189="IRRIGATION_AND_DOMESTIC","Irrigation and Domestic Municipality",_xlfn.XLOOKUP(J189,Use_Code_Ranking!$B$4:$B$23,Use_Code_Ranking!$A$4:$A$23))))))),$T189)</f>
        <v>Recreational</v>
      </c>
      <c r="W189" s="23" t="str">
        <f ca="1"/>
        <v>A026184</v>
      </c>
      <c r="X189" s="4" t="str">
        <f t="shared" ca="1" si="50"/>
        <v>Industrial</v>
      </c>
      <c r="Y189" t="str">
        <f t="shared" ca="1" si="45"/>
        <v>N</v>
      </c>
      <c r="Z189" s="2" t="str">
        <f t="shared" ca="1" si="46"/>
        <v>N</v>
      </c>
      <c r="AA189">
        <f t="shared" ca="1" si="51"/>
        <v>0</v>
      </c>
      <c r="AB189">
        <f t="shared" ca="1" si="51"/>
        <v>0</v>
      </c>
      <c r="AC189">
        <f t="shared" ca="1" si="51"/>
        <v>0</v>
      </c>
      <c r="AD189">
        <f t="shared" ca="1" si="47"/>
        <v>0</v>
      </c>
      <c r="AE189">
        <f t="shared" ca="1" si="35"/>
        <v>0</v>
      </c>
      <c r="AF189">
        <f t="shared" ca="1" si="35"/>
        <v>0</v>
      </c>
      <c r="AG189">
        <f t="shared" ca="1" si="36"/>
        <v>0</v>
      </c>
      <c r="AH189">
        <f t="shared" ca="1" si="52"/>
        <v>0</v>
      </c>
      <c r="AI189">
        <f t="shared" ca="1" si="52"/>
        <v>0</v>
      </c>
      <c r="AJ189">
        <f t="shared" ca="1" si="52"/>
        <v>0</v>
      </c>
      <c r="AK189">
        <f t="shared" ca="1" si="52"/>
        <v>0</v>
      </c>
      <c r="AL189">
        <f t="shared" ca="1" si="53"/>
        <v>0</v>
      </c>
      <c r="AM189" s="4" t="s">
        <v>103</v>
      </c>
      <c r="AZ189">
        <f ca="1">_xlfn.XLOOKUP($X189,Return_flow_table!$A$4:$A$25,Return_flow_table!B$4:B$25)</f>
        <v>0</v>
      </c>
      <c r="BA189">
        <f ca="1">_xlfn.XLOOKUP($X189,Return_flow_table!$A$4:$A$25,Return_flow_table!C$4:C$25)</f>
        <v>0</v>
      </c>
      <c r="BB189">
        <f ca="1">_xlfn.XLOOKUP($X189,Return_flow_table!$A$4:$A$25,Return_flow_table!D$4:D$25)</f>
        <v>0</v>
      </c>
      <c r="BC189">
        <f ca="1">_xlfn.XLOOKUP($X189,Return_flow_table!$A$4:$A$25,Return_flow_table!E$4:E$25)</f>
        <v>0</v>
      </c>
      <c r="BD189">
        <f ca="1">_xlfn.XLOOKUP($X189,Return_flow_table!$A$4:$A$25,Return_flow_table!F$4:F$25)</f>
        <v>0</v>
      </c>
      <c r="BE189">
        <f ca="1">_xlfn.XLOOKUP($X189,Return_flow_table!$A$4:$A$25,Return_flow_table!G$4:G$25)</f>
        <v>0</v>
      </c>
      <c r="BF189">
        <f ca="1">_xlfn.XLOOKUP($X189,Return_flow_table!$A$4:$A$25,Return_flow_table!H$4:H$25)</f>
        <v>0</v>
      </c>
      <c r="BG189">
        <f ca="1">_xlfn.XLOOKUP($X189,Return_flow_table!$A$4:$A$25,Return_flow_table!I$4:I$25)</f>
        <v>0</v>
      </c>
      <c r="BH189">
        <f ca="1">_xlfn.XLOOKUP($X189,Return_flow_table!$A$4:$A$25,Return_flow_table!J$4:J$25)</f>
        <v>0</v>
      </c>
      <c r="BI189">
        <f ca="1">_xlfn.XLOOKUP($X189,Return_flow_table!$A$4:$A$25,Return_flow_table!K$4:K$25)</f>
        <v>0</v>
      </c>
      <c r="BJ189">
        <f ca="1">_xlfn.XLOOKUP($X189,Return_flow_table!$A$4:$A$25,Return_flow_table!L$4:L$25)</f>
        <v>0</v>
      </c>
      <c r="BK189" s="2">
        <f ca="1">_xlfn.XLOOKUP($X189,Return_flow_table!$A$4:$A$25,Return_flow_table!M$4:M$25)</f>
        <v>0</v>
      </c>
    </row>
    <row r="190" spans="1:63" x14ac:dyDescent="0.25">
      <c r="A190" t="s">
        <v>654</v>
      </c>
      <c r="B190" t="s">
        <v>139</v>
      </c>
      <c r="C190" t="s">
        <v>99</v>
      </c>
      <c r="D190">
        <v>24</v>
      </c>
      <c r="E190" t="s">
        <v>100</v>
      </c>
      <c r="F190" t="s">
        <v>100</v>
      </c>
      <c r="G190" t="s">
        <v>643</v>
      </c>
      <c r="H190" s="41" t="s">
        <v>136</v>
      </c>
      <c r="I190">
        <f>_xlfn.XLOOKUP(B190,Use_Code_Ranking!$A$4:$A$23,Use_Code_Ranking!$B$4:$B$23,9999)</f>
        <v>9</v>
      </c>
      <c r="J190">
        <f t="shared" ca="1" si="37"/>
        <v>9</v>
      </c>
      <c r="K190">
        <f t="shared" ca="1" si="38"/>
        <v>0</v>
      </c>
      <c r="L190">
        <f t="shared" ca="1" si="39"/>
        <v>0</v>
      </c>
      <c r="M190">
        <f t="shared" ca="1" si="40"/>
        <v>0</v>
      </c>
      <c r="N190" t="str">
        <f t="shared" ca="1" si="48"/>
        <v/>
      </c>
      <c r="O190" t="str">
        <f t="shared" ca="1" si="49"/>
        <v/>
      </c>
      <c r="P190" t="str">
        <f t="shared" si="41"/>
        <v/>
      </c>
      <c r="Q190" t="str">
        <f t="shared" si="42"/>
        <v/>
      </c>
      <c r="R190" t="str">
        <f t="shared" si="43"/>
        <v/>
      </c>
      <c r="S190" t="str">
        <f t="shared" si="44"/>
        <v/>
      </c>
      <c r="U190" s="2" t="str">
        <f ca="1">IF(ISBLANK($T190),IF(S190="Irrigation","Irrigation",IF(R190="Irrigation","Irrigation",IF(Q190="Domestic","Domestic",IF(P190="Stockwatering","Stockwatering",IF(N190="IRRIGATION_AND_MUNICIPAL","Irrigation and Municipal",IF(O190="IRRIGATION_AND_DOMESTIC","Irrigation and Domestic Municipality",_xlfn.XLOOKUP(J190,Use_Code_Ranking!$B$4:$B$23,Use_Code_Ranking!$A$4:$A$23))))))),$T190)</f>
        <v>Recreational</v>
      </c>
      <c r="W190" s="23" t="str">
        <f ca="1"/>
        <v>A026503</v>
      </c>
      <c r="X190" s="4" t="str">
        <f t="shared" ca="1" si="50"/>
        <v>Stockwatering</v>
      </c>
      <c r="Y190" t="str">
        <f t="shared" ca="1" si="45"/>
        <v>N</v>
      </c>
      <c r="Z190" s="2" t="str">
        <f t="shared" ca="1" si="46"/>
        <v>N</v>
      </c>
      <c r="AA190">
        <f t="shared" ca="1" si="51"/>
        <v>0</v>
      </c>
      <c r="AB190">
        <f t="shared" ca="1" si="51"/>
        <v>0</v>
      </c>
      <c r="AC190">
        <f t="shared" ca="1" si="51"/>
        <v>0</v>
      </c>
      <c r="AD190">
        <f t="shared" ca="1" si="47"/>
        <v>0</v>
      </c>
      <c r="AE190">
        <f t="shared" ca="1" si="35"/>
        <v>0</v>
      </c>
      <c r="AF190">
        <f t="shared" ca="1" si="35"/>
        <v>0</v>
      </c>
      <c r="AG190">
        <f t="shared" ca="1" si="36"/>
        <v>0</v>
      </c>
      <c r="AH190">
        <f t="shared" ca="1" si="52"/>
        <v>0</v>
      </c>
      <c r="AI190">
        <f t="shared" ca="1" si="52"/>
        <v>0</v>
      </c>
      <c r="AJ190">
        <f t="shared" ca="1" si="52"/>
        <v>0</v>
      </c>
      <c r="AK190">
        <f t="shared" ca="1" si="52"/>
        <v>0</v>
      </c>
      <c r="AL190">
        <f t="shared" ca="1" si="53"/>
        <v>0</v>
      </c>
      <c r="AM190" s="4" t="s">
        <v>103</v>
      </c>
      <c r="AZ190">
        <f ca="1">_xlfn.XLOOKUP($X190,Return_flow_table!$A$4:$A$25,Return_flow_table!B$4:B$25)</f>
        <v>0</v>
      </c>
      <c r="BA190">
        <f ca="1">_xlfn.XLOOKUP($X190,Return_flow_table!$A$4:$A$25,Return_flow_table!C$4:C$25)</f>
        <v>0</v>
      </c>
      <c r="BB190">
        <f ca="1">_xlfn.XLOOKUP($X190,Return_flow_table!$A$4:$A$25,Return_flow_table!D$4:D$25)</f>
        <v>0</v>
      </c>
      <c r="BC190">
        <f ca="1">_xlfn.XLOOKUP($X190,Return_flow_table!$A$4:$A$25,Return_flow_table!E$4:E$25)</f>
        <v>0</v>
      </c>
      <c r="BD190">
        <f ca="1">_xlfn.XLOOKUP($X190,Return_flow_table!$A$4:$A$25,Return_flow_table!F$4:F$25)</f>
        <v>0</v>
      </c>
      <c r="BE190">
        <f ca="1">_xlfn.XLOOKUP($X190,Return_flow_table!$A$4:$A$25,Return_flow_table!G$4:G$25)</f>
        <v>0</v>
      </c>
      <c r="BF190">
        <f ca="1">_xlfn.XLOOKUP($X190,Return_flow_table!$A$4:$A$25,Return_flow_table!H$4:H$25)</f>
        <v>0</v>
      </c>
      <c r="BG190">
        <f ca="1">_xlfn.XLOOKUP($X190,Return_flow_table!$A$4:$A$25,Return_flow_table!I$4:I$25)</f>
        <v>0</v>
      </c>
      <c r="BH190">
        <f ca="1">_xlfn.XLOOKUP($X190,Return_flow_table!$A$4:$A$25,Return_flow_table!J$4:J$25)</f>
        <v>0</v>
      </c>
      <c r="BI190">
        <f ca="1">_xlfn.XLOOKUP($X190,Return_flow_table!$A$4:$A$25,Return_flow_table!K$4:K$25)</f>
        <v>0</v>
      </c>
      <c r="BJ190">
        <f ca="1">_xlfn.XLOOKUP($X190,Return_flow_table!$A$4:$A$25,Return_flow_table!L$4:L$25)</f>
        <v>0</v>
      </c>
      <c r="BK190" s="2">
        <f ca="1">_xlfn.XLOOKUP($X190,Return_flow_table!$A$4:$A$25,Return_flow_table!M$4:M$25)</f>
        <v>0</v>
      </c>
    </row>
    <row r="191" spans="1:63" x14ac:dyDescent="0.25">
      <c r="A191" t="s">
        <v>317</v>
      </c>
      <c r="B191" t="s">
        <v>98</v>
      </c>
      <c r="C191" t="s">
        <v>99</v>
      </c>
      <c r="D191">
        <v>29.7</v>
      </c>
      <c r="E191" t="s">
        <v>100</v>
      </c>
      <c r="F191" t="s">
        <v>100</v>
      </c>
      <c r="G191" t="s">
        <v>318</v>
      </c>
      <c r="H191" s="41" t="s">
        <v>136</v>
      </c>
      <c r="I191">
        <f>_xlfn.XLOOKUP(B191,Use_Code_Ranking!$A$4:$A$23,Use_Code_Ranking!$B$4:$B$23,9999)</f>
        <v>1</v>
      </c>
      <c r="J191">
        <f t="shared" ca="1" si="37"/>
        <v>1</v>
      </c>
      <c r="K191">
        <f t="shared" ca="1" si="38"/>
        <v>1</v>
      </c>
      <c r="L191">
        <f t="shared" ca="1" si="39"/>
        <v>0</v>
      </c>
      <c r="M191">
        <f t="shared" ca="1" si="40"/>
        <v>0</v>
      </c>
      <c r="N191" t="str">
        <f t="shared" ca="1" si="48"/>
        <v/>
      </c>
      <c r="O191" t="str">
        <f t="shared" ca="1" si="49"/>
        <v/>
      </c>
      <c r="P191" t="str">
        <f t="shared" si="41"/>
        <v/>
      </c>
      <c r="Q191" t="str">
        <f t="shared" si="42"/>
        <v/>
      </c>
      <c r="R191" t="str">
        <f t="shared" si="43"/>
        <v/>
      </c>
      <c r="S191" t="str">
        <f t="shared" si="44"/>
        <v/>
      </c>
      <c r="U191" s="2" t="str">
        <f ca="1">IF(ISBLANK($T191),IF(S191="Irrigation","Irrigation",IF(R191="Irrigation","Irrigation",IF(Q191="Domestic","Domestic",IF(P191="Stockwatering","Stockwatering",IF(N191="IRRIGATION_AND_MUNICIPAL","Irrigation and Municipal",IF(O191="IRRIGATION_AND_DOMESTIC","Irrigation and Domestic Municipality",_xlfn.XLOOKUP(J191,Use_Code_Ranking!$B$4:$B$23,Use_Code_Ranking!$A$4:$A$23))))))),$T191)</f>
        <v>Irrigation</v>
      </c>
      <c r="W191" s="23" t="str">
        <f ca="1"/>
        <v>A026624</v>
      </c>
      <c r="X191" s="4" t="str">
        <f t="shared" ca="1" si="50"/>
        <v>Power</v>
      </c>
      <c r="Y191" t="str">
        <f t="shared" ca="1" si="45"/>
        <v>Y</v>
      </c>
      <c r="Z191" s="2" t="str">
        <f t="shared" ca="1" si="46"/>
        <v>Y</v>
      </c>
      <c r="AA191">
        <f t="shared" ca="1" si="51"/>
        <v>100</v>
      </c>
      <c r="AB191">
        <f t="shared" ca="1" si="51"/>
        <v>100</v>
      </c>
      <c r="AC191">
        <f t="shared" ca="1" si="51"/>
        <v>100</v>
      </c>
      <c r="AD191">
        <f t="shared" ca="1" si="47"/>
        <v>100</v>
      </c>
      <c r="AE191">
        <f t="shared" ca="1" si="35"/>
        <v>100</v>
      </c>
      <c r="AF191">
        <f t="shared" ca="1" si="35"/>
        <v>100</v>
      </c>
      <c r="AG191">
        <f t="shared" ca="1" si="36"/>
        <v>100</v>
      </c>
      <c r="AH191">
        <f t="shared" ca="1" si="52"/>
        <v>100</v>
      </c>
      <c r="AI191">
        <f t="shared" ca="1" si="52"/>
        <v>100</v>
      </c>
      <c r="AJ191">
        <f t="shared" ca="1" si="52"/>
        <v>100</v>
      </c>
      <c r="AK191">
        <f t="shared" ca="1" si="52"/>
        <v>100</v>
      </c>
      <c r="AL191">
        <f t="shared" ca="1" si="53"/>
        <v>100</v>
      </c>
      <c r="AM191" s="4" t="s">
        <v>103</v>
      </c>
      <c r="AZ191">
        <f ca="1">_xlfn.XLOOKUP($X191,Return_flow_table!$A$4:$A$25,Return_flow_table!B$4:B$25)</f>
        <v>100</v>
      </c>
      <c r="BA191">
        <f ca="1">_xlfn.XLOOKUP($X191,Return_flow_table!$A$4:$A$25,Return_flow_table!C$4:C$25)</f>
        <v>100</v>
      </c>
      <c r="BB191">
        <f ca="1">_xlfn.XLOOKUP($X191,Return_flow_table!$A$4:$A$25,Return_flow_table!D$4:D$25)</f>
        <v>100</v>
      </c>
      <c r="BC191">
        <f ca="1">_xlfn.XLOOKUP($X191,Return_flow_table!$A$4:$A$25,Return_flow_table!E$4:E$25)</f>
        <v>100</v>
      </c>
      <c r="BD191">
        <f ca="1">_xlfn.XLOOKUP($X191,Return_flow_table!$A$4:$A$25,Return_flow_table!F$4:F$25)</f>
        <v>100</v>
      </c>
      <c r="BE191">
        <f ca="1">_xlfn.XLOOKUP($X191,Return_flow_table!$A$4:$A$25,Return_flow_table!G$4:G$25)</f>
        <v>100</v>
      </c>
      <c r="BF191">
        <f ca="1">_xlfn.XLOOKUP($X191,Return_flow_table!$A$4:$A$25,Return_flow_table!H$4:H$25)</f>
        <v>100</v>
      </c>
      <c r="BG191">
        <f ca="1">_xlfn.XLOOKUP($X191,Return_flow_table!$A$4:$A$25,Return_flow_table!I$4:I$25)</f>
        <v>100</v>
      </c>
      <c r="BH191">
        <f ca="1">_xlfn.XLOOKUP($X191,Return_flow_table!$A$4:$A$25,Return_flow_table!J$4:J$25)</f>
        <v>100</v>
      </c>
      <c r="BI191">
        <f ca="1">_xlfn.XLOOKUP($X191,Return_flow_table!$A$4:$A$25,Return_flow_table!K$4:K$25)</f>
        <v>100</v>
      </c>
      <c r="BJ191">
        <f ca="1">_xlfn.XLOOKUP($X191,Return_flow_table!$A$4:$A$25,Return_flow_table!L$4:L$25)</f>
        <v>100</v>
      </c>
      <c r="BK191" s="2">
        <f ca="1">_xlfn.XLOOKUP($X191,Return_flow_table!$A$4:$A$25,Return_flow_table!M$4:M$25)</f>
        <v>100</v>
      </c>
    </row>
    <row r="192" spans="1:63" x14ac:dyDescent="0.25">
      <c r="A192" t="s">
        <v>320</v>
      </c>
      <c r="B192" t="s">
        <v>106</v>
      </c>
      <c r="C192" t="s">
        <v>99</v>
      </c>
      <c r="D192">
        <v>26.5</v>
      </c>
      <c r="E192" t="s">
        <v>100</v>
      </c>
      <c r="F192" t="s">
        <v>100</v>
      </c>
      <c r="G192" t="s">
        <v>319</v>
      </c>
      <c r="H192" s="41" t="s">
        <v>102</v>
      </c>
      <c r="I192">
        <f>_xlfn.XLOOKUP(B192,Use_Code_Ranking!$A$4:$A$23,Use_Code_Ranking!$B$4:$B$23,9999)</f>
        <v>3</v>
      </c>
      <c r="J192">
        <f t="shared" ca="1" si="37"/>
        <v>1</v>
      </c>
      <c r="K192">
        <f t="shared" ca="1" si="38"/>
        <v>1</v>
      </c>
      <c r="L192">
        <f t="shared" ca="1" si="39"/>
        <v>0</v>
      </c>
      <c r="M192">
        <f t="shared" ca="1" si="40"/>
        <v>0</v>
      </c>
      <c r="N192" t="str">
        <f t="shared" ca="1" si="48"/>
        <v/>
      </c>
      <c r="O192" t="str">
        <f t="shared" ca="1" si="49"/>
        <v/>
      </c>
      <c r="P192" t="str">
        <f t="shared" si="41"/>
        <v/>
      </c>
      <c r="Q192" t="str">
        <f t="shared" si="42"/>
        <v/>
      </c>
      <c r="R192" t="str">
        <f t="shared" si="43"/>
        <v/>
      </c>
      <c r="S192" t="str">
        <f t="shared" si="44"/>
        <v/>
      </c>
      <c r="U192" s="2" t="str">
        <f ca="1">IF(ISBLANK($T192),IF(S192="Irrigation","Irrigation",IF(R192="Irrigation","Irrigation",IF(Q192="Domestic","Domestic",IF(P192="Stockwatering","Stockwatering",IF(N192="IRRIGATION_AND_MUNICIPAL","Irrigation and Municipal",IF(O192="IRRIGATION_AND_DOMESTIC","Irrigation and Domestic Municipality",_xlfn.XLOOKUP(J192,Use_Code_Ranking!$B$4:$B$23,Use_Code_Ranking!$A$4:$A$23))))))),$T192)</f>
        <v>Irrigation</v>
      </c>
      <c r="W192" s="23" t="str">
        <f ca="1"/>
        <v>A026808</v>
      </c>
      <c r="X192" s="4" t="str">
        <f t="shared" ca="1" si="50"/>
        <v>Irrigation</v>
      </c>
      <c r="Y192" t="str">
        <f t="shared" ca="1" si="45"/>
        <v>N</v>
      </c>
      <c r="Z192" s="2" t="str">
        <f t="shared" ca="1" si="46"/>
        <v>N</v>
      </c>
      <c r="AA192">
        <f t="shared" ca="1" si="51"/>
        <v>0</v>
      </c>
      <c r="AB192">
        <f t="shared" ca="1" si="51"/>
        <v>0</v>
      </c>
      <c r="AC192">
        <f t="shared" ca="1" si="51"/>
        <v>20</v>
      </c>
      <c r="AD192">
        <f t="shared" ca="1" si="47"/>
        <v>20</v>
      </c>
      <c r="AE192">
        <f t="shared" ca="1" si="47"/>
        <v>10</v>
      </c>
      <c r="AF192">
        <f t="shared" ca="1" si="47"/>
        <v>10</v>
      </c>
      <c r="AG192">
        <f t="shared" ca="1" si="47"/>
        <v>0</v>
      </c>
      <c r="AH192">
        <f t="shared" ca="1" si="52"/>
        <v>0</v>
      </c>
      <c r="AI192">
        <f t="shared" ca="1" si="52"/>
        <v>0</v>
      </c>
      <c r="AJ192">
        <f t="shared" ca="1" si="52"/>
        <v>20</v>
      </c>
      <c r="AK192">
        <f t="shared" ca="1" si="52"/>
        <v>20</v>
      </c>
      <c r="AL192">
        <f t="shared" ca="1" si="53"/>
        <v>0</v>
      </c>
      <c r="AM192" s="4" t="s">
        <v>103</v>
      </c>
      <c r="AZ192">
        <f ca="1">_xlfn.XLOOKUP($X192,Return_flow_table!$A$4:$A$25,Return_flow_table!B$4:B$25)</f>
        <v>0</v>
      </c>
      <c r="BA192">
        <f ca="1">_xlfn.XLOOKUP($X192,Return_flow_table!$A$4:$A$25,Return_flow_table!C$4:C$25)</f>
        <v>0</v>
      </c>
      <c r="BB192">
        <f ca="1">_xlfn.XLOOKUP($X192,Return_flow_table!$A$4:$A$25,Return_flow_table!D$4:D$25)</f>
        <v>20</v>
      </c>
      <c r="BC192">
        <f ca="1">_xlfn.XLOOKUP($X192,Return_flow_table!$A$4:$A$25,Return_flow_table!E$4:E$25)</f>
        <v>20</v>
      </c>
      <c r="BD192">
        <f ca="1">_xlfn.XLOOKUP($X192,Return_flow_table!$A$4:$A$25,Return_flow_table!F$4:F$25)</f>
        <v>10</v>
      </c>
      <c r="BE192">
        <f ca="1">_xlfn.XLOOKUP($X192,Return_flow_table!$A$4:$A$25,Return_flow_table!G$4:G$25)</f>
        <v>10</v>
      </c>
      <c r="BF192">
        <f ca="1">_xlfn.XLOOKUP($X192,Return_flow_table!$A$4:$A$25,Return_flow_table!H$4:H$25)</f>
        <v>0</v>
      </c>
      <c r="BG192">
        <f ca="1">_xlfn.XLOOKUP($X192,Return_flow_table!$A$4:$A$25,Return_flow_table!I$4:I$25)</f>
        <v>0</v>
      </c>
      <c r="BH192">
        <f ca="1">_xlfn.XLOOKUP($X192,Return_flow_table!$A$4:$A$25,Return_flow_table!J$4:J$25)</f>
        <v>0</v>
      </c>
      <c r="BI192">
        <f ca="1">_xlfn.XLOOKUP($X192,Return_flow_table!$A$4:$A$25,Return_flow_table!K$4:K$25)</f>
        <v>20</v>
      </c>
      <c r="BJ192">
        <f ca="1">_xlfn.XLOOKUP($X192,Return_flow_table!$A$4:$A$25,Return_flow_table!L$4:L$25)</f>
        <v>20</v>
      </c>
      <c r="BK192" s="2">
        <f ca="1">_xlfn.XLOOKUP($X192,Return_flow_table!$A$4:$A$25,Return_flow_table!M$4:M$25)</f>
        <v>0</v>
      </c>
    </row>
    <row r="193" spans="1:63" x14ac:dyDescent="0.25">
      <c r="A193" t="s">
        <v>320</v>
      </c>
      <c r="B193" t="s">
        <v>98</v>
      </c>
      <c r="C193" t="s">
        <v>99</v>
      </c>
      <c r="D193">
        <v>26.5</v>
      </c>
      <c r="E193" t="s">
        <v>100</v>
      </c>
      <c r="F193" t="s">
        <v>100</v>
      </c>
      <c r="G193" t="s">
        <v>319</v>
      </c>
      <c r="H193" s="41" t="s">
        <v>102</v>
      </c>
      <c r="I193">
        <f>_xlfn.XLOOKUP(B193,Use_Code_Ranking!$A$4:$A$23,Use_Code_Ranking!$B$4:$B$23,9999)</f>
        <v>1</v>
      </c>
      <c r="J193">
        <f t="shared" ca="1" si="37"/>
        <v>1</v>
      </c>
      <c r="K193">
        <f t="shared" ca="1" si="38"/>
        <v>1</v>
      </c>
      <c r="L193">
        <f t="shared" ca="1" si="39"/>
        <v>0</v>
      </c>
      <c r="M193">
        <f t="shared" ca="1" si="40"/>
        <v>0</v>
      </c>
      <c r="N193" t="str">
        <f t="shared" ca="1" si="48"/>
        <v/>
      </c>
      <c r="O193" t="str">
        <f t="shared" ca="1" si="49"/>
        <v/>
      </c>
      <c r="P193" t="str">
        <f t="shared" si="41"/>
        <v/>
      </c>
      <c r="Q193" t="str">
        <f t="shared" si="42"/>
        <v/>
      </c>
      <c r="R193" t="str">
        <f t="shared" si="43"/>
        <v/>
      </c>
      <c r="S193" t="str">
        <f t="shared" si="44"/>
        <v/>
      </c>
      <c r="U193" s="2" t="str">
        <f ca="1">IF(ISBLANK($T193),IF(S193="Irrigation","Irrigation",IF(R193="Irrigation","Irrigation",IF(Q193="Domestic","Domestic",IF(P193="Stockwatering","Stockwatering",IF(N193="IRRIGATION_AND_MUNICIPAL","Irrigation and Municipal",IF(O193="IRRIGATION_AND_DOMESTIC","Irrigation and Domestic Municipality",_xlfn.XLOOKUP(J193,Use_Code_Ranking!$B$4:$B$23,Use_Code_Ranking!$A$4:$A$23))))))),$T193)</f>
        <v>Irrigation</v>
      </c>
      <c r="W193" s="23" t="str">
        <f ca="1"/>
        <v>A026938</v>
      </c>
      <c r="X193" s="4" t="str">
        <f t="shared" ca="1" si="50"/>
        <v>Irrigation</v>
      </c>
      <c r="Y193" t="str">
        <f t="shared" ca="1" si="45"/>
        <v>N</v>
      </c>
      <c r="Z193" s="2" t="str">
        <f t="shared" ca="1" si="46"/>
        <v>N</v>
      </c>
      <c r="AA193">
        <f t="shared" ca="1" si="51"/>
        <v>0</v>
      </c>
      <c r="AB193">
        <f t="shared" ca="1" si="51"/>
        <v>0</v>
      </c>
      <c r="AC193">
        <f t="shared" ca="1" si="51"/>
        <v>20</v>
      </c>
      <c r="AD193">
        <f t="shared" ca="1" si="47"/>
        <v>20</v>
      </c>
      <c r="AE193">
        <f t="shared" ca="1" si="47"/>
        <v>10</v>
      </c>
      <c r="AF193">
        <f t="shared" ca="1" si="47"/>
        <v>10</v>
      </c>
      <c r="AG193">
        <f t="shared" ca="1" si="47"/>
        <v>0</v>
      </c>
      <c r="AH193">
        <f t="shared" ca="1" si="52"/>
        <v>0</v>
      </c>
      <c r="AI193">
        <f t="shared" ca="1" si="52"/>
        <v>0</v>
      </c>
      <c r="AJ193">
        <f t="shared" ca="1" si="52"/>
        <v>20</v>
      </c>
      <c r="AK193">
        <f t="shared" ca="1" si="52"/>
        <v>20</v>
      </c>
      <c r="AL193">
        <f t="shared" ca="1" si="53"/>
        <v>0</v>
      </c>
      <c r="AM193" s="4" t="s">
        <v>103</v>
      </c>
      <c r="AZ193">
        <f ca="1">_xlfn.XLOOKUP($X193,Return_flow_table!$A$4:$A$25,Return_flow_table!B$4:B$25)</f>
        <v>0</v>
      </c>
      <c r="BA193">
        <f ca="1">_xlfn.XLOOKUP($X193,Return_flow_table!$A$4:$A$25,Return_flow_table!C$4:C$25)</f>
        <v>0</v>
      </c>
      <c r="BB193">
        <f ca="1">_xlfn.XLOOKUP($X193,Return_flow_table!$A$4:$A$25,Return_flow_table!D$4:D$25)</f>
        <v>20</v>
      </c>
      <c r="BC193">
        <f ca="1">_xlfn.XLOOKUP($X193,Return_flow_table!$A$4:$A$25,Return_flow_table!E$4:E$25)</f>
        <v>20</v>
      </c>
      <c r="BD193">
        <f ca="1">_xlfn.XLOOKUP($X193,Return_flow_table!$A$4:$A$25,Return_flow_table!F$4:F$25)</f>
        <v>10</v>
      </c>
      <c r="BE193">
        <f ca="1">_xlfn.XLOOKUP($X193,Return_flow_table!$A$4:$A$25,Return_flow_table!G$4:G$25)</f>
        <v>10</v>
      </c>
      <c r="BF193">
        <f ca="1">_xlfn.XLOOKUP($X193,Return_flow_table!$A$4:$A$25,Return_flow_table!H$4:H$25)</f>
        <v>0</v>
      </c>
      <c r="BG193">
        <f ca="1">_xlfn.XLOOKUP($X193,Return_flow_table!$A$4:$A$25,Return_flow_table!I$4:I$25)</f>
        <v>0</v>
      </c>
      <c r="BH193">
        <f ca="1">_xlfn.XLOOKUP($X193,Return_flow_table!$A$4:$A$25,Return_flow_table!J$4:J$25)</f>
        <v>0</v>
      </c>
      <c r="BI193">
        <f ca="1">_xlfn.XLOOKUP($X193,Return_flow_table!$A$4:$A$25,Return_flow_table!K$4:K$25)</f>
        <v>20</v>
      </c>
      <c r="BJ193">
        <f ca="1">_xlfn.XLOOKUP($X193,Return_flow_table!$A$4:$A$25,Return_flow_table!L$4:L$25)</f>
        <v>20</v>
      </c>
      <c r="BK193" s="2">
        <f ca="1">_xlfn.XLOOKUP($X193,Return_flow_table!$A$4:$A$25,Return_flow_table!M$4:M$25)</f>
        <v>0</v>
      </c>
    </row>
    <row r="194" spans="1:63" x14ac:dyDescent="0.25">
      <c r="A194" t="s">
        <v>322</v>
      </c>
      <c r="B194" t="s">
        <v>143</v>
      </c>
      <c r="C194" t="s">
        <v>99</v>
      </c>
      <c r="D194">
        <v>3</v>
      </c>
      <c r="E194" t="s">
        <v>100</v>
      </c>
      <c r="F194" t="s">
        <v>100</v>
      </c>
      <c r="G194" t="s">
        <v>323</v>
      </c>
      <c r="H194" s="41" t="s">
        <v>108</v>
      </c>
      <c r="I194">
        <f>_xlfn.XLOOKUP(B194,Use_Code_Ranking!$A$4:$A$23,Use_Code_Ranking!$B$4:$B$23,9999)</f>
        <v>12</v>
      </c>
      <c r="J194">
        <f t="shared" ca="1" si="37"/>
        <v>9</v>
      </c>
      <c r="K194">
        <f t="shared" ca="1" si="38"/>
        <v>0</v>
      </c>
      <c r="L194">
        <f t="shared" ca="1" si="39"/>
        <v>0</v>
      </c>
      <c r="M194">
        <f t="shared" ca="1" si="40"/>
        <v>0</v>
      </c>
      <c r="N194" t="str">
        <f t="shared" ca="1" si="48"/>
        <v/>
      </c>
      <c r="O194" t="str">
        <f t="shared" ca="1" si="49"/>
        <v/>
      </c>
      <c r="P194" t="str">
        <f t="shared" si="41"/>
        <v/>
      </c>
      <c r="Q194" t="str">
        <f t="shared" si="42"/>
        <v/>
      </c>
      <c r="R194" t="str">
        <f t="shared" si="43"/>
        <v/>
      </c>
      <c r="S194" t="str">
        <f t="shared" si="44"/>
        <v/>
      </c>
      <c r="U194" s="2" t="str">
        <f ca="1">IF(ISBLANK($T194),IF(S194="Irrigation","Irrigation",IF(R194="Irrigation","Irrigation",IF(Q194="Domestic","Domestic",IF(P194="Stockwatering","Stockwatering",IF(N194="IRRIGATION_AND_MUNICIPAL","Irrigation and Municipal",IF(O194="IRRIGATION_AND_DOMESTIC","Irrigation and Domestic Municipality",_xlfn.XLOOKUP(J194,Use_Code_Ranking!$B$4:$B$23,Use_Code_Ranking!$A$4:$A$23))))))),$T194)</f>
        <v>Recreational</v>
      </c>
      <c r="W194" s="23" t="str">
        <f ca="1"/>
        <v>A026993</v>
      </c>
      <c r="X194" s="4" t="str">
        <f t="shared" ca="1" si="50"/>
        <v>Recreational</v>
      </c>
      <c r="Y194" t="str">
        <f t="shared" ca="1" si="45"/>
        <v>Y</v>
      </c>
      <c r="Z194" s="2" t="str">
        <f t="shared" ca="1" si="46"/>
        <v>N</v>
      </c>
      <c r="AA194">
        <f t="shared" ca="1" si="51"/>
        <v>100</v>
      </c>
      <c r="AB194">
        <f t="shared" ca="1" si="51"/>
        <v>100</v>
      </c>
      <c r="AC194">
        <f t="shared" ca="1" si="51"/>
        <v>100</v>
      </c>
      <c r="AD194">
        <f t="shared" ca="1" si="47"/>
        <v>100</v>
      </c>
      <c r="AE194">
        <f t="shared" ca="1" si="47"/>
        <v>100</v>
      </c>
      <c r="AF194">
        <f t="shared" ca="1" si="47"/>
        <v>100</v>
      </c>
      <c r="AG194">
        <f t="shared" ca="1" si="47"/>
        <v>100</v>
      </c>
      <c r="AH194">
        <f t="shared" ca="1" si="52"/>
        <v>100</v>
      </c>
      <c r="AI194">
        <f t="shared" ca="1" si="52"/>
        <v>100</v>
      </c>
      <c r="AJ194">
        <f t="shared" ca="1" si="52"/>
        <v>100</v>
      </c>
      <c r="AK194">
        <f t="shared" ca="1" si="52"/>
        <v>100</v>
      </c>
      <c r="AL194">
        <f t="shared" ca="1" si="53"/>
        <v>100</v>
      </c>
      <c r="AM194" s="4" t="s">
        <v>103</v>
      </c>
      <c r="AZ194">
        <f ca="1">_xlfn.XLOOKUP($X194,Return_flow_table!$A$4:$A$25,Return_flow_table!B$4:B$25)</f>
        <v>100</v>
      </c>
      <c r="BA194">
        <f ca="1">_xlfn.XLOOKUP($X194,Return_flow_table!$A$4:$A$25,Return_flow_table!C$4:C$25)</f>
        <v>100</v>
      </c>
      <c r="BB194">
        <f ca="1">_xlfn.XLOOKUP($X194,Return_flow_table!$A$4:$A$25,Return_flow_table!D$4:D$25)</f>
        <v>100</v>
      </c>
      <c r="BC194">
        <f ca="1">_xlfn.XLOOKUP($X194,Return_flow_table!$A$4:$A$25,Return_flow_table!E$4:E$25)</f>
        <v>100</v>
      </c>
      <c r="BD194">
        <f ca="1">_xlfn.XLOOKUP($X194,Return_flow_table!$A$4:$A$25,Return_flow_table!F$4:F$25)</f>
        <v>100</v>
      </c>
      <c r="BE194">
        <f ca="1">_xlfn.XLOOKUP($X194,Return_flow_table!$A$4:$A$25,Return_flow_table!G$4:G$25)</f>
        <v>100</v>
      </c>
      <c r="BF194">
        <f ca="1">_xlfn.XLOOKUP($X194,Return_flow_table!$A$4:$A$25,Return_flow_table!H$4:H$25)</f>
        <v>100</v>
      </c>
      <c r="BG194">
        <f ca="1">_xlfn.XLOOKUP($X194,Return_flow_table!$A$4:$A$25,Return_flow_table!I$4:I$25)</f>
        <v>100</v>
      </c>
      <c r="BH194">
        <f ca="1">_xlfn.XLOOKUP($X194,Return_flow_table!$A$4:$A$25,Return_flow_table!J$4:J$25)</f>
        <v>100</v>
      </c>
      <c r="BI194">
        <f ca="1">_xlfn.XLOOKUP($X194,Return_flow_table!$A$4:$A$25,Return_flow_table!K$4:K$25)</f>
        <v>100</v>
      </c>
      <c r="BJ194">
        <f ca="1">_xlfn.XLOOKUP($X194,Return_flow_table!$A$4:$A$25,Return_flow_table!L$4:L$25)</f>
        <v>100</v>
      </c>
      <c r="BK194" s="2">
        <f ca="1">_xlfn.XLOOKUP($X194,Return_flow_table!$A$4:$A$25,Return_flow_table!M$4:M$25)</f>
        <v>100</v>
      </c>
    </row>
    <row r="195" spans="1:63" x14ac:dyDescent="0.25">
      <c r="A195" t="s">
        <v>322</v>
      </c>
      <c r="B195" t="s">
        <v>139</v>
      </c>
      <c r="C195" t="s">
        <v>99</v>
      </c>
      <c r="D195">
        <v>3</v>
      </c>
      <c r="E195" t="s">
        <v>100</v>
      </c>
      <c r="F195" t="s">
        <v>100</v>
      </c>
      <c r="G195" t="s">
        <v>323</v>
      </c>
      <c r="H195" s="41" t="s">
        <v>108</v>
      </c>
      <c r="I195">
        <f>_xlfn.XLOOKUP(B195,Use_Code_Ranking!$A$4:$A$23,Use_Code_Ranking!$B$4:$B$23,9999)</f>
        <v>9</v>
      </c>
      <c r="J195">
        <f t="shared" ca="1" si="37"/>
        <v>9</v>
      </c>
      <c r="K195">
        <f t="shared" ca="1" si="38"/>
        <v>0</v>
      </c>
      <c r="L195">
        <f t="shared" ca="1" si="39"/>
        <v>0</v>
      </c>
      <c r="M195">
        <f t="shared" ca="1" si="40"/>
        <v>0</v>
      </c>
      <c r="N195" t="str">
        <f t="shared" ca="1" si="48"/>
        <v/>
      </c>
      <c r="O195" t="str">
        <f t="shared" ca="1" si="49"/>
        <v/>
      </c>
      <c r="P195" t="str">
        <f t="shared" si="41"/>
        <v/>
      </c>
      <c r="Q195" t="str">
        <f t="shared" si="42"/>
        <v/>
      </c>
      <c r="R195" t="str">
        <f t="shared" si="43"/>
        <v/>
      </c>
      <c r="S195" t="str">
        <f t="shared" si="44"/>
        <v/>
      </c>
      <c r="U195" s="2" t="str">
        <f ca="1">IF(ISBLANK($T195),IF(S195="Irrigation","Irrigation",IF(R195="Irrigation","Irrigation",IF(Q195="Domestic","Domestic",IF(P195="Stockwatering","Stockwatering",IF(N195="IRRIGATION_AND_MUNICIPAL","Irrigation and Municipal",IF(O195="IRRIGATION_AND_DOMESTIC","Irrigation and Domestic Municipality",_xlfn.XLOOKUP(J195,Use_Code_Ranking!$B$4:$B$23,Use_Code_Ranking!$A$4:$A$23))))))),$T195)</f>
        <v>Recreational</v>
      </c>
      <c r="W195" s="23" t="str">
        <f ca="1"/>
        <v>A027075</v>
      </c>
      <c r="X195" s="4" t="str">
        <f t="shared" ca="1" si="50"/>
        <v>Irrigation</v>
      </c>
      <c r="Y195" t="str">
        <f t="shared" ca="1" si="45"/>
        <v>N</v>
      </c>
      <c r="Z195" s="2" t="str">
        <f t="shared" ca="1" si="46"/>
        <v>N</v>
      </c>
      <c r="AA195">
        <f t="shared" ca="1" si="51"/>
        <v>0</v>
      </c>
      <c r="AB195">
        <f t="shared" ca="1" si="51"/>
        <v>0</v>
      </c>
      <c r="AC195">
        <f t="shared" ca="1" si="51"/>
        <v>20</v>
      </c>
      <c r="AD195">
        <f t="shared" ca="1" si="47"/>
        <v>20</v>
      </c>
      <c r="AE195">
        <f t="shared" ca="1" si="47"/>
        <v>10</v>
      </c>
      <c r="AF195">
        <f t="shared" ca="1" si="47"/>
        <v>10</v>
      </c>
      <c r="AG195">
        <f t="shared" ca="1" si="47"/>
        <v>0</v>
      </c>
      <c r="AH195">
        <f t="shared" ca="1" si="52"/>
        <v>0</v>
      </c>
      <c r="AI195">
        <f t="shared" ca="1" si="52"/>
        <v>0</v>
      </c>
      <c r="AJ195">
        <f t="shared" ca="1" si="52"/>
        <v>20</v>
      </c>
      <c r="AK195">
        <f t="shared" ca="1" si="52"/>
        <v>20</v>
      </c>
      <c r="AL195">
        <f t="shared" ca="1" si="53"/>
        <v>0</v>
      </c>
      <c r="AM195" s="4" t="s">
        <v>103</v>
      </c>
      <c r="AZ195">
        <f ca="1">_xlfn.XLOOKUP($X195,Return_flow_table!$A$4:$A$25,Return_flow_table!B$4:B$25)</f>
        <v>0</v>
      </c>
      <c r="BA195">
        <f ca="1">_xlfn.XLOOKUP($X195,Return_flow_table!$A$4:$A$25,Return_flow_table!C$4:C$25)</f>
        <v>0</v>
      </c>
      <c r="BB195">
        <f ca="1">_xlfn.XLOOKUP($X195,Return_flow_table!$A$4:$A$25,Return_flow_table!D$4:D$25)</f>
        <v>20</v>
      </c>
      <c r="BC195">
        <f ca="1">_xlfn.XLOOKUP($X195,Return_flow_table!$A$4:$A$25,Return_flow_table!E$4:E$25)</f>
        <v>20</v>
      </c>
      <c r="BD195">
        <f ca="1">_xlfn.XLOOKUP($X195,Return_flow_table!$A$4:$A$25,Return_flow_table!F$4:F$25)</f>
        <v>10</v>
      </c>
      <c r="BE195">
        <f ca="1">_xlfn.XLOOKUP($X195,Return_flow_table!$A$4:$A$25,Return_flow_table!G$4:G$25)</f>
        <v>10</v>
      </c>
      <c r="BF195">
        <f ca="1">_xlfn.XLOOKUP($X195,Return_flow_table!$A$4:$A$25,Return_flow_table!H$4:H$25)</f>
        <v>0</v>
      </c>
      <c r="BG195">
        <f ca="1">_xlfn.XLOOKUP($X195,Return_flow_table!$A$4:$A$25,Return_flow_table!I$4:I$25)</f>
        <v>0</v>
      </c>
      <c r="BH195">
        <f ca="1">_xlfn.XLOOKUP($X195,Return_flow_table!$A$4:$A$25,Return_flow_table!J$4:J$25)</f>
        <v>0</v>
      </c>
      <c r="BI195">
        <f ca="1">_xlfn.XLOOKUP($X195,Return_flow_table!$A$4:$A$25,Return_flow_table!K$4:K$25)</f>
        <v>20</v>
      </c>
      <c r="BJ195">
        <f ca="1">_xlfn.XLOOKUP($X195,Return_flow_table!$A$4:$A$25,Return_flow_table!L$4:L$25)</f>
        <v>20</v>
      </c>
      <c r="BK195" s="2">
        <f ca="1">_xlfn.XLOOKUP($X195,Return_flow_table!$A$4:$A$25,Return_flow_table!M$4:M$25)</f>
        <v>0</v>
      </c>
    </row>
    <row r="196" spans="1:63" x14ac:dyDescent="0.25">
      <c r="A196" t="s">
        <v>324</v>
      </c>
      <c r="B196" t="s">
        <v>98</v>
      </c>
      <c r="C196" t="s">
        <v>99</v>
      </c>
      <c r="D196">
        <v>4</v>
      </c>
      <c r="E196" t="s">
        <v>100</v>
      </c>
      <c r="F196" t="s">
        <v>100</v>
      </c>
      <c r="G196" t="s">
        <v>325</v>
      </c>
      <c r="H196" s="41" t="s">
        <v>102</v>
      </c>
      <c r="I196">
        <f>_xlfn.XLOOKUP(B196,Use_Code_Ranking!$A$4:$A$23,Use_Code_Ranking!$B$4:$B$23,9999)</f>
        <v>1</v>
      </c>
      <c r="J196">
        <f t="shared" ref="J196:J259" ca="1" si="54">_xlfn.MINIFS(USE_CODE_RANK,APPLICATION_NUMBER,A196)</f>
        <v>1</v>
      </c>
      <c r="K196">
        <f t="shared" ref="K196:K259" ca="1" si="55">COUNTIFS(USE_CODE_RANK,1,APPLICATION_NUMBER,A196)</f>
        <v>1</v>
      </c>
      <c r="L196">
        <f t="shared" ref="L196:L259" ca="1" si="56">COUNTIFS(USE_CODE_RANK,2,APPLICATION_NUMBER,A196)</f>
        <v>0</v>
      </c>
      <c r="M196">
        <f t="shared" ref="M196:M259" ca="1" si="57">COUNTIFS(USE_CODE_RANK,3,APPLICATION_NUMBER,A196,PRIMARY_OWNER_ENTITY_TYPE,"Government (State/Municipal)")</f>
        <v>0</v>
      </c>
      <c r="N196" t="str">
        <f t="shared" ca="1" si="48"/>
        <v/>
      </c>
      <c r="O196" t="str">
        <f t="shared" ca="1" si="49"/>
        <v/>
      </c>
      <c r="P196" t="str">
        <f t="shared" ref="P196:P259" si="58">IF(ISNUMBER(SEARCH("Stock",C196)),"Stockwatering","")</f>
        <v/>
      </c>
      <c r="Q196" t="str">
        <f t="shared" ref="Q196:Q259" si="59">IF(ISNUMBER(SEARCH("Registration Domestic",C196)),"Domestic","")</f>
        <v/>
      </c>
      <c r="R196" t="str">
        <f t="shared" ref="R196:R259" si="60">IF(ISNUMBER(SEARCH("Registration Irrigation",C196)),"Irrigation","")</f>
        <v/>
      </c>
      <c r="S196" t="str">
        <f t="shared" ref="S196:S259" si="61">IF(ISNUMBER(SEARCH("Registration Cannabis",C196)),"Irrigation","")</f>
        <v/>
      </c>
      <c r="U196" s="2" t="str">
        <f ca="1">IF(ISBLANK($T196),IF(S196="Irrigation","Irrigation",IF(R196="Irrigation","Irrigation",IF(Q196="Domestic","Domestic",IF(P196="Stockwatering","Stockwatering",IF(N196="IRRIGATION_AND_MUNICIPAL","Irrigation and Municipal",IF(O196="IRRIGATION_AND_DOMESTIC","Irrigation and Domestic Municipality",_xlfn.XLOOKUP(J196,Use_Code_Ranking!$B$4:$B$23,Use_Code_Ranking!$A$4:$A$23))))))),$T196)</f>
        <v>Irrigation</v>
      </c>
      <c r="W196" s="23" t="str">
        <f ca="1"/>
        <v>A027249</v>
      </c>
      <c r="X196" s="4" t="str">
        <f t="shared" ca="1" si="50"/>
        <v>Domestic</v>
      </c>
      <c r="Y196" t="str">
        <f t="shared" ref="Y196:Y259" ca="1" si="62">IF(OR(X196="Power", X196="Recreational", X196="Aquaculture",X196="Fish and Wildlife Preservation and Enhancement"),"Y","N")</f>
        <v>N</v>
      </c>
      <c r="Z196" s="2" t="str">
        <f t="shared" ref="Z196:Z259" ca="1" si="63">IF(X196="Power","Y","N")</f>
        <v>N</v>
      </c>
      <c r="AA196">
        <f t="shared" ca="1" si="51"/>
        <v>0</v>
      </c>
      <c r="AB196">
        <f t="shared" ca="1" si="51"/>
        <v>0</v>
      </c>
      <c r="AC196">
        <f t="shared" ca="1" si="51"/>
        <v>0</v>
      </c>
      <c r="AD196">
        <f t="shared" ca="1" si="51"/>
        <v>0</v>
      </c>
      <c r="AE196">
        <f t="shared" ca="1" si="51"/>
        <v>0</v>
      </c>
      <c r="AF196">
        <f t="shared" ca="1" si="51"/>
        <v>0</v>
      </c>
      <c r="AG196">
        <f t="shared" ca="1" si="51"/>
        <v>0</v>
      </c>
      <c r="AH196">
        <f t="shared" ca="1" si="52"/>
        <v>0</v>
      </c>
      <c r="AI196">
        <f t="shared" ca="1" si="52"/>
        <v>0</v>
      </c>
      <c r="AJ196">
        <f t="shared" ca="1" si="52"/>
        <v>0</v>
      </c>
      <c r="AK196">
        <f t="shared" ca="1" si="52"/>
        <v>0</v>
      </c>
      <c r="AL196">
        <f t="shared" ca="1" si="53"/>
        <v>0</v>
      </c>
      <c r="AM196" s="4" t="s">
        <v>103</v>
      </c>
      <c r="AZ196">
        <f ca="1">_xlfn.XLOOKUP($X196,Return_flow_table!$A$4:$A$25,Return_flow_table!B$4:B$25)</f>
        <v>0</v>
      </c>
      <c r="BA196">
        <f ca="1">_xlfn.XLOOKUP($X196,Return_flow_table!$A$4:$A$25,Return_flow_table!C$4:C$25)</f>
        <v>0</v>
      </c>
      <c r="BB196">
        <f ca="1">_xlfn.XLOOKUP($X196,Return_flow_table!$A$4:$A$25,Return_flow_table!D$4:D$25)</f>
        <v>0</v>
      </c>
      <c r="BC196">
        <f ca="1">_xlfn.XLOOKUP($X196,Return_flow_table!$A$4:$A$25,Return_flow_table!E$4:E$25)</f>
        <v>0</v>
      </c>
      <c r="BD196">
        <f ca="1">_xlfn.XLOOKUP($X196,Return_flow_table!$A$4:$A$25,Return_flow_table!F$4:F$25)</f>
        <v>0</v>
      </c>
      <c r="BE196">
        <f ca="1">_xlfn.XLOOKUP($X196,Return_flow_table!$A$4:$A$25,Return_flow_table!G$4:G$25)</f>
        <v>0</v>
      </c>
      <c r="BF196">
        <f ca="1">_xlfn.XLOOKUP($X196,Return_flow_table!$A$4:$A$25,Return_flow_table!H$4:H$25)</f>
        <v>0</v>
      </c>
      <c r="BG196">
        <f ca="1">_xlfn.XLOOKUP($X196,Return_flow_table!$A$4:$A$25,Return_flow_table!I$4:I$25)</f>
        <v>0</v>
      </c>
      <c r="BH196">
        <f ca="1">_xlfn.XLOOKUP($X196,Return_flow_table!$A$4:$A$25,Return_flow_table!J$4:J$25)</f>
        <v>0</v>
      </c>
      <c r="BI196">
        <f ca="1">_xlfn.XLOOKUP($X196,Return_flow_table!$A$4:$A$25,Return_flow_table!K$4:K$25)</f>
        <v>0</v>
      </c>
      <c r="BJ196">
        <f ca="1">_xlfn.XLOOKUP($X196,Return_flow_table!$A$4:$A$25,Return_flow_table!L$4:L$25)</f>
        <v>0</v>
      </c>
      <c r="BK196" s="2">
        <f ca="1">_xlfn.XLOOKUP($X196,Return_flow_table!$A$4:$A$25,Return_flow_table!M$4:M$25)</f>
        <v>0</v>
      </c>
    </row>
    <row r="197" spans="1:63" x14ac:dyDescent="0.25">
      <c r="A197" t="s">
        <v>324</v>
      </c>
      <c r="B197" t="s">
        <v>139</v>
      </c>
      <c r="C197" t="s">
        <v>99</v>
      </c>
      <c r="D197">
        <v>4</v>
      </c>
      <c r="E197" t="s">
        <v>100</v>
      </c>
      <c r="F197" t="s">
        <v>100</v>
      </c>
      <c r="G197" t="s">
        <v>325</v>
      </c>
      <c r="H197" s="41" t="s">
        <v>102</v>
      </c>
      <c r="I197">
        <f>_xlfn.XLOOKUP(B197,Use_Code_Ranking!$A$4:$A$23,Use_Code_Ranking!$B$4:$B$23,9999)</f>
        <v>9</v>
      </c>
      <c r="J197">
        <f t="shared" ca="1" si="54"/>
        <v>1</v>
      </c>
      <c r="K197">
        <f t="shared" ca="1" si="55"/>
        <v>1</v>
      </c>
      <c r="L197">
        <f t="shared" ca="1" si="56"/>
        <v>0</v>
      </c>
      <c r="M197">
        <f t="shared" ca="1" si="57"/>
        <v>0</v>
      </c>
      <c r="N197" t="str">
        <f t="shared" ref="N197:N260" ca="1" si="64">IF(AND(K197&gt;0,L197&gt;0),"IRRIGATION_AND_MUNICIPAL","")</f>
        <v/>
      </c>
      <c r="O197" t="str">
        <f t="shared" ref="O197:O260" ca="1" si="65">IF(AND(K197&gt;0,M197&gt;0),"IRRIGATION_AND_DOMESTIC","")</f>
        <v/>
      </c>
      <c r="P197" t="str">
        <f t="shared" si="58"/>
        <v/>
      </c>
      <c r="Q197" t="str">
        <f t="shared" si="59"/>
        <v/>
      </c>
      <c r="R197" t="str">
        <f t="shared" si="60"/>
        <v/>
      </c>
      <c r="S197" t="str">
        <f t="shared" si="61"/>
        <v/>
      </c>
      <c r="U197" s="2" t="str">
        <f ca="1">IF(ISBLANK($T197),IF(S197="Irrigation","Irrigation",IF(R197="Irrigation","Irrigation",IF(Q197="Domestic","Domestic",IF(P197="Stockwatering","Stockwatering",IF(N197="IRRIGATION_AND_MUNICIPAL","Irrigation and Municipal",IF(O197="IRRIGATION_AND_DOMESTIC","Irrigation and Domestic Municipality",_xlfn.XLOOKUP(J197,Use_Code_Ranking!$B$4:$B$23,Use_Code_Ranking!$A$4:$A$23))))))),$T197)</f>
        <v>Irrigation</v>
      </c>
      <c r="W197" s="23" t="str">
        <f ca="1"/>
        <v>A027479</v>
      </c>
      <c r="X197" s="4" t="str">
        <f t="shared" ref="X197:X260" ca="1" si="66">_xlfn.XLOOKUP(W197,A:A,U:U)</f>
        <v>Irrigation</v>
      </c>
      <c r="Y197" t="str">
        <f t="shared" ca="1" si="62"/>
        <v>N</v>
      </c>
      <c r="Z197" s="2" t="str">
        <f t="shared" ca="1" si="63"/>
        <v>N</v>
      </c>
      <c r="AA197">
        <f t="shared" ref="AA197:AD260" ca="1" si="67">IF($AM197="STANDARD",AZ197,AN197)</f>
        <v>0</v>
      </c>
      <c r="AB197">
        <f t="shared" ca="1" si="67"/>
        <v>0</v>
      </c>
      <c r="AC197">
        <f t="shared" ca="1" si="67"/>
        <v>20</v>
      </c>
      <c r="AD197">
        <f t="shared" ca="1" si="67"/>
        <v>20</v>
      </c>
      <c r="AE197">
        <f t="shared" ref="AE197:AH260" ca="1" si="68">IF($AM197="STANDARD",BD197,AR197)</f>
        <v>10</v>
      </c>
      <c r="AF197">
        <f t="shared" ca="1" si="68"/>
        <v>10</v>
      </c>
      <c r="AG197">
        <f t="shared" ca="1" si="68"/>
        <v>0</v>
      </c>
      <c r="AH197">
        <f t="shared" ca="1" si="52"/>
        <v>0</v>
      </c>
      <c r="AI197">
        <f t="shared" ca="1" si="52"/>
        <v>0</v>
      </c>
      <c r="AJ197">
        <f t="shared" ca="1" si="52"/>
        <v>20</v>
      </c>
      <c r="AK197">
        <f t="shared" ca="1" si="52"/>
        <v>20</v>
      </c>
      <c r="AL197">
        <f t="shared" ca="1" si="53"/>
        <v>0</v>
      </c>
      <c r="AM197" s="4" t="s">
        <v>103</v>
      </c>
      <c r="AZ197">
        <f ca="1">_xlfn.XLOOKUP($X197,Return_flow_table!$A$4:$A$25,Return_flow_table!B$4:B$25)</f>
        <v>0</v>
      </c>
      <c r="BA197">
        <f ca="1">_xlfn.XLOOKUP($X197,Return_flow_table!$A$4:$A$25,Return_flow_table!C$4:C$25)</f>
        <v>0</v>
      </c>
      <c r="BB197">
        <f ca="1">_xlfn.XLOOKUP($X197,Return_flow_table!$A$4:$A$25,Return_flow_table!D$4:D$25)</f>
        <v>20</v>
      </c>
      <c r="BC197">
        <f ca="1">_xlfn.XLOOKUP($X197,Return_flow_table!$A$4:$A$25,Return_flow_table!E$4:E$25)</f>
        <v>20</v>
      </c>
      <c r="BD197">
        <f ca="1">_xlfn.XLOOKUP($X197,Return_flow_table!$A$4:$A$25,Return_flow_table!F$4:F$25)</f>
        <v>10</v>
      </c>
      <c r="BE197">
        <f ca="1">_xlfn.XLOOKUP($X197,Return_flow_table!$A$4:$A$25,Return_flow_table!G$4:G$25)</f>
        <v>10</v>
      </c>
      <c r="BF197">
        <f ca="1">_xlfn.XLOOKUP($X197,Return_flow_table!$A$4:$A$25,Return_flow_table!H$4:H$25)</f>
        <v>0</v>
      </c>
      <c r="BG197">
        <f ca="1">_xlfn.XLOOKUP($X197,Return_flow_table!$A$4:$A$25,Return_flow_table!I$4:I$25)</f>
        <v>0</v>
      </c>
      <c r="BH197">
        <f ca="1">_xlfn.XLOOKUP($X197,Return_flow_table!$A$4:$A$25,Return_flow_table!J$4:J$25)</f>
        <v>0</v>
      </c>
      <c r="BI197">
        <f ca="1">_xlfn.XLOOKUP($X197,Return_flow_table!$A$4:$A$25,Return_flow_table!K$4:K$25)</f>
        <v>20</v>
      </c>
      <c r="BJ197">
        <f ca="1">_xlfn.XLOOKUP($X197,Return_flow_table!$A$4:$A$25,Return_flow_table!L$4:L$25)</f>
        <v>20</v>
      </c>
      <c r="BK197" s="2">
        <f ca="1">_xlfn.XLOOKUP($X197,Return_flow_table!$A$4:$A$25,Return_flow_table!M$4:M$25)</f>
        <v>0</v>
      </c>
    </row>
    <row r="198" spans="1:63" x14ac:dyDescent="0.25">
      <c r="A198" t="s">
        <v>326</v>
      </c>
      <c r="B198" t="s">
        <v>98</v>
      </c>
      <c r="C198" t="s">
        <v>99</v>
      </c>
      <c r="D198">
        <v>56</v>
      </c>
      <c r="E198" t="s">
        <v>100</v>
      </c>
      <c r="F198" t="s">
        <v>100</v>
      </c>
      <c r="G198" t="s">
        <v>327</v>
      </c>
      <c r="H198" s="41" t="s">
        <v>108</v>
      </c>
      <c r="I198">
        <f>_xlfn.XLOOKUP(B198,Use_Code_Ranking!$A$4:$A$23,Use_Code_Ranking!$B$4:$B$23,9999)</f>
        <v>1</v>
      </c>
      <c r="J198">
        <f t="shared" ca="1" si="54"/>
        <v>1</v>
      </c>
      <c r="K198">
        <f t="shared" ca="1" si="55"/>
        <v>1</v>
      </c>
      <c r="L198">
        <f t="shared" ca="1" si="56"/>
        <v>0</v>
      </c>
      <c r="M198">
        <f t="shared" ca="1" si="57"/>
        <v>0</v>
      </c>
      <c r="N198" t="str">
        <f t="shared" ca="1" si="64"/>
        <v/>
      </c>
      <c r="O198" t="str">
        <f t="shared" ca="1" si="65"/>
        <v/>
      </c>
      <c r="P198" t="str">
        <f t="shared" si="58"/>
        <v/>
      </c>
      <c r="Q198" t="str">
        <f t="shared" si="59"/>
        <v/>
      </c>
      <c r="R198" t="str">
        <f t="shared" si="60"/>
        <v/>
      </c>
      <c r="S198" t="str">
        <f t="shared" si="61"/>
        <v/>
      </c>
      <c r="U198" s="2" t="str">
        <f ca="1">IF(ISBLANK($T198),IF(S198="Irrigation","Irrigation",IF(R198="Irrigation","Irrigation",IF(Q198="Domestic","Domestic",IF(P198="Stockwatering","Stockwatering",IF(N198="IRRIGATION_AND_MUNICIPAL","Irrigation and Municipal",IF(O198="IRRIGATION_AND_DOMESTIC","Irrigation and Domestic Municipality",_xlfn.XLOOKUP(J198,Use_Code_Ranking!$B$4:$B$23,Use_Code_Ranking!$A$4:$A$23))))))),$T198)</f>
        <v>Irrigation</v>
      </c>
      <c r="W198" s="23" t="str">
        <f ca="1"/>
        <v>A027523</v>
      </c>
      <c r="X198" s="4" t="str">
        <f t="shared" ca="1" si="66"/>
        <v>Irrigation</v>
      </c>
      <c r="Y198" t="str">
        <f t="shared" ca="1" si="62"/>
        <v>N</v>
      </c>
      <c r="Z198" s="2" t="str">
        <f t="shared" ca="1" si="63"/>
        <v>N</v>
      </c>
      <c r="AA198">
        <f t="shared" ca="1" si="67"/>
        <v>0</v>
      </c>
      <c r="AB198">
        <f t="shared" ca="1" si="67"/>
        <v>0</v>
      </c>
      <c r="AC198">
        <f t="shared" ca="1" si="67"/>
        <v>20</v>
      </c>
      <c r="AD198">
        <f t="shared" ca="1" si="67"/>
        <v>20</v>
      </c>
      <c r="AE198">
        <f t="shared" ca="1" si="68"/>
        <v>10</v>
      </c>
      <c r="AF198">
        <f t="shared" ca="1" si="68"/>
        <v>10</v>
      </c>
      <c r="AG198">
        <f t="shared" ca="1" si="68"/>
        <v>0</v>
      </c>
      <c r="AH198">
        <f t="shared" ca="1" si="52"/>
        <v>0</v>
      </c>
      <c r="AI198">
        <f t="shared" ca="1" si="52"/>
        <v>0</v>
      </c>
      <c r="AJ198">
        <f t="shared" ca="1" si="52"/>
        <v>20</v>
      </c>
      <c r="AK198">
        <f t="shared" ca="1" si="52"/>
        <v>20</v>
      </c>
      <c r="AL198">
        <f t="shared" ca="1" si="53"/>
        <v>0</v>
      </c>
      <c r="AM198" s="4" t="s">
        <v>103</v>
      </c>
      <c r="AZ198">
        <f ca="1">_xlfn.XLOOKUP($X198,Return_flow_table!$A$4:$A$25,Return_flow_table!B$4:B$25)</f>
        <v>0</v>
      </c>
      <c r="BA198">
        <f ca="1">_xlfn.XLOOKUP($X198,Return_flow_table!$A$4:$A$25,Return_flow_table!C$4:C$25)</f>
        <v>0</v>
      </c>
      <c r="BB198">
        <f ca="1">_xlfn.XLOOKUP($X198,Return_flow_table!$A$4:$A$25,Return_flow_table!D$4:D$25)</f>
        <v>20</v>
      </c>
      <c r="BC198">
        <f ca="1">_xlfn.XLOOKUP($X198,Return_flow_table!$A$4:$A$25,Return_flow_table!E$4:E$25)</f>
        <v>20</v>
      </c>
      <c r="BD198">
        <f ca="1">_xlfn.XLOOKUP($X198,Return_flow_table!$A$4:$A$25,Return_flow_table!F$4:F$25)</f>
        <v>10</v>
      </c>
      <c r="BE198">
        <f ca="1">_xlfn.XLOOKUP($X198,Return_flow_table!$A$4:$A$25,Return_flow_table!G$4:G$25)</f>
        <v>10</v>
      </c>
      <c r="BF198">
        <f ca="1">_xlfn.XLOOKUP($X198,Return_flow_table!$A$4:$A$25,Return_flow_table!H$4:H$25)</f>
        <v>0</v>
      </c>
      <c r="BG198">
        <f ca="1">_xlfn.XLOOKUP($X198,Return_flow_table!$A$4:$A$25,Return_flow_table!I$4:I$25)</f>
        <v>0</v>
      </c>
      <c r="BH198">
        <f ca="1">_xlfn.XLOOKUP($X198,Return_flow_table!$A$4:$A$25,Return_flow_table!J$4:J$25)</f>
        <v>0</v>
      </c>
      <c r="BI198">
        <f ca="1">_xlfn.XLOOKUP($X198,Return_flow_table!$A$4:$A$25,Return_flow_table!K$4:K$25)</f>
        <v>20</v>
      </c>
      <c r="BJ198">
        <f ca="1">_xlfn.XLOOKUP($X198,Return_flow_table!$A$4:$A$25,Return_flow_table!L$4:L$25)</f>
        <v>20</v>
      </c>
      <c r="BK198" s="2">
        <f ca="1">_xlfn.XLOOKUP($X198,Return_flow_table!$A$4:$A$25,Return_flow_table!M$4:M$25)</f>
        <v>0</v>
      </c>
    </row>
    <row r="199" spans="1:63" x14ac:dyDescent="0.25">
      <c r="A199" t="s">
        <v>328</v>
      </c>
      <c r="B199" t="s">
        <v>98</v>
      </c>
      <c r="C199" t="s">
        <v>99</v>
      </c>
      <c r="D199">
        <v>10.7</v>
      </c>
      <c r="E199" t="s">
        <v>100</v>
      </c>
      <c r="F199" t="s">
        <v>100</v>
      </c>
      <c r="G199" t="s">
        <v>329</v>
      </c>
      <c r="H199" s="41" t="s">
        <v>136</v>
      </c>
      <c r="I199">
        <f>_xlfn.XLOOKUP(B199,Use_Code_Ranking!$A$4:$A$23,Use_Code_Ranking!$B$4:$B$23,9999)</f>
        <v>1</v>
      </c>
      <c r="J199">
        <f t="shared" ca="1" si="54"/>
        <v>1</v>
      </c>
      <c r="K199">
        <f t="shared" ca="1" si="55"/>
        <v>1</v>
      </c>
      <c r="L199">
        <f t="shared" ca="1" si="56"/>
        <v>0</v>
      </c>
      <c r="M199">
        <f t="shared" ca="1" si="57"/>
        <v>0</v>
      </c>
      <c r="N199" t="str">
        <f t="shared" ca="1" si="64"/>
        <v/>
      </c>
      <c r="O199" t="str">
        <f t="shared" ca="1" si="65"/>
        <v/>
      </c>
      <c r="P199" t="str">
        <f t="shared" si="58"/>
        <v/>
      </c>
      <c r="Q199" t="str">
        <f t="shared" si="59"/>
        <v/>
      </c>
      <c r="R199" t="str">
        <f t="shared" si="60"/>
        <v/>
      </c>
      <c r="S199" t="str">
        <f t="shared" si="61"/>
        <v/>
      </c>
      <c r="U199" s="2" t="str">
        <f ca="1">IF(ISBLANK($T199),IF(S199="Irrigation","Irrigation",IF(R199="Irrigation","Irrigation",IF(Q199="Domestic","Domestic",IF(P199="Stockwatering","Stockwatering",IF(N199="IRRIGATION_AND_MUNICIPAL","Irrigation and Municipal",IF(O199="IRRIGATION_AND_DOMESTIC","Irrigation and Domestic Municipality",_xlfn.XLOOKUP(J199,Use_Code_Ranking!$B$4:$B$23,Use_Code_Ranking!$A$4:$A$23))))))),$T199)</f>
        <v>Irrigation</v>
      </c>
      <c r="W199" s="23" t="str">
        <f ca="1"/>
        <v>A027541</v>
      </c>
      <c r="X199" s="4" t="str">
        <f t="shared" ca="1" si="66"/>
        <v>Irrigation and Domestic Municipality</v>
      </c>
      <c r="Y199" t="str">
        <f t="shared" ca="1" si="62"/>
        <v>N</v>
      </c>
      <c r="Z199" s="2" t="str">
        <f t="shared" ca="1" si="63"/>
        <v>N</v>
      </c>
      <c r="AA199">
        <f t="shared" ca="1" si="67"/>
        <v>0</v>
      </c>
      <c r="AB199">
        <f t="shared" ca="1" si="67"/>
        <v>0</v>
      </c>
      <c r="AC199">
        <f t="shared" ca="1" si="67"/>
        <v>0</v>
      </c>
      <c r="AD199">
        <f t="shared" ca="1" si="67"/>
        <v>0</v>
      </c>
      <c r="AE199">
        <f t="shared" ca="1" si="68"/>
        <v>0</v>
      </c>
      <c r="AF199">
        <f t="shared" ca="1" si="68"/>
        <v>0</v>
      </c>
      <c r="AG199">
        <f t="shared" ca="1" si="68"/>
        <v>0</v>
      </c>
      <c r="AH199">
        <f t="shared" ca="1" si="52"/>
        <v>0</v>
      </c>
      <c r="AI199">
        <f t="shared" ca="1" si="52"/>
        <v>0</v>
      </c>
      <c r="AJ199">
        <f t="shared" ca="1" si="52"/>
        <v>0</v>
      </c>
      <c r="AK199">
        <f t="shared" ca="1" si="52"/>
        <v>0</v>
      </c>
      <c r="AL199">
        <f t="shared" ca="1" si="53"/>
        <v>0</v>
      </c>
      <c r="AM199" s="4" t="s">
        <v>103</v>
      </c>
      <c r="AZ199">
        <f ca="1">_xlfn.XLOOKUP($X199,Return_flow_table!$A$4:$A$25,Return_flow_table!B$4:B$25)</f>
        <v>0</v>
      </c>
      <c r="BA199">
        <f ca="1">_xlfn.XLOOKUP($X199,Return_flow_table!$A$4:$A$25,Return_flow_table!C$4:C$25)</f>
        <v>0</v>
      </c>
      <c r="BB199">
        <f ca="1">_xlfn.XLOOKUP($X199,Return_flow_table!$A$4:$A$25,Return_flow_table!D$4:D$25)</f>
        <v>0</v>
      </c>
      <c r="BC199">
        <f ca="1">_xlfn.XLOOKUP($X199,Return_flow_table!$A$4:$A$25,Return_flow_table!E$4:E$25)</f>
        <v>0</v>
      </c>
      <c r="BD199">
        <f ca="1">_xlfn.XLOOKUP($X199,Return_flow_table!$A$4:$A$25,Return_flow_table!F$4:F$25)</f>
        <v>0</v>
      </c>
      <c r="BE199">
        <f ca="1">_xlfn.XLOOKUP($X199,Return_flow_table!$A$4:$A$25,Return_flow_table!G$4:G$25)</f>
        <v>0</v>
      </c>
      <c r="BF199">
        <f ca="1">_xlfn.XLOOKUP($X199,Return_flow_table!$A$4:$A$25,Return_flow_table!H$4:H$25)</f>
        <v>0</v>
      </c>
      <c r="BG199">
        <f ca="1">_xlfn.XLOOKUP($X199,Return_flow_table!$A$4:$A$25,Return_flow_table!I$4:I$25)</f>
        <v>0</v>
      </c>
      <c r="BH199">
        <f ca="1">_xlfn.XLOOKUP($X199,Return_flow_table!$A$4:$A$25,Return_flow_table!J$4:J$25)</f>
        <v>0</v>
      </c>
      <c r="BI199">
        <f ca="1">_xlfn.XLOOKUP($X199,Return_flow_table!$A$4:$A$25,Return_flow_table!K$4:K$25)</f>
        <v>0</v>
      </c>
      <c r="BJ199">
        <f ca="1">_xlfn.XLOOKUP($X199,Return_flow_table!$A$4:$A$25,Return_flow_table!L$4:L$25)</f>
        <v>0</v>
      </c>
      <c r="BK199" s="2">
        <f ca="1">_xlfn.XLOOKUP($X199,Return_flow_table!$A$4:$A$25,Return_flow_table!M$4:M$25)</f>
        <v>0</v>
      </c>
    </row>
    <row r="200" spans="1:63" x14ac:dyDescent="0.25">
      <c r="A200" t="s">
        <v>330</v>
      </c>
      <c r="B200" t="s">
        <v>98</v>
      </c>
      <c r="C200" t="s">
        <v>99</v>
      </c>
      <c r="D200">
        <v>16</v>
      </c>
      <c r="E200" t="s">
        <v>100</v>
      </c>
      <c r="F200" t="s">
        <v>100</v>
      </c>
      <c r="G200" t="s">
        <v>237</v>
      </c>
      <c r="H200" s="41" t="s">
        <v>102</v>
      </c>
      <c r="I200">
        <f>_xlfn.XLOOKUP(B200,Use_Code_Ranking!$A$4:$A$23,Use_Code_Ranking!$B$4:$B$23,9999)</f>
        <v>1</v>
      </c>
      <c r="J200">
        <f t="shared" ca="1" si="54"/>
        <v>1</v>
      </c>
      <c r="K200">
        <f t="shared" ca="1" si="55"/>
        <v>1</v>
      </c>
      <c r="L200">
        <f t="shared" ca="1" si="56"/>
        <v>0</v>
      </c>
      <c r="M200">
        <f t="shared" ca="1" si="57"/>
        <v>0</v>
      </c>
      <c r="N200" t="str">
        <f t="shared" ca="1" si="64"/>
        <v/>
      </c>
      <c r="O200" t="str">
        <f t="shared" ca="1" si="65"/>
        <v/>
      </c>
      <c r="P200" t="str">
        <f t="shared" si="58"/>
        <v/>
      </c>
      <c r="Q200" t="str">
        <f t="shared" si="59"/>
        <v/>
      </c>
      <c r="R200" t="str">
        <f t="shared" si="60"/>
        <v/>
      </c>
      <c r="S200" t="str">
        <f t="shared" si="61"/>
        <v/>
      </c>
      <c r="U200" s="2" t="str">
        <f ca="1">IF(ISBLANK($T200),IF(S200="Irrigation","Irrigation",IF(R200="Irrigation","Irrigation",IF(Q200="Domestic","Domestic",IF(P200="Stockwatering","Stockwatering",IF(N200="IRRIGATION_AND_MUNICIPAL","Irrigation and Municipal",IF(O200="IRRIGATION_AND_DOMESTIC","Irrigation and Domestic Municipality",_xlfn.XLOOKUP(J200,Use_Code_Ranking!$B$4:$B$23,Use_Code_Ranking!$A$4:$A$23))))))),$T200)</f>
        <v>Irrigation</v>
      </c>
      <c r="W200" s="23" t="str">
        <f ca="1"/>
        <v>A027583</v>
      </c>
      <c r="X200" s="4" t="str">
        <f t="shared" ca="1" si="66"/>
        <v>Irrigation</v>
      </c>
      <c r="Y200" t="str">
        <f t="shared" ca="1" si="62"/>
        <v>N</v>
      </c>
      <c r="Z200" s="2" t="str">
        <f t="shared" ca="1" si="63"/>
        <v>N</v>
      </c>
      <c r="AA200">
        <f t="shared" ca="1" si="67"/>
        <v>0</v>
      </c>
      <c r="AB200">
        <f t="shared" ca="1" si="67"/>
        <v>0</v>
      </c>
      <c r="AC200">
        <f t="shared" ca="1" si="67"/>
        <v>20</v>
      </c>
      <c r="AD200">
        <f t="shared" ca="1" si="67"/>
        <v>20</v>
      </c>
      <c r="AE200">
        <f t="shared" ca="1" si="68"/>
        <v>10</v>
      </c>
      <c r="AF200">
        <f t="shared" ca="1" si="68"/>
        <v>10</v>
      </c>
      <c r="AG200">
        <f t="shared" ca="1" si="68"/>
        <v>0</v>
      </c>
      <c r="AH200">
        <f t="shared" ca="1" si="52"/>
        <v>0</v>
      </c>
      <c r="AI200">
        <f t="shared" ca="1" si="52"/>
        <v>0</v>
      </c>
      <c r="AJ200">
        <f t="shared" ca="1" si="52"/>
        <v>20</v>
      </c>
      <c r="AK200">
        <f t="shared" ca="1" si="52"/>
        <v>20</v>
      </c>
      <c r="AL200">
        <f t="shared" ca="1" si="53"/>
        <v>0</v>
      </c>
      <c r="AM200" s="4" t="s">
        <v>103</v>
      </c>
      <c r="AZ200">
        <f ca="1">_xlfn.XLOOKUP($X200,Return_flow_table!$A$4:$A$25,Return_flow_table!B$4:B$25)</f>
        <v>0</v>
      </c>
      <c r="BA200">
        <f ca="1">_xlfn.XLOOKUP($X200,Return_flow_table!$A$4:$A$25,Return_flow_table!C$4:C$25)</f>
        <v>0</v>
      </c>
      <c r="BB200">
        <f ca="1">_xlfn.XLOOKUP($X200,Return_flow_table!$A$4:$A$25,Return_flow_table!D$4:D$25)</f>
        <v>20</v>
      </c>
      <c r="BC200">
        <f ca="1">_xlfn.XLOOKUP($X200,Return_flow_table!$A$4:$A$25,Return_flow_table!E$4:E$25)</f>
        <v>20</v>
      </c>
      <c r="BD200">
        <f ca="1">_xlfn.XLOOKUP($X200,Return_flow_table!$A$4:$A$25,Return_flow_table!F$4:F$25)</f>
        <v>10</v>
      </c>
      <c r="BE200">
        <f ca="1">_xlfn.XLOOKUP($X200,Return_flow_table!$A$4:$A$25,Return_flow_table!G$4:G$25)</f>
        <v>10</v>
      </c>
      <c r="BF200">
        <f ca="1">_xlfn.XLOOKUP($X200,Return_flow_table!$A$4:$A$25,Return_flow_table!H$4:H$25)</f>
        <v>0</v>
      </c>
      <c r="BG200">
        <f ca="1">_xlfn.XLOOKUP($X200,Return_flow_table!$A$4:$A$25,Return_flow_table!I$4:I$25)</f>
        <v>0</v>
      </c>
      <c r="BH200">
        <f ca="1">_xlfn.XLOOKUP($X200,Return_flow_table!$A$4:$A$25,Return_flow_table!J$4:J$25)</f>
        <v>0</v>
      </c>
      <c r="BI200">
        <f ca="1">_xlfn.XLOOKUP($X200,Return_flow_table!$A$4:$A$25,Return_flow_table!K$4:K$25)</f>
        <v>20</v>
      </c>
      <c r="BJ200">
        <f ca="1">_xlfn.XLOOKUP($X200,Return_flow_table!$A$4:$A$25,Return_flow_table!L$4:L$25)</f>
        <v>20</v>
      </c>
      <c r="BK200" s="2">
        <f ca="1">_xlfn.XLOOKUP($X200,Return_flow_table!$A$4:$A$25,Return_flow_table!M$4:M$25)</f>
        <v>0</v>
      </c>
    </row>
    <row r="201" spans="1:63" x14ac:dyDescent="0.25">
      <c r="A201" t="s">
        <v>331</v>
      </c>
      <c r="B201" t="s">
        <v>143</v>
      </c>
      <c r="C201" t="s">
        <v>99</v>
      </c>
      <c r="D201">
        <v>1.1000000000000001</v>
      </c>
      <c r="E201" t="s">
        <v>100</v>
      </c>
      <c r="F201" t="s">
        <v>100</v>
      </c>
      <c r="G201" t="s">
        <v>308</v>
      </c>
      <c r="H201" s="41" t="s">
        <v>221</v>
      </c>
      <c r="I201">
        <f>_xlfn.XLOOKUP(B201,Use_Code_Ranking!$A$4:$A$23,Use_Code_Ranking!$B$4:$B$23,9999)</f>
        <v>12</v>
      </c>
      <c r="J201">
        <f t="shared" ca="1" si="54"/>
        <v>12</v>
      </c>
      <c r="K201">
        <f t="shared" ca="1" si="55"/>
        <v>0</v>
      </c>
      <c r="L201">
        <f t="shared" ca="1" si="56"/>
        <v>0</v>
      </c>
      <c r="M201">
        <f t="shared" ca="1" si="57"/>
        <v>0</v>
      </c>
      <c r="N201" t="str">
        <f t="shared" ca="1" si="64"/>
        <v/>
      </c>
      <c r="O201" t="str">
        <f t="shared" ca="1" si="65"/>
        <v/>
      </c>
      <c r="P201" t="str">
        <f t="shared" si="58"/>
        <v/>
      </c>
      <c r="Q201" t="str">
        <f t="shared" si="59"/>
        <v/>
      </c>
      <c r="R201" t="str">
        <f t="shared" si="60"/>
        <v/>
      </c>
      <c r="S201" t="str">
        <f t="shared" si="61"/>
        <v/>
      </c>
      <c r="U201" s="2" t="str">
        <f ca="1">IF(ISBLANK($T201),IF(S201="Irrigation","Irrigation",IF(R201="Irrigation","Irrigation",IF(Q201="Domestic","Domestic",IF(P201="Stockwatering","Stockwatering",IF(N201="IRRIGATION_AND_MUNICIPAL","Irrigation and Municipal",IF(O201="IRRIGATION_AND_DOMESTIC","Irrigation and Domestic Municipality",_xlfn.XLOOKUP(J201,Use_Code_Ranking!$B$4:$B$23,Use_Code_Ranking!$A$4:$A$23))))))),$T201)</f>
        <v>Fire Protection</v>
      </c>
      <c r="W201" s="23" t="str">
        <f ca="1"/>
        <v>A027841</v>
      </c>
      <c r="X201" s="4" t="str">
        <f t="shared" ca="1" si="66"/>
        <v>Irrigation</v>
      </c>
      <c r="Y201" t="str">
        <f t="shared" ca="1" si="62"/>
        <v>N</v>
      </c>
      <c r="Z201" s="2" t="str">
        <f t="shared" ca="1" si="63"/>
        <v>N</v>
      </c>
      <c r="AA201">
        <f t="shared" ca="1" si="67"/>
        <v>0</v>
      </c>
      <c r="AB201">
        <f t="shared" ca="1" si="67"/>
        <v>0</v>
      </c>
      <c r="AC201">
        <f t="shared" ca="1" si="67"/>
        <v>20</v>
      </c>
      <c r="AD201">
        <f t="shared" ca="1" si="67"/>
        <v>20</v>
      </c>
      <c r="AE201">
        <f t="shared" ca="1" si="68"/>
        <v>10</v>
      </c>
      <c r="AF201">
        <f t="shared" ca="1" si="68"/>
        <v>10</v>
      </c>
      <c r="AG201">
        <f t="shared" ca="1" si="68"/>
        <v>0</v>
      </c>
      <c r="AH201">
        <f t="shared" ca="1" si="52"/>
        <v>0</v>
      </c>
      <c r="AI201">
        <f t="shared" ca="1" si="52"/>
        <v>0</v>
      </c>
      <c r="AJ201">
        <f t="shared" ca="1" si="52"/>
        <v>20</v>
      </c>
      <c r="AK201">
        <f t="shared" ca="1" si="52"/>
        <v>20</v>
      </c>
      <c r="AL201">
        <f t="shared" ca="1" si="53"/>
        <v>0</v>
      </c>
      <c r="AM201" s="4" t="s">
        <v>103</v>
      </c>
      <c r="AZ201">
        <f ca="1">_xlfn.XLOOKUP($X201,Return_flow_table!$A$4:$A$25,Return_flow_table!B$4:B$25)</f>
        <v>0</v>
      </c>
      <c r="BA201">
        <f ca="1">_xlfn.XLOOKUP($X201,Return_flow_table!$A$4:$A$25,Return_flow_table!C$4:C$25)</f>
        <v>0</v>
      </c>
      <c r="BB201">
        <f ca="1">_xlfn.XLOOKUP($X201,Return_flow_table!$A$4:$A$25,Return_flow_table!D$4:D$25)</f>
        <v>20</v>
      </c>
      <c r="BC201">
        <f ca="1">_xlfn.XLOOKUP($X201,Return_flow_table!$A$4:$A$25,Return_flow_table!E$4:E$25)</f>
        <v>20</v>
      </c>
      <c r="BD201">
        <f ca="1">_xlfn.XLOOKUP($X201,Return_flow_table!$A$4:$A$25,Return_flow_table!F$4:F$25)</f>
        <v>10</v>
      </c>
      <c r="BE201">
        <f ca="1">_xlfn.XLOOKUP($X201,Return_flow_table!$A$4:$A$25,Return_flow_table!G$4:G$25)</f>
        <v>10</v>
      </c>
      <c r="BF201">
        <f ca="1">_xlfn.XLOOKUP($X201,Return_flow_table!$A$4:$A$25,Return_flow_table!H$4:H$25)</f>
        <v>0</v>
      </c>
      <c r="BG201">
        <f ca="1">_xlfn.XLOOKUP($X201,Return_flow_table!$A$4:$A$25,Return_flow_table!I$4:I$25)</f>
        <v>0</v>
      </c>
      <c r="BH201">
        <f ca="1">_xlfn.XLOOKUP($X201,Return_flow_table!$A$4:$A$25,Return_flow_table!J$4:J$25)</f>
        <v>0</v>
      </c>
      <c r="BI201">
        <f ca="1">_xlfn.XLOOKUP($X201,Return_flow_table!$A$4:$A$25,Return_flow_table!K$4:K$25)</f>
        <v>20</v>
      </c>
      <c r="BJ201">
        <f ca="1">_xlfn.XLOOKUP($X201,Return_flow_table!$A$4:$A$25,Return_flow_table!L$4:L$25)</f>
        <v>20</v>
      </c>
      <c r="BK201" s="2">
        <f ca="1">_xlfn.XLOOKUP($X201,Return_flow_table!$A$4:$A$25,Return_flow_table!M$4:M$25)</f>
        <v>0</v>
      </c>
    </row>
    <row r="202" spans="1:63" x14ac:dyDescent="0.25">
      <c r="A202" t="s">
        <v>332</v>
      </c>
      <c r="B202" t="s">
        <v>139</v>
      </c>
      <c r="C202" t="s">
        <v>99</v>
      </c>
      <c r="D202">
        <v>600</v>
      </c>
      <c r="E202" t="s">
        <v>100</v>
      </c>
      <c r="F202" t="s">
        <v>100</v>
      </c>
      <c r="G202" t="s">
        <v>153</v>
      </c>
      <c r="H202" s="41" t="s">
        <v>136</v>
      </c>
      <c r="I202">
        <f>_xlfn.XLOOKUP(B202,Use_Code_Ranking!$A$4:$A$23,Use_Code_Ranking!$B$4:$B$23,9999)</f>
        <v>9</v>
      </c>
      <c r="J202">
        <f t="shared" ca="1" si="54"/>
        <v>9</v>
      </c>
      <c r="K202">
        <f t="shared" ca="1" si="55"/>
        <v>0</v>
      </c>
      <c r="L202">
        <f t="shared" ca="1" si="56"/>
        <v>0</v>
      </c>
      <c r="M202">
        <f t="shared" ca="1" si="57"/>
        <v>0</v>
      </c>
      <c r="N202" t="str">
        <f t="shared" ca="1" si="64"/>
        <v/>
      </c>
      <c r="O202" t="str">
        <f t="shared" ca="1" si="65"/>
        <v/>
      </c>
      <c r="P202" t="str">
        <f t="shared" si="58"/>
        <v/>
      </c>
      <c r="Q202" t="str">
        <f t="shared" si="59"/>
        <v/>
      </c>
      <c r="R202" t="str">
        <f t="shared" si="60"/>
        <v/>
      </c>
      <c r="S202" t="str">
        <f t="shared" si="61"/>
        <v/>
      </c>
      <c r="U202" s="2" t="str">
        <f ca="1">IF(ISBLANK($T202),IF(S202="Irrigation","Irrigation",IF(R202="Irrigation","Irrigation",IF(Q202="Domestic","Domestic",IF(P202="Stockwatering","Stockwatering",IF(N202="IRRIGATION_AND_MUNICIPAL","Irrigation and Municipal",IF(O202="IRRIGATION_AND_DOMESTIC","Irrigation and Domestic Municipality",_xlfn.XLOOKUP(J202,Use_Code_Ranking!$B$4:$B$23,Use_Code_Ranking!$A$4:$A$23))))))),$T202)</f>
        <v>Recreational</v>
      </c>
      <c r="W202" s="23" t="str">
        <f ca="1"/>
        <v>A028116</v>
      </c>
      <c r="X202" s="4" t="str">
        <f t="shared" ca="1" si="66"/>
        <v>Irrigation</v>
      </c>
      <c r="Y202" t="str">
        <f t="shared" ca="1" si="62"/>
        <v>N</v>
      </c>
      <c r="Z202" s="2" t="str">
        <f t="shared" ca="1" si="63"/>
        <v>N</v>
      </c>
      <c r="AA202">
        <f t="shared" ca="1" si="67"/>
        <v>0</v>
      </c>
      <c r="AB202">
        <f t="shared" ca="1" si="67"/>
        <v>0</v>
      </c>
      <c r="AC202">
        <f t="shared" ca="1" si="67"/>
        <v>20</v>
      </c>
      <c r="AD202">
        <f t="shared" ca="1" si="67"/>
        <v>20</v>
      </c>
      <c r="AE202">
        <f t="shared" ca="1" si="68"/>
        <v>10</v>
      </c>
      <c r="AF202">
        <f t="shared" ca="1" si="68"/>
        <v>10</v>
      </c>
      <c r="AG202">
        <f t="shared" ca="1" si="68"/>
        <v>0</v>
      </c>
      <c r="AH202">
        <f t="shared" ca="1" si="52"/>
        <v>0</v>
      </c>
      <c r="AI202">
        <f t="shared" ca="1" si="52"/>
        <v>0</v>
      </c>
      <c r="AJ202">
        <f t="shared" ca="1" si="52"/>
        <v>20</v>
      </c>
      <c r="AK202">
        <f t="shared" ca="1" si="52"/>
        <v>20</v>
      </c>
      <c r="AL202">
        <f t="shared" ca="1" si="53"/>
        <v>0</v>
      </c>
      <c r="AM202" s="4" t="s">
        <v>103</v>
      </c>
      <c r="AZ202">
        <f ca="1">_xlfn.XLOOKUP($X202,Return_flow_table!$A$4:$A$25,Return_flow_table!B$4:B$25)</f>
        <v>0</v>
      </c>
      <c r="BA202">
        <f ca="1">_xlfn.XLOOKUP($X202,Return_flow_table!$A$4:$A$25,Return_flow_table!C$4:C$25)</f>
        <v>0</v>
      </c>
      <c r="BB202">
        <f ca="1">_xlfn.XLOOKUP($X202,Return_flow_table!$A$4:$A$25,Return_flow_table!D$4:D$25)</f>
        <v>20</v>
      </c>
      <c r="BC202">
        <f ca="1">_xlfn.XLOOKUP($X202,Return_flow_table!$A$4:$A$25,Return_flow_table!E$4:E$25)</f>
        <v>20</v>
      </c>
      <c r="BD202">
        <f ca="1">_xlfn.XLOOKUP($X202,Return_flow_table!$A$4:$A$25,Return_flow_table!F$4:F$25)</f>
        <v>10</v>
      </c>
      <c r="BE202">
        <f ca="1">_xlfn.XLOOKUP($X202,Return_flow_table!$A$4:$A$25,Return_flow_table!G$4:G$25)</f>
        <v>10</v>
      </c>
      <c r="BF202">
        <f ca="1">_xlfn.XLOOKUP($X202,Return_flow_table!$A$4:$A$25,Return_flow_table!H$4:H$25)</f>
        <v>0</v>
      </c>
      <c r="BG202">
        <f ca="1">_xlfn.XLOOKUP($X202,Return_flow_table!$A$4:$A$25,Return_flow_table!I$4:I$25)</f>
        <v>0</v>
      </c>
      <c r="BH202">
        <f ca="1">_xlfn.XLOOKUP($X202,Return_flow_table!$A$4:$A$25,Return_flow_table!J$4:J$25)</f>
        <v>0</v>
      </c>
      <c r="BI202">
        <f ca="1">_xlfn.XLOOKUP($X202,Return_flow_table!$A$4:$A$25,Return_flow_table!K$4:K$25)</f>
        <v>20</v>
      </c>
      <c r="BJ202">
        <f ca="1">_xlfn.XLOOKUP($X202,Return_flow_table!$A$4:$A$25,Return_flow_table!L$4:L$25)</f>
        <v>20</v>
      </c>
      <c r="BK202" s="2">
        <f ca="1">_xlfn.XLOOKUP($X202,Return_flow_table!$A$4:$A$25,Return_flow_table!M$4:M$25)</f>
        <v>0</v>
      </c>
    </row>
    <row r="203" spans="1:63" x14ac:dyDescent="0.25">
      <c r="A203" t="s">
        <v>334</v>
      </c>
      <c r="B203" t="s">
        <v>139</v>
      </c>
      <c r="C203" t="s">
        <v>99</v>
      </c>
      <c r="D203">
        <v>1.4</v>
      </c>
      <c r="E203" t="s">
        <v>100</v>
      </c>
      <c r="F203" t="s">
        <v>100</v>
      </c>
      <c r="G203" t="s">
        <v>335</v>
      </c>
      <c r="H203" s="41" t="s">
        <v>102</v>
      </c>
      <c r="I203">
        <f>_xlfn.XLOOKUP(B203,Use_Code_Ranking!$A$4:$A$23,Use_Code_Ranking!$B$4:$B$23,9999)</f>
        <v>9</v>
      </c>
      <c r="J203">
        <f t="shared" ca="1" si="54"/>
        <v>5</v>
      </c>
      <c r="K203">
        <f t="shared" ca="1" si="55"/>
        <v>0</v>
      </c>
      <c r="L203">
        <f t="shared" ca="1" si="56"/>
        <v>0</v>
      </c>
      <c r="M203">
        <f t="shared" ca="1" si="57"/>
        <v>0</v>
      </c>
      <c r="N203" t="str">
        <f t="shared" ca="1" si="64"/>
        <v/>
      </c>
      <c r="O203" t="str">
        <f t="shared" ca="1" si="65"/>
        <v/>
      </c>
      <c r="P203" t="str">
        <f t="shared" si="58"/>
        <v/>
      </c>
      <c r="Q203" t="str">
        <f t="shared" si="59"/>
        <v/>
      </c>
      <c r="R203" t="str">
        <f t="shared" si="60"/>
        <v/>
      </c>
      <c r="S203" t="str">
        <f t="shared" si="61"/>
        <v/>
      </c>
      <c r="U203" s="2" t="str">
        <f ca="1">IF(ISBLANK($T203),IF(S203="Irrigation","Irrigation",IF(R203="Irrigation","Irrigation",IF(Q203="Domestic","Domestic",IF(P203="Stockwatering","Stockwatering",IF(N203="IRRIGATION_AND_MUNICIPAL","Irrigation and Municipal",IF(O203="IRRIGATION_AND_DOMESTIC","Irrigation and Domestic Municipality",_xlfn.XLOOKUP(J203,Use_Code_Ranking!$B$4:$B$23,Use_Code_Ranking!$A$4:$A$23))))))),$T203)</f>
        <v>Stockwatering</v>
      </c>
      <c r="W203" s="23" t="str">
        <f ca="1"/>
        <v>A028633</v>
      </c>
      <c r="X203" s="4" t="str">
        <f t="shared" ca="1" si="66"/>
        <v>Irrigation</v>
      </c>
      <c r="Y203" t="str">
        <f t="shared" ca="1" si="62"/>
        <v>N</v>
      </c>
      <c r="Z203" s="2" t="str">
        <f t="shared" ca="1" si="63"/>
        <v>N</v>
      </c>
      <c r="AA203">
        <f t="shared" ca="1" si="67"/>
        <v>0</v>
      </c>
      <c r="AB203">
        <f t="shared" ca="1" si="67"/>
        <v>0</v>
      </c>
      <c r="AC203">
        <f t="shared" ca="1" si="67"/>
        <v>20</v>
      </c>
      <c r="AD203">
        <f t="shared" ca="1" si="67"/>
        <v>20</v>
      </c>
      <c r="AE203">
        <f t="shared" ca="1" si="68"/>
        <v>10</v>
      </c>
      <c r="AF203">
        <f t="shared" ca="1" si="68"/>
        <v>10</v>
      </c>
      <c r="AG203">
        <f t="shared" ca="1" si="68"/>
        <v>0</v>
      </c>
      <c r="AH203">
        <f t="shared" ca="1" si="52"/>
        <v>0</v>
      </c>
      <c r="AI203">
        <f t="shared" ca="1" si="52"/>
        <v>0</v>
      </c>
      <c r="AJ203">
        <f t="shared" ca="1" si="52"/>
        <v>20</v>
      </c>
      <c r="AK203">
        <f t="shared" ca="1" si="52"/>
        <v>20</v>
      </c>
      <c r="AL203">
        <f t="shared" ca="1" si="53"/>
        <v>0</v>
      </c>
      <c r="AM203" s="4" t="s">
        <v>103</v>
      </c>
      <c r="AZ203">
        <f ca="1">_xlfn.XLOOKUP($X203,Return_flow_table!$A$4:$A$25,Return_flow_table!B$4:B$25)</f>
        <v>0</v>
      </c>
      <c r="BA203">
        <f ca="1">_xlfn.XLOOKUP($X203,Return_flow_table!$A$4:$A$25,Return_flow_table!C$4:C$25)</f>
        <v>0</v>
      </c>
      <c r="BB203">
        <f ca="1">_xlfn.XLOOKUP($X203,Return_flow_table!$A$4:$A$25,Return_flow_table!D$4:D$25)</f>
        <v>20</v>
      </c>
      <c r="BC203">
        <f ca="1">_xlfn.XLOOKUP($X203,Return_flow_table!$A$4:$A$25,Return_flow_table!E$4:E$25)</f>
        <v>20</v>
      </c>
      <c r="BD203">
        <f ca="1">_xlfn.XLOOKUP($X203,Return_flow_table!$A$4:$A$25,Return_flow_table!F$4:F$25)</f>
        <v>10</v>
      </c>
      <c r="BE203">
        <f ca="1">_xlfn.XLOOKUP($X203,Return_flow_table!$A$4:$A$25,Return_flow_table!G$4:G$25)</f>
        <v>10</v>
      </c>
      <c r="BF203">
        <f ca="1">_xlfn.XLOOKUP($X203,Return_flow_table!$A$4:$A$25,Return_flow_table!H$4:H$25)</f>
        <v>0</v>
      </c>
      <c r="BG203">
        <f ca="1">_xlfn.XLOOKUP($X203,Return_flow_table!$A$4:$A$25,Return_flow_table!I$4:I$25)</f>
        <v>0</v>
      </c>
      <c r="BH203">
        <f ca="1">_xlfn.XLOOKUP($X203,Return_flow_table!$A$4:$A$25,Return_flow_table!J$4:J$25)</f>
        <v>0</v>
      </c>
      <c r="BI203">
        <f ca="1">_xlfn.XLOOKUP($X203,Return_flow_table!$A$4:$A$25,Return_flow_table!K$4:K$25)</f>
        <v>20</v>
      </c>
      <c r="BJ203">
        <f ca="1">_xlfn.XLOOKUP($X203,Return_flow_table!$A$4:$A$25,Return_flow_table!L$4:L$25)</f>
        <v>20</v>
      </c>
      <c r="BK203" s="2">
        <f ca="1">_xlfn.XLOOKUP($X203,Return_flow_table!$A$4:$A$25,Return_flow_table!M$4:M$25)</f>
        <v>0</v>
      </c>
    </row>
    <row r="204" spans="1:63" x14ac:dyDescent="0.25">
      <c r="A204" t="s">
        <v>334</v>
      </c>
      <c r="B204" t="s">
        <v>126</v>
      </c>
      <c r="C204" t="s">
        <v>99</v>
      </c>
      <c r="D204">
        <v>1.4</v>
      </c>
      <c r="E204" t="s">
        <v>100</v>
      </c>
      <c r="F204" t="s">
        <v>100</v>
      </c>
      <c r="G204" t="s">
        <v>335</v>
      </c>
      <c r="H204" s="41" t="s">
        <v>102</v>
      </c>
      <c r="I204">
        <f>_xlfn.XLOOKUP(B204,Use_Code_Ranking!$A$4:$A$23,Use_Code_Ranking!$B$4:$B$23,9999)</f>
        <v>5</v>
      </c>
      <c r="J204">
        <f t="shared" ca="1" si="54"/>
        <v>5</v>
      </c>
      <c r="K204">
        <f t="shared" ca="1" si="55"/>
        <v>0</v>
      </c>
      <c r="L204">
        <f t="shared" ca="1" si="56"/>
        <v>0</v>
      </c>
      <c r="M204">
        <f t="shared" ca="1" si="57"/>
        <v>0</v>
      </c>
      <c r="N204" t="str">
        <f t="shared" ca="1" si="64"/>
        <v/>
      </c>
      <c r="O204" t="str">
        <f t="shared" ca="1" si="65"/>
        <v/>
      </c>
      <c r="P204" t="str">
        <f t="shared" si="58"/>
        <v/>
      </c>
      <c r="Q204" t="str">
        <f t="shared" si="59"/>
        <v/>
      </c>
      <c r="R204" t="str">
        <f t="shared" si="60"/>
        <v/>
      </c>
      <c r="S204" t="str">
        <f t="shared" si="61"/>
        <v/>
      </c>
      <c r="U204" s="2" t="str">
        <f ca="1">IF(ISBLANK($T204),IF(S204="Irrigation","Irrigation",IF(R204="Irrigation","Irrigation",IF(Q204="Domestic","Domestic",IF(P204="Stockwatering","Stockwatering",IF(N204="IRRIGATION_AND_MUNICIPAL","Irrigation and Municipal",IF(O204="IRRIGATION_AND_DOMESTIC","Irrigation and Domestic Municipality",_xlfn.XLOOKUP(J204,Use_Code_Ranking!$B$4:$B$23,Use_Code_Ranking!$A$4:$A$23))))))),$T204)</f>
        <v>Stockwatering</v>
      </c>
      <c r="W204" s="23" t="str">
        <f ca="1"/>
        <v>A028648</v>
      </c>
      <c r="X204" s="4" t="str">
        <f t="shared" ca="1" si="66"/>
        <v>Irrigation</v>
      </c>
      <c r="Y204" t="str">
        <f t="shared" ca="1" si="62"/>
        <v>N</v>
      </c>
      <c r="Z204" s="2" t="str">
        <f t="shared" ca="1" si="63"/>
        <v>N</v>
      </c>
      <c r="AA204">
        <f t="shared" ca="1" si="67"/>
        <v>0</v>
      </c>
      <c r="AB204">
        <f t="shared" ca="1" si="67"/>
        <v>0</v>
      </c>
      <c r="AC204">
        <f t="shared" ca="1" si="67"/>
        <v>20</v>
      </c>
      <c r="AD204">
        <f t="shared" ca="1" si="67"/>
        <v>20</v>
      </c>
      <c r="AE204">
        <f t="shared" ca="1" si="68"/>
        <v>10</v>
      </c>
      <c r="AF204">
        <f t="shared" ca="1" si="68"/>
        <v>10</v>
      </c>
      <c r="AG204">
        <f t="shared" ref="AG204:AG267" ca="1" si="69">IF($AM204="STANDARD",BF204,AT204)</f>
        <v>0</v>
      </c>
      <c r="AH204">
        <f t="shared" ca="1" si="52"/>
        <v>0</v>
      </c>
      <c r="AI204">
        <f t="shared" ca="1" si="52"/>
        <v>0</v>
      </c>
      <c r="AJ204">
        <f t="shared" ca="1" si="52"/>
        <v>20</v>
      </c>
      <c r="AK204">
        <f t="shared" ca="1" si="52"/>
        <v>20</v>
      </c>
      <c r="AL204">
        <f t="shared" ca="1" si="53"/>
        <v>0</v>
      </c>
      <c r="AM204" s="4" t="s">
        <v>103</v>
      </c>
      <c r="AZ204">
        <f ca="1">_xlfn.XLOOKUP($X204,Return_flow_table!$A$4:$A$25,Return_flow_table!B$4:B$25)</f>
        <v>0</v>
      </c>
      <c r="BA204">
        <f ca="1">_xlfn.XLOOKUP($X204,Return_flow_table!$A$4:$A$25,Return_flow_table!C$4:C$25)</f>
        <v>0</v>
      </c>
      <c r="BB204">
        <f ca="1">_xlfn.XLOOKUP($X204,Return_flow_table!$A$4:$A$25,Return_flow_table!D$4:D$25)</f>
        <v>20</v>
      </c>
      <c r="BC204">
        <f ca="1">_xlfn.XLOOKUP($X204,Return_flow_table!$A$4:$A$25,Return_flow_table!E$4:E$25)</f>
        <v>20</v>
      </c>
      <c r="BD204">
        <f ca="1">_xlfn.XLOOKUP($X204,Return_flow_table!$A$4:$A$25,Return_flow_table!F$4:F$25)</f>
        <v>10</v>
      </c>
      <c r="BE204">
        <f ca="1">_xlfn.XLOOKUP($X204,Return_flow_table!$A$4:$A$25,Return_flow_table!G$4:G$25)</f>
        <v>10</v>
      </c>
      <c r="BF204">
        <f ca="1">_xlfn.XLOOKUP($X204,Return_flow_table!$A$4:$A$25,Return_flow_table!H$4:H$25)</f>
        <v>0</v>
      </c>
      <c r="BG204">
        <f ca="1">_xlfn.XLOOKUP($X204,Return_flow_table!$A$4:$A$25,Return_flow_table!I$4:I$25)</f>
        <v>0</v>
      </c>
      <c r="BH204">
        <f ca="1">_xlfn.XLOOKUP($X204,Return_flow_table!$A$4:$A$25,Return_flow_table!J$4:J$25)</f>
        <v>0</v>
      </c>
      <c r="BI204">
        <f ca="1">_xlfn.XLOOKUP($X204,Return_flow_table!$A$4:$A$25,Return_flow_table!K$4:K$25)</f>
        <v>20</v>
      </c>
      <c r="BJ204">
        <f ca="1">_xlfn.XLOOKUP($X204,Return_flow_table!$A$4:$A$25,Return_flow_table!L$4:L$25)</f>
        <v>20</v>
      </c>
      <c r="BK204" s="2">
        <f ca="1">_xlfn.XLOOKUP($X204,Return_flow_table!$A$4:$A$25,Return_flow_table!M$4:M$25)</f>
        <v>0</v>
      </c>
    </row>
    <row r="205" spans="1:63" x14ac:dyDescent="0.25">
      <c r="A205" t="s">
        <v>655</v>
      </c>
      <c r="B205" t="s">
        <v>106</v>
      </c>
      <c r="C205" t="s">
        <v>99</v>
      </c>
      <c r="D205">
        <v>14</v>
      </c>
      <c r="E205" t="s">
        <v>100</v>
      </c>
      <c r="F205" t="s">
        <v>100</v>
      </c>
      <c r="G205" t="s">
        <v>336</v>
      </c>
      <c r="H205" s="41" t="s">
        <v>102</v>
      </c>
      <c r="I205">
        <f>_xlfn.XLOOKUP(B205,Use_Code_Ranking!$A$4:$A$23,Use_Code_Ranking!$B$4:$B$23,9999)</f>
        <v>3</v>
      </c>
      <c r="J205">
        <f t="shared" ca="1" si="54"/>
        <v>3</v>
      </c>
      <c r="K205">
        <f t="shared" ca="1" si="55"/>
        <v>0</v>
      </c>
      <c r="L205">
        <f t="shared" ca="1" si="56"/>
        <v>0</v>
      </c>
      <c r="M205">
        <f t="shared" ca="1" si="57"/>
        <v>0</v>
      </c>
      <c r="N205" t="str">
        <f t="shared" ca="1" si="64"/>
        <v/>
      </c>
      <c r="O205" t="str">
        <f t="shared" ca="1" si="65"/>
        <v/>
      </c>
      <c r="P205" t="str">
        <f t="shared" si="58"/>
        <v/>
      </c>
      <c r="Q205" t="str">
        <f t="shared" si="59"/>
        <v/>
      </c>
      <c r="R205" t="str">
        <f t="shared" si="60"/>
        <v/>
      </c>
      <c r="S205" t="str">
        <f t="shared" si="61"/>
        <v/>
      </c>
      <c r="U205" s="2" t="str">
        <f ca="1">IF(ISBLANK($T205),IF(S205="Irrigation","Irrigation",IF(R205="Irrigation","Irrigation",IF(Q205="Domestic","Domestic",IF(P205="Stockwatering","Stockwatering",IF(N205="IRRIGATION_AND_MUNICIPAL","Irrigation and Municipal",IF(O205="IRRIGATION_AND_DOMESTIC","Irrigation and Domestic Municipality",_xlfn.XLOOKUP(J205,Use_Code_Ranking!$B$4:$B$23,Use_Code_Ranking!$A$4:$A$23))))))),$T205)</f>
        <v>Domestic</v>
      </c>
      <c r="W205" s="23" t="str">
        <f ca="1"/>
        <v>A028738</v>
      </c>
      <c r="X205" s="4" t="str">
        <f t="shared" ca="1" si="66"/>
        <v>Irrigation</v>
      </c>
      <c r="Y205" t="str">
        <f t="shared" ca="1" si="62"/>
        <v>N</v>
      </c>
      <c r="Z205" s="2" t="str">
        <f t="shared" ca="1" si="63"/>
        <v>N</v>
      </c>
      <c r="AA205">
        <f t="shared" ca="1" si="67"/>
        <v>0</v>
      </c>
      <c r="AB205">
        <f t="shared" ca="1" si="67"/>
        <v>0</v>
      </c>
      <c r="AC205">
        <f t="shared" ca="1" si="67"/>
        <v>20</v>
      </c>
      <c r="AD205">
        <f t="shared" ca="1" si="67"/>
        <v>20</v>
      </c>
      <c r="AE205">
        <f t="shared" ca="1" si="68"/>
        <v>10</v>
      </c>
      <c r="AF205">
        <f t="shared" ca="1" si="68"/>
        <v>10</v>
      </c>
      <c r="AG205">
        <f t="shared" ca="1" si="69"/>
        <v>0</v>
      </c>
      <c r="AH205">
        <f t="shared" ca="1" si="52"/>
        <v>0</v>
      </c>
      <c r="AI205">
        <f t="shared" ca="1" si="52"/>
        <v>0</v>
      </c>
      <c r="AJ205">
        <f t="shared" ca="1" si="52"/>
        <v>20</v>
      </c>
      <c r="AK205">
        <f t="shared" ca="1" si="52"/>
        <v>20</v>
      </c>
      <c r="AL205">
        <f t="shared" ca="1" si="53"/>
        <v>0</v>
      </c>
      <c r="AM205" s="4" t="s">
        <v>103</v>
      </c>
      <c r="AZ205">
        <f ca="1">_xlfn.XLOOKUP($X205,Return_flow_table!$A$4:$A$25,Return_flow_table!B$4:B$25)</f>
        <v>0</v>
      </c>
      <c r="BA205">
        <f ca="1">_xlfn.XLOOKUP($X205,Return_flow_table!$A$4:$A$25,Return_flow_table!C$4:C$25)</f>
        <v>0</v>
      </c>
      <c r="BB205">
        <f ca="1">_xlfn.XLOOKUP($X205,Return_flow_table!$A$4:$A$25,Return_flow_table!D$4:D$25)</f>
        <v>20</v>
      </c>
      <c r="BC205">
        <f ca="1">_xlfn.XLOOKUP($X205,Return_flow_table!$A$4:$A$25,Return_flow_table!E$4:E$25)</f>
        <v>20</v>
      </c>
      <c r="BD205">
        <f ca="1">_xlfn.XLOOKUP($X205,Return_flow_table!$A$4:$A$25,Return_flow_table!F$4:F$25)</f>
        <v>10</v>
      </c>
      <c r="BE205">
        <f ca="1">_xlfn.XLOOKUP($X205,Return_flow_table!$A$4:$A$25,Return_flow_table!G$4:G$25)</f>
        <v>10</v>
      </c>
      <c r="BF205">
        <f ca="1">_xlfn.XLOOKUP($X205,Return_flow_table!$A$4:$A$25,Return_flow_table!H$4:H$25)</f>
        <v>0</v>
      </c>
      <c r="BG205">
        <f ca="1">_xlfn.XLOOKUP($X205,Return_flow_table!$A$4:$A$25,Return_flow_table!I$4:I$25)</f>
        <v>0</v>
      </c>
      <c r="BH205">
        <f ca="1">_xlfn.XLOOKUP($X205,Return_flow_table!$A$4:$A$25,Return_flow_table!J$4:J$25)</f>
        <v>0</v>
      </c>
      <c r="BI205">
        <f ca="1">_xlfn.XLOOKUP($X205,Return_flow_table!$A$4:$A$25,Return_flow_table!K$4:K$25)</f>
        <v>20</v>
      </c>
      <c r="BJ205">
        <f ca="1">_xlfn.XLOOKUP($X205,Return_flow_table!$A$4:$A$25,Return_flow_table!L$4:L$25)</f>
        <v>20</v>
      </c>
      <c r="BK205" s="2">
        <f ca="1">_xlfn.XLOOKUP($X205,Return_flow_table!$A$4:$A$25,Return_flow_table!M$4:M$25)</f>
        <v>0</v>
      </c>
    </row>
    <row r="206" spans="1:63" x14ac:dyDescent="0.25">
      <c r="A206" t="s">
        <v>655</v>
      </c>
      <c r="B206" t="s">
        <v>139</v>
      </c>
      <c r="C206" t="s">
        <v>99</v>
      </c>
      <c r="D206">
        <v>14</v>
      </c>
      <c r="E206" t="s">
        <v>100</v>
      </c>
      <c r="F206" t="s">
        <v>100</v>
      </c>
      <c r="G206" t="s">
        <v>336</v>
      </c>
      <c r="H206" s="41" t="s">
        <v>102</v>
      </c>
      <c r="I206">
        <f>_xlfn.XLOOKUP(B206,Use_Code_Ranking!$A$4:$A$23,Use_Code_Ranking!$B$4:$B$23,9999)</f>
        <v>9</v>
      </c>
      <c r="J206">
        <f t="shared" ca="1" si="54"/>
        <v>3</v>
      </c>
      <c r="K206">
        <f t="shared" ca="1" si="55"/>
        <v>0</v>
      </c>
      <c r="L206">
        <f t="shared" ca="1" si="56"/>
        <v>0</v>
      </c>
      <c r="M206">
        <f t="shared" ca="1" si="57"/>
        <v>0</v>
      </c>
      <c r="N206" t="str">
        <f t="shared" ca="1" si="64"/>
        <v/>
      </c>
      <c r="O206" t="str">
        <f t="shared" ca="1" si="65"/>
        <v/>
      </c>
      <c r="P206" t="str">
        <f t="shared" si="58"/>
        <v/>
      </c>
      <c r="Q206" t="str">
        <f t="shared" si="59"/>
        <v/>
      </c>
      <c r="R206" t="str">
        <f t="shared" si="60"/>
        <v/>
      </c>
      <c r="S206" t="str">
        <f t="shared" si="61"/>
        <v/>
      </c>
      <c r="U206" s="2" t="str">
        <f ca="1">IF(ISBLANK($T206),IF(S206="Irrigation","Irrigation",IF(R206="Irrigation","Irrigation",IF(Q206="Domestic","Domestic",IF(P206="Stockwatering","Stockwatering",IF(N206="IRRIGATION_AND_MUNICIPAL","Irrigation and Municipal",IF(O206="IRRIGATION_AND_DOMESTIC","Irrigation and Domestic Municipality",_xlfn.XLOOKUP(J206,Use_Code_Ranking!$B$4:$B$23,Use_Code_Ranking!$A$4:$A$23))))))),$T206)</f>
        <v>Domestic</v>
      </c>
      <c r="W206" s="23" t="str">
        <f ca="1"/>
        <v>A028828</v>
      </c>
      <c r="X206" s="4" t="str">
        <f t="shared" ca="1" si="66"/>
        <v>Irrigation</v>
      </c>
      <c r="Y206" t="str">
        <f t="shared" ca="1" si="62"/>
        <v>N</v>
      </c>
      <c r="Z206" s="2" t="str">
        <f t="shared" ca="1" si="63"/>
        <v>N</v>
      </c>
      <c r="AA206">
        <f t="shared" ca="1" si="67"/>
        <v>0</v>
      </c>
      <c r="AB206">
        <f t="shared" ca="1" si="67"/>
        <v>0</v>
      </c>
      <c r="AC206">
        <f t="shared" ca="1" si="67"/>
        <v>20</v>
      </c>
      <c r="AD206">
        <f t="shared" ca="1" si="67"/>
        <v>20</v>
      </c>
      <c r="AE206">
        <f t="shared" ca="1" si="68"/>
        <v>10</v>
      </c>
      <c r="AF206">
        <f t="shared" ca="1" si="68"/>
        <v>10</v>
      </c>
      <c r="AG206">
        <f t="shared" ca="1" si="69"/>
        <v>0</v>
      </c>
      <c r="AH206">
        <f t="shared" ca="1" si="52"/>
        <v>0</v>
      </c>
      <c r="AI206">
        <f t="shared" ca="1" si="52"/>
        <v>0</v>
      </c>
      <c r="AJ206">
        <f t="shared" ca="1" si="52"/>
        <v>20</v>
      </c>
      <c r="AK206">
        <f t="shared" ca="1" si="52"/>
        <v>20</v>
      </c>
      <c r="AL206">
        <f t="shared" ca="1" si="53"/>
        <v>0</v>
      </c>
      <c r="AM206" s="4" t="s">
        <v>103</v>
      </c>
      <c r="AZ206">
        <f ca="1">_xlfn.XLOOKUP($X206,Return_flow_table!$A$4:$A$25,Return_flow_table!B$4:B$25)</f>
        <v>0</v>
      </c>
      <c r="BA206">
        <f ca="1">_xlfn.XLOOKUP($X206,Return_flow_table!$A$4:$A$25,Return_flow_table!C$4:C$25)</f>
        <v>0</v>
      </c>
      <c r="BB206">
        <f ca="1">_xlfn.XLOOKUP($X206,Return_flow_table!$A$4:$A$25,Return_flow_table!D$4:D$25)</f>
        <v>20</v>
      </c>
      <c r="BC206">
        <f ca="1">_xlfn.XLOOKUP($X206,Return_flow_table!$A$4:$A$25,Return_flow_table!E$4:E$25)</f>
        <v>20</v>
      </c>
      <c r="BD206">
        <f ca="1">_xlfn.XLOOKUP($X206,Return_flow_table!$A$4:$A$25,Return_flow_table!F$4:F$25)</f>
        <v>10</v>
      </c>
      <c r="BE206">
        <f ca="1">_xlfn.XLOOKUP($X206,Return_flow_table!$A$4:$A$25,Return_flow_table!G$4:G$25)</f>
        <v>10</v>
      </c>
      <c r="BF206">
        <f ca="1">_xlfn.XLOOKUP($X206,Return_flow_table!$A$4:$A$25,Return_flow_table!H$4:H$25)</f>
        <v>0</v>
      </c>
      <c r="BG206">
        <f ca="1">_xlfn.XLOOKUP($X206,Return_flow_table!$A$4:$A$25,Return_flow_table!I$4:I$25)</f>
        <v>0</v>
      </c>
      <c r="BH206">
        <f ca="1">_xlfn.XLOOKUP($X206,Return_flow_table!$A$4:$A$25,Return_flow_table!J$4:J$25)</f>
        <v>0</v>
      </c>
      <c r="BI206">
        <f ca="1">_xlfn.XLOOKUP($X206,Return_flow_table!$A$4:$A$25,Return_flow_table!K$4:K$25)</f>
        <v>20</v>
      </c>
      <c r="BJ206">
        <f ca="1">_xlfn.XLOOKUP($X206,Return_flow_table!$A$4:$A$25,Return_flow_table!L$4:L$25)</f>
        <v>20</v>
      </c>
      <c r="BK206" s="2">
        <f ca="1">_xlfn.XLOOKUP($X206,Return_flow_table!$A$4:$A$25,Return_flow_table!M$4:M$25)</f>
        <v>0</v>
      </c>
    </row>
    <row r="207" spans="1:63" x14ac:dyDescent="0.25">
      <c r="A207" t="s">
        <v>656</v>
      </c>
      <c r="B207" t="s">
        <v>139</v>
      </c>
      <c r="C207" t="s">
        <v>99</v>
      </c>
      <c r="D207">
        <v>10</v>
      </c>
      <c r="E207" t="s">
        <v>100</v>
      </c>
      <c r="F207" t="s">
        <v>100</v>
      </c>
      <c r="G207" t="s">
        <v>657</v>
      </c>
      <c r="H207" s="41" t="s">
        <v>108</v>
      </c>
      <c r="I207">
        <f>_xlfn.XLOOKUP(B207,Use_Code_Ranking!$A$4:$A$23,Use_Code_Ranking!$B$4:$B$23,9999)</f>
        <v>9</v>
      </c>
      <c r="J207">
        <f t="shared" ca="1" si="54"/>
        <v>5</v>
      </c>
      <c r="K207">
        <f t="shared" ca="1" si="55"/>
        <v>0</v>
      </c>
      <c r="L207">
        <f t="shared" ca="1" si="56"/>
        <v>0</v>
      </c>
      <c r="M207">
        <f t="shared" ca="1" si="57"/>
        <v>0</v>
      </c>
      <c r="N207" t="str">
        <f t="shared" ca="1" si="64"/>
        <v/>
      </c>
      <c r="O207" t="str">
        <f t="shared" ca="1" si="65"/>
        <v/>
      </c>
      <c r="P207" t="str">
        <f t="shared" si="58"/>
        <v/>
      </c>
      <c r="Q207" t="str">
        <f t="shared" si="59"/>
        <v/>
      </c>
      <c r="R207" t="str">
        <f t="shared" si="60"/>
        <v/>
      </c>
      <c r="S207" t="str">
        <f t="shared" si="61"/>
        <v/>
      </c>
      <c r="U207" s="2" t="str">
        <f ca="1">IF(ISBLANK($T207),IF(S207="Irrigation","Irrigation",IF(R207="Irrigation","Irrigation",IF(Q207="Domestic","Domestic",IF(P207="Stockwatering","Stockwatering",IF(N207="IRRIGATION_AND_MUNICIPAL","Irrigation and Municipal",IF(O207="IRRIGATION_AND_DOMESTIC","Irrigation and Domestic Municipality",_xlfn.XLOOKUP(J207,Use_Code_Ranking!$B$4:$B$23,Use_Code_Ranking!$A$4:$A$23))))))),$T207)</f>
        <v>Stockwatering</v>
      </c>
      <c r="W207" s="23" t="str">
        <f ca="1"/>
        <v>A028925</v>
      </c>
      <c r="X207" s="4" t="str">
        <f t="shared" ca="1" si="66"/>
        <v>Recreational</v>
      </c>
      <c r="Y207" t="str">
        <f t="shared" ca="1" si="62"/>
        <v>Y</v>
      </c>
      <c r="Z207" s="2" t="str">
        <f t="shared" ca="1" si="63"/>
        <v>N</v>
      </c>
      <c r="AA207">
        <f t="shared" ca="1" si="67"/>
        <v>100</v>
      </c>
      <c r="AB207">
        <f t="shared" ca="1" si="67"/>
        <v>100</v>
      </c>
      <c r="AC207">
        <f t="shared" ca="1" si="67"/>
        <v>100</v>
      </c>
      <c r="AD207">
        <f t="shared" ca="1" si="67"/>
        <v>100</v>
      </c>
      <c r="AE207">
        <f t="shared" ca="1" si="68"/>
        <v>100</v>
      </c>
      <c r="AF207">
        <f t="shared" ca="1" si="68"/>
        <v>100</v>
      </c>
      <c r="AG207">
        <f t="shared" ca="1" si="69"/>
        <v>100</v>
      </c>
      <c r="AH207">
        <f t="shared" ca="1" si="52"/>
        <v>100</v>
      </c>
      <c r="AI207">
        <f t="shared" ca="1" si="52"/>
        <v>100</v>
      </c>
      <c r="AJ207">
        <f t="shared" ca="1" si="52"/>
        <v>100</v>
      </c>
      <c r="AK207">
        <f t="shared" ca="1" si="52"/>
        <v>100</v>
      </c>
      <c r="AL207">
        <f t="shared" ca="1" si="53"/>
        <v>100</v>
      </c>
      <c r="AM207" s="4" t="s">
        <v>103</v>
      </c>
      <c r="AZ207">
        <f ca="1">_xlfn.XLOOKUP($X207,Return_flow_table!$A$4:$A$25,Return_flow_table!B$4:B$25)</f>
        <v>100</v>
      </c>
      <c r="BA207">
        <f ca="1">_xlfn.XLOOKUP($X207,Return_flow_table!$A$4:$A$25,Return_flow_table!C$4:C$25)</f>
        <v>100</v>
      </c>
      <c r="BB207">
        <f ca="1">_xlfn.XLOOKUP($X207,Return_flow_table!$A$4:$A$25,Return_flow_table!D$4:D$25)</f>
        <v>100</v>
      </c>
      <c r="BC207">
        <f ca="1">_xlfn.XLOOKUP($X207,Return_flow_table!$A$4:$A$25,Return_flow_table!E$4:E$25)</f>
        <v>100</v>
      </c>
      <c r="BD207">
        <f ca="1">_xlfn.XLOOKUP($X207,Return_flow_table!$A$4:$A$25,Return_flow_table!F$4:F$25)</f>
        <v>100</v>
      </c>
      <c r="BE207">
        <f ca="1">_xlfn.XLOOKUP($X207,Return_flow_table!$A$4:$A$25,Return_flow_table!G$4:G$25)</f>
        <v>100</v>
      </c>
      <c r="BF207">
        <f ca="1">_xlfn.XLOOKUP($X207,Return_flow_table!$A$4:$A$25,Return_flow_table!H$4:H$25)</f>
        <v>100</v>
      </c>
      <c r="BG207">
        <f ca="1">_xlfn.XLOOKUP($X207,Return_flow_table!$A$4:$A$25,Return_flow_table!I$4:I$25)</f>
        <v>100</v>
      </c>
      <c r="BH207">
        <f ca="1">_xlfn.XLOOKUP($X207,Return_flow_table!$A$4:$A$25,Return_flow_table!J$4:J$25)</f>
        <v>100</v>
      </c>
      <c r="BI207">
        <f ca="1">_xlfn.XLOOKUP($X207,Return_flow_table!$A$4:$A$25,Return_flow_table!K$4:K$25)</f>
        <v>100</v>
      </c>
      <c r="BJ207">
        <f ca="1">_xlfn.XLOOKUP($X207,Return_flow_table!$A$4:$A$25,Return_flow_table!L$4:L$25)</f>
        <v>100</v>
      </c>
      <c r="BK207" s="2">
        <f ca="1">_xlfn.XLOOKUP($X207,Return_flow_table!$A$4:$A$25,Return_flow_table!M$4:M$25)</f>
        <v>100</v>
      </c>
    </row>
    <row r="208" spans="1:63" x14ac:dyDescent="0.25">
      <c r="A208" t="s">
        <v>656</v>
      </c>
      <c r="B208" t="s">
        <v>126</v>
      </c>
      <c r="C208" t="s">
        <v>99</v>
      </c>
      <c r="D208">
        <v>10</v>
      </c>
      <c r="E208" t="s">
        <v>100</v>
      </c>
      <c r="F208" t="s">
        <v>100</v>
      </c>
      <c r="G208" t="s">
        <v>657</v>
      </c>
      <c r="H208" s="41" t="s">
        <v>108</v>
      </c>
      <c r="I208">
        <f>_xlfn.XLOOKUP(B208,Use_Code_Ranking!$A$4:$A$23,Use_Code_Ranking!$B$4:$B$23,9999)</f>
        <v>5</v>
      </c>
      <c r="J208">
        <f t="shared" ca="1" si="54"/>
        <v>5</v>
      </c>
      <c r="K208">
        <f t="shared" ca="1" si="55"/>
        <v>0</v>
      </c>
      <c r="L208">
        <f t="shared" ca="1" si="56"/>
        <v>0</v>
      </c>
      <c r="M208">
        <f t="shared" ca="1" si="57"/>
        <v>0</v>
      </c>
      <c r="N208" t="str">
        <f t="shared" ca="1" si="64"/>
        <v/>
      </c>
      <c r="O208" t="str">
        <f t="shared" ca="1" si="65"/>
        <v/>
      </c>
      <c r="P208" t="str">
        <f t="shared" si="58"/>
        <v/>
      </c>
      <c r="Q208" t="str">
        <f t="shared" si="59"/>
        <v/>
      </c>
      <c r="R208" t="str">
        <f t="shared" si="60"/>
        <v/>
      </c>
      <c r="S208" t="str">
        <f t="shared" si="61"/>
        <v/>
      </c>
      <c r="U208" s="2" t="str">
        <f ca="1">IF(ISBLANK($T208),IF(S208="Irrigation","Irrigation",IF(R208="Irrigation","Irrigation",IF(Q208="Domestic","Domestic",IF(P208="Stockwatering","Stockwatering",IF(N208="IRRIGATION_AND_MUNICIPAL","Irrigation and Municipal",IF(O208="IRRIGATION_AND_DOMESTIC","Irrigation and Domestic Municipality",_xlfn.XLOOKUP(J208,Use_Code_Ranking!$B$4:$B$23,Use_Code_Ranking!$A$4:$A$23))))))),$T208)</f>
        <v>Stockwatering</v>
      </c>
      <c r="W208" s="23" t="str">
        <f ca="1"/>
        <v>A028926</v>
      </c>
      <c r="X208" s="4" t="str">
        <f t="shared" ca="1" si="66"/>
        <v>Irrigation</v>
      </c>
      <c r="Y208" t="str">
        <f t="shared" ca="1" si="62"/>
        <v>N</v>
      </c>
      <c r="Z208" s="2" t="str">
        <f t="shared" ca="1" si="63"/>
        <v>N</v>
      </c>
      <c r="AA208">
        <f t="shared" ca="1" si="67"/>
        <v>0</v>
      </c>
      <c r="AB208">
        <f t="shared" ca="1" si="67"/>
        <v>0</v>
      </c>
      <c r="AC208">
        <f t="shared" ca="1" si="67"/>
        <v>20</v>
      </c>
      <c r="AD208">
        <f t="shared" ca="1" si="67"/>
        <v>20</v>
      </c>
      <c r="AE208">
        <f t="shared" ca="1" si="68"/>
        <v>10</v>
      </c>
      <c r="AF208">
        <f t="shared" ca="1" si="68"/>
        <v>10</v>
      </c>
      <c r="AG208">
        <f t="shared" ca="1" si="69"/>
        <v>0</v>
      </c>
      <c r="AH208">
        <f t="shared" ca="1" si="52"/>
        <v>0</v>
      </c>
      <c r="AI208">
        <f t="shared" ca="1" si="52"/>
        <v>0</v>
      </c>
      <c r="AJ208">
        <f t="shared" ca="1" si="52"/>
        <v>20</v>
      </c>
      <c r="AK208">
        <f t="shared" ca="1" si="52"/>
        <v>20</v>
      </c>
      <c r="AL208">
        <f t="shared" ca="1" si="53"/>
        <v>0</v>
      </c>
      <c r="AM208" s="4" t="s">
        <v>103</v>
      </c>
      <c r="AZ208">
        <f ca="1">_xlfn.XLOOKUP($X208,Return_flow_table!$A$4:$A$25,Return_flow_table!B$4:B$25)</f>
        <v>0</v>
      </c>
      <c r="BA208">
        <f ca="1">_xlfn.XLOOKUP($X208,Return_flow_table!$A$4:$A$25,Return_flow_table!C$4:C$25)</f>
        <v>0</v>
      </c>
      <c r="BB208">
        <f ca="1">_xlfn.XLOOKUP($X208,Return_flow_table!$A$4:$A$25,Return_flow_table!D$4:D$25)</f>
        <v>20</v>
      </c>
      <c r="BC208">
        <f ca="1">_xlfn.XLOOKUP($X208,Return_flow_table!$A$4:$A$25,Return_flow_table!E$4:E$25)</f>
        <v>20</v>
      </c>
      <c r="BD208">
        <f ca="1">_xlfn.XLOOKUP($X208,Return_flow_table!$A$4:$A$25,Return_flow_table!F$4:F$25)</f>
        <v>10</v>
      </c>
      <c r="BE208">
        <f ca="1">_xlfn.XLOOKUP($X208,Return_flow_table!$A$4:$A$25,Return_flow_table!G$4:G$25)</f>
        <v>10</v>
      </c>
      <c r="BF208">
        <f ca="1">_xlfn.XLOOKUP($X208,Return_flow_table!$A$4:$A$25,Return_flow_table!H$4:H$25)</f>
        <v>0</v>
      </c>
      <c r="BG208">
        <f ca="1">_xlfn.XLOOKUP($X208,Return_flow_table!$A$4:$A$25,Return_flow_table!I$4:I$25)</f>
        <v>0</v>
      </c>
      <c r="BH208">
        <f ca="1">_xlfn.XLOOKUP($X208,Return_flow_table!$A$4:$A$25,Return_flow_table!J$4:J$25)</f>
        <v>0</v>
      </c>
      <c r="BI208">
        <f ca="1">_xlfn.XLOOKUP($X208,Return_flow_table!$A$4:$A$25,Return_flow_table!K$4:K$25)</f>
        <v>20</v>
      </c>
      <c r="BJ208">
        <f ca="1">_xlfn.XLOOKUP($X208,Return_flow_table!$A$4:$A$25,Return_flow_table!L$4:L$25)</f>
        <v>20</v>
      </c>
      <c r="BK208" s="2">
        <f ca="1">_xlfn.XLOOKUP($X208,Return_flow_table!$A$4:$A$25,Return_flow_table!M$4:M$25)</f>
        <v>0</v>
      </c>
    </row>
    <row r="209" spans="1:63" x14ac:dyDescent="0.25">
      <c r="A209" t="s">
        <v>337</v>
      </c>
      <c r="B209" t="s">
        <v>143</v>
      </c>
      <c r="C209" t="s">
        <v>99</v>
      </c>
      <c r="D209">
        <v>20</v>
      </c>
      <c r="E209" t="s">
        <v>100</v>
      </c>
      <c r="F209" t="s">
        <v>100</v>
      </c>
      <c r="G209" t="s">
        <v>338</v>
      </c>
      <c r="H209" s="41" t="s">
        <v>102</v>
      </c>
      <c r="I209">
        <f>_xlfn.XLOOKUP(B209,Use_Code_Ranking!$A$4:$A$23,Use_Code_Ranking!$B$4:$B$23,9999)</f>
        <v>12</v>
      </c>
      <c r="J209">
        <f t="shared" ca="1" si="54"/>
        <v>5</v>
      </c>
      <c r="K209">
        <f t="shared" ca="1" si="55"/>
        <v>0</v>
      </c>
      <c r="L209">
        <f t="shared" ca="1" si="56"/>
        <v>0</v>
      </c>
      <c r="M209">
        <f t="shared" ca="1" si="57"/>
        <v>0</v>
      </c>
      <c r="N209" t="str">
        <f t="shared" ca="1" si="64"/>
        <v/>
      </c>
      <c r="O209" t="str">
        <f t="shared" ca="1" si="65"/>
        <v/>
      </c>
      <c r="P209" t="str">
        <f t="shared" si="58"/>
        <v/>
      </c>
      <c r="Q209" t="str">
        <f t="shared" si="59"/>
        <v/>
      </c>
      <c r="R209" t="str">
        <f t="shared" si="60"/>
        <v/>
      </c>
      <c r="S209" t="str">
        <f t="shared" si="61"/>
        <v/>
      </c>
      <c r="U209" s="2" t="str">
        <f ca="1">IF(ISBLANK($T209),IF(S209="Irrigation","Irrigation",IF(R209="Irrigation","Irrigation",IF(Q209="Domestic","Domestic",IF(P209="Stockwatering","Stockwatering",IF(N209="IRRIGATION_AND_MUNICIPAL","Irrigation and Municipal",IF(O209="IRRIGATION_AND_DOMESTIC","Irrigation and Domestic Municipality",_xlfn.XLOOKUP(J209,Use_Code_Ranking!$B$4:$B$23,Use_Code_Ranking!$A$4:$A$23))))))),$T209)</f>
        <v>Stockwatering</v>
      </c>
      <c r="W209" s="23" t="str">
        <f ca="1"/>
        <v>A029122</v>
      </c>
      <c r="X209" s="4" t="str">
        <f t="shared" ca="1" si="66"/>
        <v>Irrigation</v>
      </c>
      <c r="Y209" t="str">
        <f t="shared" ca="1" si="62"/>
        <v>N</v>
      </c>
      <c r="Z209" s="2" t="str">
        <f t="shared" ca="1" si="63"/>
        <v>N</v>
      </c>
      <c r="AA209">
        <f t="shared" ca="1" si="67"/>
        <v>0</v>
      </c>
      <c r="AB209">
        <f t="shared" ca="1" si="67"/>
        <v>0</v>
      </c>
      <c r="AC209">
        <f t="shared" ca="1" si="67"/>
        <v>20</v>
      </c>
      <c r="AD209">
        <f t="shared" ca="1" si="67"/>
        <v>20</v>
      </c>
      <c r="AE209">
        <f t="shared" ca="1" si="68"/>
        <v>10</v>
      </c>
      <c r="AF209">
        <f t="shared" ca="1" si="68"/>
        <v>10</v>
      </c>
      <c r="AG209">
        <f t="shared" ca="1" si="69"/>
        <v>0</v>
      </c>
      <c r="AH209">
        <f t="shared" ca="1" si="52"/>
        <v>0</v>
      </c>
      <c r="AI209">
        <f t="shared" ca="1" si="52"/>
        <v>0</v>
      </c>
      <c r="AJ209">
        <f t="shared" ca="1" si="52"/>
        <v>20</v>
      </c>
      <c r="AK209">
        <f t="shared" ca="1" si="52"/>
        <v>20</v>
      </c>
      <c r="AL209">
        <f t="shared" ca="1" si="53"/>
        <v>0</v>
      </c>
      <c r="AM209" s="4" t="s">
        <v>103</v>
      </c>
      <c r="AZ209">
        <f ca="1">_xlfn.XLOOKUP($X209,Return_flow_table!$A$4:$A$25,Return_flow_table!B$4:B$25)</f>
        <v>0</v>
      </c>
      <c r="BA209">
        <f ca="1">_xlfn.XLOOKUP($X209,Return_flow_table!$A$4:$A$25,Return_flow_table!C$4:C$25)</f>
        <v>0</v>
      </c>
      <c r="BB209">
        <f ca="1">_xlfn.XLOOKUP($X209,Return_flow_table!$A$4:$A$25,Return_flow_table!D$4:D$25)</f>
        <v>20</v>
      </c>
      <c r="BC209">
        <f ca="1">_xlfn.XLOOKUP($X209,Return_flow_table!$A$4:$A$25,Return_flow_table!E$4:E$25)</f>
        <v>20</v>
      </c>
      <c r="BD209">
        <f ca="1">_xlfn.XLOOKUP($X209,Return_flow_table!$A$4:$A$25,Return_flow_table!F$4:F$25)</f>
        <v>10</v>
      </c>
      <c r="BE209">
        <f ca="1">_xlfn.XLOOKUP($X209,Return_flow_table!$A$4:$A$25,Return_flow_table!G$4:G$25)</f>
        <v>10</v>
      </c>
      <c r="BF209">
        <f ca="1">_xlfn.XLOOKUP($X209,Return_flow_table!$A$4:$A$25,Return_flow_table!H$4:H$25)</f>
        <v>0</v>
      </c>
      <c r="BG209">
        <f ca="1">_xlfn.XLOOKUP($X209,Return_flow_table!$A$4:$A$25,Return_flow_table!I$4:I$25)</f>
        <v>0</v>
      </c>
      <c r="BH209">
        <f ca="1">_xlfn.XLOOKUP($X209,Return_flow_table!$A$4:$A$25,Return_flow_table!J$4:J$25)</f>
        <v>0</v>
      </c>
      <c r="BI209">
        <f ca="1">_xlfn.XLOOKUP($X209,Return_flow_table!$A$4:$A$25,Return_flow_table!K$4:K$25)</f>
        <v>20</v>
      </c>
      <c r="BJ209">
        <f ca="1">_xlfn.XLOOKUP($X209,Return_flow_table!$A$4:$A$25,Return_flow_table!L$4:L$25)</f>
        <v>20</v>
      </c>
      <c r="BK209" s="2">
        <f ca="1">_xlfn.XLOOKUP($X209,Return_flow_table!$A$4:$A$25,Return_flow_table!M$4:M$25)</f>
        <v>0</v>
      </c>
    </row>
    <row r="210" spans="1:63" x14ac:dyDescent="0.25">
      <c r="A210" t="s">
        <v>337</v>
      </c>
      <c r="B210" t="s">
        <v>126</v>
      </c>
      <c r="C210" t="s">
        <v>99</v>
      </c>
      <c r="D210">
        <v>20</v>
      </c>
      <c r="E210" t="s">
        <v>100</v>
      </c>
      <c r="F210" t="s">
        <v>100</v>
      </c>
      <c r="G210" t="s">
        <v>338</v>
      </c>
      <c r="H210" s="41" t="s">
        <v>102</v>
      </c>
      <c r="I210">
        <f>_xlfn.XLOOKUP(B210,Use_Code_Ranking!$A$4:$A$23,Use_Code_Ranking!$B$4:$B$23,9999)</f>
        <v>5</v>
      </c>
      <c r="J210">
        <f t="shared" ca="1" si="54"/>
        <v>5</v>
      </c>
      <c r="K210">
        <f t="shared" ca="1" si="55"/>
        <v>0</v>
      </c>
      <c r="L210">
        <f t="shared" ca="1" si="56"/>
        <v>0</v>
      </c>
      <c r="M210">
        <f t="shared" ca="1" si="57"/>
        <v>0</v>
      </c>
      <c r="N210" t="str">
        <f t="shared" ca="1" si="64"/>
        <v/>
      </c>
      <c r="O210" t="str">
        <f t="shared" ca="1" si="65"/>
        <v/>
      </c>
      <c r="P210" t="str">
        <f t="shared" si="58"/>
        <v/>
      </c>
      <c r="Q210" t="str">
        <f t="shared" si="59"/>
        <v/>
      </c>
      <c r="R210" t="str">
        <f t="shared" si="60"/>
        <v/>
      </c>
      <c r="S210" t="str">
        <f t="shared" si="61"/>
        <v/>
      </c>
      <c r="U210" s="2" t="str">
        <f ca="1">IF(ISBLANK($T210),IF(S210="Irrigation","Irrigation",IF(R210="Irrigation","Irrigation",IF(Q210="Domestic","Domestic",IF(P210="Stockwatering","Stockwatering",IF(N210="IRRIGATION_AND_MUNICIPAL","Irrigation and Municipal",IF(O210="IRRIGATION_AND_DOMESTIC","Irrigation and Domestic Municipality",_xlfn.XLOOKUP(J210,Use_Code_Ranking!$B$4:$B$23,Use_Code_Ranking!$A$4:$A$23))))))),$T210)</f>
        <v>Stockwatering</v>
      </c>
      <c r="W210" s="23" t="str">
        <f ca="1"/>
        <v>A029277</v>
      </c>
      <c r="X210" s="4" t="str">
        <f t="shared" ca="1" si="66"/>
        <v>Recreational</v>
      </c>
      <c r="Y210" t="str">
        <f t="shared" ca="1" si="62"/>
        <v>Y</v>
      </c>
      <c r="Z210" s="2" t="str">
        <f t="shared" ca="1" si="63"/>
        <v>N</v>
      </c>
      <c r="AA210">
        <f t="shared" ca="1" si="67"/>
        <v>100</v>
      </c>
      <c r="AB210">
        <f t="shared" ca="1" si="67"/>
        <v>100</v>
      </c>
      <c r="AC210">
        <f t="shared" ca="1" si="67"/>
        <v>100</v>
      </c>
      <c r="AD210">
        <f t="shared" ca="1" si="67"/>
        <v>100</v>
      </c>
      <c r="AE210">
        <f t="shared" ca="1" si="68"/>
        <v>100</v>
      </c>
      <c r="AF210">
        <f t="shared" ca="1" si="68"/>
        <v>100</v>
      </c>
      <c r="AG210">
        <f t="shared" ca="1" si="69"/>
        <v>100</v>
      </c>
      <c r="AH210">
        <f t="shared" ca="1" si="52"/>
        <v>100</v>
      </c>
      <c r="AI210">
        <f t="shared" ca="1" si="52"/>
        <v>100</v>
      </c>
      <c r="AJ210">
        <f t="shared" ca="1" si="52"/>
        <v>100</v>
      </c>
      <c r="AK210">
        <f t="shared" ref="AK210:AL273" ca="1" si="70">IF($AM210="STANDARD",BJ210,AX210)</f>
        <v>100</v>
      </c>
      <c r="AL210">
        <f t="shared" ca="1" si="53"/>
        <v>100</v>
      </c>
      <c r="AM210" s="4" t="s">
        <v>103</v>
      </c>
      <c r="AZ210">
        <f ca="1">_xlfn.XLOOKUP($X210,Return_flow_table!$A$4:$A$25,Return_flow_table!B$4:B$25)</f>
        <v>100</v>
      </c>
      <c r="BA210">
        <f ca="1">_xlfn.XLOOKUP($X210,Return_flow_table!$A$4:$A$25,Return_flow_table!C$4:C$25)</f>
        <v>100</v>
      </c>
      <c r="BB210">
        <f ca="1">_xlfn.XLOOKUP($X210,Return_flow_table!$A$4:$A$25,Return_flow_table!D$4:D$25)</f>
        <v>100</v>
      </c>
      <c r="BC210">
        <f ca="1">_xlfn.XLOOKUP($X210,Return_flow_table!$A$4:$A$25,Return_flow_table!E$4:E$25)</f>
        <v>100</v>
      </c>
      <c r="BD210">
        <f ca="1">_xlfn.XLOOKUP($X210,Return_flow_table!$A$4:$A$25,Return_flow_table!F$4:F$25)</f>
        <v>100</v>
      </c>
      <c r="BE210">
        <f ca="1">_xlfn.XLOOKUP($X210,Return_flow_table!$A$4:$A$25,Return_flow_table!G$4:G$25)</f>
        <v>100</v>
      </c>
      <c r="BF210">
        <f ca="1">_xlfn.XLOOKUP($X210,Return_flow_table!$A$4:$A$25,Return_flow_table!H$4:H$25)</f>
        <v>100</v>
      </c>
      <c r="BG210">
        <f ca="1">_xlfn.XLOOKUP($X210,Return_flow_table!$A$4:$A$25,Return_flow_table!I$4:I$25)</f>
        <v>100</v>
      </c>
      <c r="BH210">
        <f ca="1">_xlfn.XLOOKUP($X210,Return_flow_table!$A$4:$A$25,Return_flow_table!J$4:J$25)</f>
        <v>100</v>
      </c>
      <c r="BI210">
        <f ca="1">_xlfn.XLOOKUP($X210,Return_flow_table!$A$4:$A$25,Return_flow_table!K$4:K$25)</f>
        <v>100</v>
      </c>
      <c r="BJ210">
        <f ca="1">_xlfn.XLOOKUP($X210,Return_flow_table!$A$4:$A$25,Return_flow_table!L$4:L$25)</f>
        <v>100</v>
      </c>
      <c r="BK210" s="2">
        <f ca="1">_xlfn.XLOOKUP($X210,Return_flow_table!$A$4:$A$25,Return_flow_table!M$4:M$25)</f>
        <v>100</v>
      </c>
    </row>
    <row r="211" spans="1:63" x14ac:dyDescent="0.25">
      <c r="A211" t="s">
        <v>337</v>
      </c>
      <c r="B211" t="s">
        <v>139</v>
      </c>
      <c r="C211" t="s">
        <v>99</v>
      </c>
      <c r="D211">
        <v>20</v>
      </c>
      <c r="E211" t="s">
        <v>100</v>
      </c>
      <c r="F211" t="s">
        <v>100</v>
      </c>
      <c r="G211" t="s">
        <v>338</v>
      </c>
      <c r="H211" s="41" t="s">
        <v>102</v>
      </c>
      <c r="I211">
        <f>_xlfn.XLOOKUP(B211,Use_Code_Ranking!$A$4:$A$23,Use_Code_Ranking!$B$4:$B$23,9999)</f>
        <v>9</v>
      </c>
      <c r="J211">
        <f t="shared" ca="1" si="54"/>
        <v>5</v>
      </c>
      <c r="K211">
        <f t="shared" ca="1" si="55"/>
        <v>0</v>
      </c>
      <c r="L211">
        <f t="shared" ca="1" si="56"/>
        <v>0</v>
      </c>
      <c r="M211">
        <f t="shared" ca="1" si="57"/>
        <v>0</v>
      </c>
      <c r="N211" t="str">
        <f t="shared" ca="1" si="64"/>
        <v/>
      </c>
      <c r="O211" t="str">
        <f t="shared" ca="1" si="65"/>
        <v/>
      </c>
      <c r="P211" t="str">
        <f t="shared" si="58"/>
        <v/>
      </c>
      <c r="Q211" t="str">
        <f t="shared" si="59"/>
        <v/>
      </c>
      <c r="R211" t="str">
        <f t="shared" si="60"/>
        <v/>
      </c>
      <c r="S211" t="str">
        <f t="shared" si="61"/>
        <v/>
      </c>
      <c r="U211" s="2" t="str">
        <f ca="1">IF(ISBLANK($T211),IF(S211="Irrigation","Irrigation",IF(R211="Irrigation","Irrigation",IF(Q211="Domestic","Domestic",IF(P211="Stockwatering","Stockwatering",IF(N211="IRRIGATION_AND_MUNICIPAL","Irrigation and Municipal",IF(O211="IRRIGATION_AND_DOMESTIC","Irrigation and Domestic Municipality",_xlfn.XLOOKUP(J211,Use_Code_Ranking!$B$4:$B$23,Use_Code_Ranking!$A$4:$A$23))))))),$T211)</f>
        <v>Stockwatering</v>
      </c>
      <c r="W211" s="23" t="str">
        <f ca="1"/>
        <v>A029401</v>
      </c>
      <c r="X211" s="4" t="str">
        <f t="shared" ca="1" si="66"/>
        <v>Irrigation</v>
      </c>
      <c r="Y211" t="str">
        <f t="shared" ca="1" si="62"/>
        <v>N</v>
      </c>
      <c r="Z211" s="2" t="str">
        <f t="shared" ca="1" si="63"/>
        <v>N</v>
      </c>
      <c r="AA211">
        <f t="shared" ca="1" si="67"/>
        <v>0</v>
      </c>
      <c r="AB211">
        <f t="shared" ca="1" si="67"/>
        <v>0</v>
      </c>
      <c r="AC211">
        <f t="shared" ca="1" si="67"/>
        <v>20</v>
      </c>
      <c r="AD211">
        <f t="shared" ca="1" si="67"/>
        <v>20</v>
      </c>
      <c r="AE211">
        <f t="shared" ca="1" si="68"/>
        <v>10</v>
      </c>
      <c r="AF211">
        <f t="shared" ca="1" si="68"/>
        <v>10</v>
      </c>
      <c r="AG211">
        <f t="shared" ca="1" si="69"/>
        <v>0</v>
      </c>
      <c r="AH211">
        <f t="shared" ca="1" si="68"/>
        <v>0</v>
      </c>
      <c r="AI211">
        <f t="shared" ref="AI211:AL274" ca="1" si="71">IF($AM211="STANDARD",BH211,AV211)</f>
        <v>0</v>
      </c>
      <c r="AJ211">
        <f t="shared" ca="1" si="71"/>
        <v>20</v>
      </c>
      <c r="AK211">
        <f t="shared" ca="1" si="70"/>
        <v>20</v>
      </c>
      <c r="AL211">
        <f t="shared" ca="1" si="70"/>
        <v>0</v>
      </c>
      <c r="AM211" s="4" t="s">
        <v>103</v>
      </c>
      <c r="AZ211">
        <f ca="1">_xlfn.XLOOKUP($X211,Return_flow_table!$A$4:$A$25,Return_flow_table!B$4:B$25)</f>
        <v>0</v>
      </c>
      <c r="BA211">
        <f ca="1">_xlfn.XLOOKUP($X211,Return_flow_table!$A$4:$A$25,Return_flow_table!C$4:C$25)</f>
        <v>0</v>
      </c>
      <c r="BB211">
        <f ca="1">_xlfn.XLOOKUP($X211,Return_flow_table!$A$4:$A$25,Return_flow_table!D$4:D$25)</f>
        <v>20</v>
      </c>
      <c r="BC211">
        <f ca="1">_xlfn.XLOOKUP($X211,Return_flow_table!$A$4:$A$25,Return_flow_table!E$4:E$25)</f>
        <v>20</v>
      </c>
      <c r="BD211">
        <f ca="1">_xlfn.XLOOKUP($X211,Return_flow_table!$A$4:$A$25,Return_flow_table!F$4:F$25)</f>
        <v>10</v>
      </c>
      <c r="BE211">
        <f ca="1">_xlfn.XLOOKUP($X211,Return_flow_table!$A$4:$A$25,Return_flow_table!G$4:G$25)</f>
        <v>10</v>
      </c>
      <c r="BF211">
        <f ca="1">_xlfn.XLOOKUP($X211,Return_flow_table!$A$4:$A$25,Return_flow_table!H$4:H$25)</f>
        <v>0</v>
      </c>
      <c r="BG211">
        <f ca="1">_xlfn.XLOOKUP($X211,Return_flow_table!$A$4:$A$25,Return_flow_table!I$4:I$25)</f>
        <v>0</v>
      </c>
      <c r="BH211">
        <f ca="1">_xlfn.XLOOKUP($X211,Return_flow_table!$A$4:$A$25,Return_flow_table!J$4:J$25)</f>
        <v>0</v>
      </c>
      <c r="BI211">
        <f ca="1">_xlfn.XLOOKUP($X211,Return_flow_table!$A$4:$A$25,Return_flow_table!K$4:K$25)</f>
        <v>20</v>
      </c>
      <c r="BJ211">
        <f ca="1">_xlfn.XLOOKUP($X211,Return_flow_table!$A$4:$A$25,Return_flow_table!L$4:L$25)</f>
        <v>20</v>
      </c>
      <c r="BK211" s="2">
        <f ca="1">_xlfn.XLOOKUP($X211,Return_flow_table!$A$4:$A$25,Return_flow_table!M$4:M$25)</f>
        <v>0</v>
      </c>
    </row>
    <row r="212" spans="1:63" x14ac:dyDescent="0.25">
      <c r="A212" t="s">
        <v>658</v>
      </c>
      <c r="B212" t="s">
        <v>139</v>
      </c>
      <c r="C212" t="s">
        <v>99</v>
      </c>
      <c r="D212">
        <v>5</v>
      </c>
      <c r="E212" t="s">
        <v>100</v>
      </c>
      <c r="F212" t="s">
        <v>100</v>
      </c>
      <c r="G212" t="s">
        <v>659</v>
      </c>
      <c r="H212" s="41" t="s">
        <v>148</v>
      </c>
      <c r="I212">
        <f>_xlfn.XLOOKUP(B212,Use_Code_Ranking!$A$4:$A$23,Use_Code_Ranking!$B$4:$B$23,9999)</f>
        <v>9</v>
      </c>
      <c r="J212">
        <f t="shared" ca="1" si="54"/>
        <v>9</v>
      </c>
      <c r="K212">
        <f t="shared" ca="1" si="55"/>
        <v>0</v>
      </c>
      <c r="L212">
        <f t="shared" ca="1" si="56"/>
        <v>0</v>
      </c>
      <c r="M212">
        <f t="shared" ca="1" si="57"/>
        <v>0</v>
      </c>
      <c r="N212" t="str">
        <f t="shared" ca="1" si="64"/>
        <v/>
      </c>
      <c r="O212" t="str">
        <f t="shared" ca="1" si="65"/>
        <v/>
      </c>
      <c r="P212" t="str">
        <f t="shared" si="58"/>
        <v/>
      </c>
      <c r="Q212" t="str">
        <f t="shared" si="59"/>
        <v/>
      </c>
      <c r="R212" t="str">
        <f t="shared" si="60"/>
        <v/>
      </c>
      <c r="S212" t="str">
        <f t="shared" si="61"/>
        <v/>
      </c>
      <c r="U212" s="2" t="str">
        <f ca="1">IF(ISBLANK($T212),IF(S212="Irrigation","Irrigation",IF(R212="Irrigation","Irrigation",IF(Q212="Domestic","Domestic",IF(P212="Stockwatering","Stockwatering",IF(N212="IRRIGATION_AND_MUNICIPAL","Irrigation and Municipal",IF(O212="IRRIGATION_AND_DOMESTIC","Irrigation and Domestic Municipality",_xlfn.XLOOKUP(J212,Use_Code_Ranking!$B$4:$B$23,Use_Code_Ranking!$A$4:$A$23))))))),$T212)</f>
        <v>Recreational</v>
      </c>
      <c r="W212" s="23" t="str">
        <f ca="1"/>
        <v>A029480</v>
      </c>
      <c r="X212" s="4" t="str">
        <f t="shared" ca="1" si="66"/>
        <v>Irrigation</v>
      </c>
      <c r="Y212" t="str">
        <f t="shared" ca="1" si="62"/>
        <v>N</v>
      </c>
      <c r="Z212" s="2" t="str">
        <f t="shared" ca="1" si="63"/>
        <v>N</v>
      </c>
      <c r="AA212">
        <f t="shared" ca="1" si="67"/>
        <v>0</v>
      </c>
      <c r="AB212">
        <f t="shared" ca="1" si="67"/>
        <v>0</v>
      </c>
      <c r="AC212">
        <f t="shared" ca="1" si="67"/>
        <v>20</v>
      </c>
      <c r="AD212">
        <f t="shared" ca="1" si="67"/>
        <v>20</v>
      </c>
      <c r="AE212">
        <f t="shared" ca="1" si="68"/>
        <v>10</v>
      </c>
      <c r="AF212">
        <f t="shared" ca="1" si="68"/>
        <v>10</v>
      </c>
      <c r="AG212">
        <f t="shared" ca="1" si="69"/>
        <v>0</v>
      </c>
      <c r="AH212">
        <f t="shared" ca="1" si="68"/>
        <v>0</v>
      </c>
      <c r="AI212">
        <f t="shared" ca="1" si="71"/>
        <v>0</v>
      </c>
      <c r="AJ212">
        <f t="shared" ca="1" si="71"/>
        <v>20</v>
      </c>
      <c r="AK212">
        <f t="shared" ca="1" si="70"/>
        <v>20</v>
      </c>
      <c r="AL212">
        <f t="shared" ca="1" si="70"/>
        <v>0</v>
      </c>
      <c r="AM212" s="4" t="s">
        <v>103</v>
      </c>
      <c r="AZ212">
        <f ca="1">_xlfn.XLOOKUP($X212,Return_flow_table!$A$4:$A$25,Return_flow_table!B$4:B$25)</f>
        <v>0</v>
      </c>
      <c r="BA212">
        <f ca="1">_xlfn.XLOOKUP($X212,Return_flow_table!$A$4:$A$25,Return_flow_table!C$4:C$25)</f>
        <v>0</v>
      </c>
      <c r="BB212">
        <f ca="1">_xlfn.XLOOKUP($X212,Return_flow_table!$A$4:$A$25,Return_flow_table!D$4:D$25)</f>
        <v>20</v>
      </c>
      <c r="BC212">
        <f ca="1">_xlfn.XLOOKUP($X212,Return_flow_table!$A$4:$A$25,Return_flow_table!E$4:E$25)</f>
        <v>20</v>
      </c>
      <c r="BD212">
        <f ca="1">_xlfn.XLOOKUP($X212,Return_flow_table!$A$4:$A$25,Return_flow_table!F$4:F$25)</f>
        <v>10</v>
      </c>
      <c r="BE212">
        <f ca="1">_xlfn.XLOOKUP($X212,Return_flow_table!$A$4:$A$25,Return_flow_table!G$4:G$25)</f>
        <v>10</v>
      </c>
      <c r="BF212">
        <f ca="1">_xlfn.XLOOKUP($X212,Return_flow_table!$A$4:$A$25,Return_flow_table!H$4:H$25)</f>
        <v>0</v>
      </c>
      <c r="BG212">
        <f ca="1">_xlfn.XLOOKUP($X212,Return_flow_table!$A$4:$A$25,Return_flow_table!I$4:I$25)</f>
        <v>0</v>
      </c>
      <c r="BH212">
        <f ca="1">_xlfn.XLOOKUP($X212,Return_flow_table!$A$4:$A$25,Return_flow_table!J$4:J$25)</f>
        <v>0</v>
      </c>
      <c r="BI212">
        <f ca="1">_xlfn.XLOOKUP($X212,Return_flow_table!$A$4:$A$25,Return_flow_table!K$4:K$25)</f>
        <v>20</v>
      </c>
      <c r="BJ212">
        <f ca="1">_xlfn.XLOOKUP($X212,Return_flow_table!$A$4:$A$25,Return_flow_table!L$4:L$25)</f>
        <v>20</v>
      </c>
      <c r="BK212" s="2">
        <f ca="1">_xlfn.XLOOKUP($X212,Return_flow_table!$A$4:$A$25,Return_flow_table!M$4:M$25)</f>
        <v>0</v>
      </c>
    </row>
    <row r="213" spans="1:63" x14ac:dyDescent="0.25">
      <c r="A213" t="s">
        <v>339</v>
      </c>
      <c r="B213" t="s">
        <v>98</v>
      </c>
      <c r="C213" t="s">
        <v>99</v>
      </c>
      <c r="D213">
        <v>74</v>
      </c>
      <c r="E213" t="s">
        <v>100</v>
      </c>
      <c r="F213" t="s">
        <v>100</v>
      </c>
      <c r="G213" t="s">
        <v>114</v>
      </c>
      <c r="H213" s="41" t="s">
        <v>102</v>
      </c>
      <c r="I213">
        <f>_xlfn.XLOOKUP(B213,Use_Code_Ranking!$A$4:$A$23,Use_Code_Ranking!$B$4:$B$23,9999)</f>
        <v>1</v>
      </c>
      <c r="J213">
        <f t="shared" ca="1" si="54"/>
        <v>1</v>
      </c>
      <c r="K213">
        <f t="shared" ca="1" si="55"/>
        <v>1</v>
      </c>
      <c r="L213">
        <f t="shared" ca="1" si="56"/>
        <v>0</v>
      </c>
      <c r="M213">
        <f t="shared" ca="1" si="57"/>
        <v>0</v>
      </c>
      <c r="N213" t="str">
        <f t="shared" ca="1" si="64"/>
        <v/>
      </c>
      <c r="O213" t="str">
        <f t="shared" ca="1" si="65"/>
        <v/>
      </c>
      <c r="P213" t="str">
        <f t="shared" si="58"/>
        <v/>
      </c>
      <c r="Q213" t="str">
        <f t="shared" si="59"/>
        <v/>
      </c>
      <c r="R213" t="str">
        <f t="shared" si="60"/>
        <v/>
      </c>
      <c r="S213" t="str">
        <f t="shared" si="61"/>
        <v/>
      </c>
      <c r="U213" s="2" t="str">
        <f ca="1">IF(ISBLANK($T213),IF(S213="Irrigation","Irrigation",IF(R213="Irrigation","Irrigation",IF(Q213="Domestic","Domestic",IF(P213="Stockwatering","Stockwatering",IF(N213="IRRIGATION_AND_MUNICIPAL","Irrigation and Municipal",IF(O213="IRRIGATION_AND_DOMESTIC","Irrigation and Domestic Municipality",_xlfn.XLOOKUP(J213,Use_Code_Ranking!$B$4:$B$23,Use_Code_Ranking!$A$4:$A$23))))))),$T213)</f>
        <v>Irrigation</v>
      </c>
      <c r="W213" s="23" t="str">
        <f ca="1"/>
        <v>A029502</v>
      </c>
      <c r="X213" s="4" t="str">
        <f t="shared" ca="1" si="66"/>
        <v>Irrigation</v>
      </c>
      <c r="Y213" t="str">
        <f t="shared" ca="1" si="62"/>
        <v>N</v>
      </c>
      <c r="Z213" s="2" t="str">
        <f t="shared" ca="1" si="63"/>
        <v>N</v>
      </c>
      <c r="AA213">
        <f t="shared" ca="1" si="67"/>
        <v>0</v>
      </c>
      <c r="AB213">
        <f t="shared" ca="1" si="67"/>
        <v>0</v>
      </c>
      <c r="AC213">
        <f t="shared" ca="1" si="67"/>
        <v>20</v>
      </c>
      <c r="AD213">
        <f t="shared" ca="1" si="67"/>
        <v>20</v>
      </c>
      <c r="AE213">
        <f t="shared" ca="1" si="68"/>
        <v>10</v>
      </c>
      <c r="AF213">
        <f t="shared" ca="1" si="68"/>
        <v>10</v>
      </c>
      <c r="AG213">
        <f t="shared" ca="1" si="69"/>
        <v>0</v>
      </c>
      <c r="AH213">
        <f t="shared" ca="1" si="68"/>
        <v>0</v>
      </c>
      <c r="AI213">
        <f t="shared" ca="1" si="71"/>
        <v>0</v>
      </c>
      <c r="AJ213">
        <f t="shared" ca="1" si="71"/>
        <v>20</v>
      </c>
      <c r="AK213">
        <f t="shared" ca="1" si="70"/>
        <v>20</v>
      </c>
      <c r="AL213">
        <f t="shared" ca="1" si="70"/>
        <v>0</v>
      </c>
      <c r="AM213" s="4" t="s">
        <v>103</v>
      </c>
      <c r="AZ213">
        <f ca="1">_xlfn.XLOOKUP($X213,Return_flow_table!$A$4:$A$25,Return_flow_table!B$4:B$25)</f>
        <v>0</v>
      </c>
      <c r="BA213">
        <f ca="1">_xlfn.XLOOKUP($X213,Return_flow_table!$A$4:$A$25,Return_flow_table!C$4:C$25)</f>
        <v>0</v>
      </c>
      <c r="BB213">
        <f ca="1">_xlfn.XLOOKUP($X213,Return_flow_table!$A$4:$A$25,Return_flow_table!D$4:D$25)</f>
        <v>20</v>
      </c>
      <c r="BC213">
        <f ca="1">_xlfn.XLOOKUP($X213,Return_flow_table!$A$4:$A$25,Return_flow_table!E$4:E$25)</f>
        <v>20</v>
      </c>
      <c r="BD213">
        <f ca="1">_xlfn.XLOOKUP($X213,Return_flow_table!$A$4:$A$25,Return_flow_table!F$4:F$25)</f>
        <v>10</v>
      </c>
      <c r="BE213">
        <f ca="1">_xlfn.XLOOKUP($X213,Return_flow_table!$A$4:$A$25,Return_flow_table!G$4:G$25)</f>
        <v>10</v>
      </c>
      <c r="BF213">
        <f ca="1">_xlfn.XLOOKUP($X213,Return_flow_table!$A$4:$A$25,Return_flow_table!H$4:H$25)</f>
        <v>0</v>
      </c>
      <c r="BG213">
        <f ca="1">_xlfn.XLOOKUP($X213,Return_flow_table!$A$4:$A$25,Return_flow_table!I$4:I$25)</f>
        <v>0</v>
      </c>
      <c r="BH213">
        <f ca="1">_xlfn.XLOOKUP($X213,Return_flow_table!$A$4:$A$25,Return_flow_table!J$4:J$25)</f>
        <v>0</v>
      </c>
      <c r="BI213">
        <f ca="1">_xlfn.XLOOKUP($X213,Return_flow_table!$A$4:$A$25,Return_flow_table!K$4:K$25)</f>
        <v>20</v>
      </c>
      <c r="BJ213">
        <f ca="1">_xlfn.XLOOKUP($X213,Return_flow_table!$A$4:$A$25,Return_flow_table!L$4:L$25)</f>
        <v>20</v>
      </c>
      <c r="BK213" s="2">
        <f ca="1">_xlfn.XLOOKUP($X213,Return_flow_table!$A$4:$A$25,Return_flow_table!M$4:M$25)</f>
        <v>0</v>
      </c>
    </row>
    <row r="214" spans="1:63" x14ac:dyDescent="0.25">
      <c r="A214" t="s">
        <v>340</v>
      </c>
      <c r="B214" t="s">
        <v>130</v>
      </c>
      <c r="C214" t="s">
        <v>99</v>
      </c>
      <c r="D214">
        <v>190</v>
      </c>
      <c r="E214" t="s">
        <v>100</v>
      </c>
      <c r="F214" t="s">
        <v>100</v>
      </c>
      <c r="G214" t="s">
        <v>224</v>
      </c>
      <c r="H214" s="41" t="s">
        <v>104</v>
      </c>
      <c r="I214">
        <f>_xlfn.XLOOKUP(B214,Use_Code_Ranking!$A$4:$A$23,Use_Code_Ranking!$B$4:$B$23,9999)</f>
        <v>7</v>
      </c>
      <c r="J214">
        <f t="shared" ca="1" si="54"/>
        <v>1</v>
      </c>
      <c r="K214">
        <f t="shared" ca="1" si="55"/>
        <v>1</v>
      </c>
      <c r="L214">
        <f t="shared" ca="1" si="56"/>
        <v>0</v>
      </c>
      <c r="M214">
        <f t="shared" ca="1" si="57"/>
        <v>0</v>
      </c>
      <c r="N214" t="str">
        <f t="shared" ca="1" si="64"/>
        <v/>
      </c>
      <c r="O214" t="str">
        <f t="shared" ca="1" si="65"/>
        <v/>
      </c>
      <c r="P214" t="str">
        <f t="shared" si="58"/>
        <v/>
      </c>
      <c r="Q214" t="str">
        <f t="shared" si="59"/>
        <v/>
      </c>
      <c r="R214" t="str">
        <f t="shared" si="60"/>
        <v/>
      </c>
      <c r="S214" t="str">
        <f t="shared" si="61"/>
        <v/>
      </c>
      <c r="U214" s="2" t="str">
        <f ca="1">IF(ISBLANK($T214),IF(S214="Irrigation","Irrigation",IF(R214="Irrigation","Irrigation",IF(Q214="Domestic","Domestic",IF(P214="Stockwatering","Stockwatering",IF(N214="IRRIGATION_AND_MUNICIPAL","Irrigation and Municipal",IF(O214="IRRIGATION_AND_DOMESTIC","Irrigation and Domestic Municipality",_xlfn.XLOOKUP(J214,Use_Code_Ranking!$B$4:$B$23,Use_Code_Ranking!$A$4:$A$23))))))),$T214)</f>
        <v>Irrigation</v>
      </c>
      <c r="W214" s="23" t="str">
        <f ca="1"/>
        <v>A029562</v>
      </c>
      <c r="X214" s="4" t="str">
        <f t="shared" ca="1" si="66"/>
        <v>Irrigation</v>
      </c>
      <c r="Y214" t="str">
        <f t="shared" ca="1" si="62"/>
        <v>N</v>
      </c>
      <c r="Z214" s="2" t="str">
        <f t="shared" ca="1" si="63"/>
        <v>N</v>
      </c>
      <c r="AA214">
        <f t="shared" ca="1" si="67"/>
        <v>0</v>
      </c>
      <c r="AB214">
        <f t="shared" ca="1" si="67"/>
        <v>0</v>
      </c>
      <c r="AC214">
        <f t="shared" ca="1" si="67"/>
        <v>20</v>
      </c>
      <c r="AD214">
        <f t="shared" ca="1" si="67"/>
        <v>20</v>
      </c>
      <c r="AE214">
        <f t="shared" ca="1" si="68"/>
        <v>10</v>
      </c>
      <c r="AF214">
        <f t="shared" ca="1" si="68"/>
        <v>10</v>
      </c>
      <c r="AG214">
        <f t="shared" ca="1" si="69"/>
        <v>0</v>
      </c>
      <c r="AH214">
        <f t="shared" ca="1" si="68"/>
        <v>0</v>
      </c>
      <c r="AI214">
        <f t="shared" ca="1" si="71"/>
        <v>0</v>
      </c>
      <c r="AJ214">
        <f t="shared" ca="1" si="71"/>
        <v>20</v>
      </c>
      <c r="AK214">
        <f t="shared" ca="1" si="70"/>
        <v>20</v>
      </c>
      <c r="AL214">
        <f t="shared" ca="1" si="70"/>
        <v>0</v>
      </c>
      <c r="AM214" s="4" t="s">
        <v>103</v>
      </c>
      <c r="AZ214">
        <f ca="1">_xlfn.XLOOKUP($X214,Return_flow_table!$A$4:$A$25,Return_flow_table!B$4:B$25)</f>
        <v>0</v>
      </c>
      <c r="BA214">
        <f ca="1">_xlfn.XLOOKUP($X214,Return_flow_table!$A$4:$A$25,Return_flow_table!C$4:C$25)</f>
        <v>0</v>
      </c>
      <c r="BB214">
        <f ca="1">_xlfn.XLOOKUP($X214,Return_flow_table!$A$4:$A$25,Return_flow_table!D$4:D$25)</f>
        <v>20</v>
      </c>
      <c r="BC214">
        <f ca="1">_xlfn.XLOOKUP($X214,Return_flow_table!$A$4:$A$25,Return_flow_table!E$4:E$25)</f>
        <v>20</v>
      </c>
      <c r="BD214">
        <f ca="1">_xlfn.XLOOKUP($X214,Return_flow_table!$A$4:$A$25,Return_flow_table!F$4:F$25)</f>
        <v>10</v>
      </c>
      <c r="BE214">
        <f ca="1">_xlfn.XLOOKUP($X214,Return_flow_table!$A$4:$A$25,Return_flow_table!G$4:G$25)</f>
        <v>10</v>
      </c>
      <c r="BF214">
        <f ca="1">_xlfn.XLOOKUP($X214,Return_flow_table!$A$4:$A$25,Return_flow_table!H$4:H$25)</f>
        <v>0</v>
      </c>
      <c r="BG214">
        <f ca="1">_xlfn.XLOOKUP($X214,Return_flow_table!$A$4:$A$25,Return_flow_table!I$4:I$25)</f>
        <v>0</v>
      </c>
      <c r="BH214">
        <f ca="1">_xlfn.XLOOKUP($X214,Return_flow_table!$A$4:$A$25,Return_flow_table!J$4:J$25)</f>
        <v>0</v>
      </c>
      <c r="BI214">
        <f ca="1">_xlfn.XLOOKUP($X214,Return_flow_table!$A$4:$A$25,Return_flow_table!K$4:K$25)</f>
        <v>20</v>
      </c>
      <c r="BJ214">
        <f ca="1">_xlfn.XLOOKUP($X214,Return_flow_table!$A$4:$A$25,Return_flow_table!L$4:L$25)</f>
        <v>20</v>
      </c>
      <c r="BK214" s="2">
        <f ca="1">_xlfn.XLOOKUP($X214,Return_flow_table!$A$4:$A$25,Return_flow_table!M$4:M$25)</f>
        <v>0</v>
      </c>
    </row>
    <row r="215" spans="1:63" x14ac:dyDescent="0.25">
      <c r="A215" t="s">
        <v>340</v>
      </c>
      <c r="B215" t="s">
        <v>98</v>
      </c>
      <c r="C215" t="s">
        <v>99</v>
      </c>
      <c r="D215">
        <v>190</v>
      </c>
      <c r="E215" t="s">
        <v>100</v>
      </c>
      <c r="F215" t="s">
        <v>100</v>
      </c>
      <c r="G215" t="s">
        <v>224</v>
      </c>
      <c r="H215" s="41" t="s">
        <v>104</v>
      </c>
      <c r="I215">
        <f>_xlfn.XLOOKUP(B215,Use_Code_Ranking!$A$4:$A$23,Use_Code_Ranking!$B$4:$B$23,9999)</f>
        <v>1</v>
      </c>
      <c r="J215">
        <f t="shared" ca="1" si="54"/>
        <v>1</v>
      </c>
      <c r="K215">
        <f t="shared" ca="1" si="55"/>
        <v>1</v>
      </c>
      <c r="L215">
        <f t="shared" ca="1" si="56"/>
        <v>0</v>
      </c>
      <c r="M215">
        <f t="shared" ca="1" si="57"/>
        <v>0</v>
      </c>
      <c r="N215" t="str">
        <f t="shared" ca="1" si="64"/>
        <v/>
      </c>
      <c r="O215" t="str">
        <f t="shared" ca="1" si="65"/>
        <v/>
      </c>
      <c r="P215" t="str">
        <f t="shared" si="58"/>
        <v/>
      </c>
      <c r="Q215" t="str">
        <f t="shared" si="59"/>
        <v/>
      </c>
      <c r="R215" t="str">
        <f t="shared" si="60"/>
        <v/>
      </c>
      <c r="S215" t="str">
        <f t="shared" si="61"/>
        <v/>
      </c>
      <c r="U215" s="2" t="str">
        <f ca="1">IF(ISBLANK($T215),IF(S215="Irrigation","Irrigation",IF(R215="Irrigation","Irrigation",IF(Q215="Domestic","Domestic",IF(P215="Stockwatering","Stockwatering",IF(N215="IRRIGATION_AND_MUNICIPAL","Irrigation and Municipal",IF(O215="IRRIGATION_AND_DOMESTIC","Irrigation and Domestic Municipality",_xlfn.XLOOKUP(J215,Use_Code_Ranking!$B$4:$B$23,Use_Code_Ranking!$A$4:$A$23))))))),$T215)</f>
        <v>Irrigation</v>
      </c>
      <c r="W215" s="23" t="str">
        <f ca="1"/>
        <v>A029628</v>
      </c>
      <c r="X215" s="4" t="str">
        <f t="shared" ca="1" si="66"/>
        <v>Irrigation</v>
      </c>
      <c r="Y215" t="str">
        <f t="shared" ca="1" si="62"/>
        <v>N</v>
      </c>
      <c r="Z215" s="2" t="str">
        <f t="shared" ca="1" si="63"/>
        <v>N</v>
      </c>
      <c r="AA215">
        <f t="shared" ca="1" si="67"/>
        <v>0</v>
      </c>
      <c r="AB215">
        <f t="shared" ca="1" si="67"/>
        <v>0</v>
      </c>
      <c r="AC215">
        <f t="shared" ca="1" si="67"/>
        <v>20</v>
      </c>
      <c r="AD215">
        <f t="shared" ca="1" si="67"/>
        <v>20</v>
      </c>
      <c r="AE215">
        <f t="shared" ca="1" si="68"/>
        <v>10</v>
      </c>
      <c r="AF215">
        <f t="shared" ca="1" si="68"/>
        <v>10</v>
      </c>
      <c r="AG215">
        <f t="shared" ca="1" si="69"/>
        <v>0</v>
      </c>
      <c r="AH215">
        <f t="shared" ca="1" si="68"/>
        <v>0</v>
      </c>
      <c r="AI215">
        <f t="shared" ca="1" si="71"/>
        <v>0</v>
      </c>
      <c r="AJ215">
        <f t="shared" ca="1" si="71"/>
        <v>20</v>
      </c>
      <c r="AK215">
        <f t="shared" ca="1" si="70"/>
        <v>20</v>
      </c>
      <c r="AL215">
        <f t="shared" ca="1" si="70"/>
        <v>0</v>
      </c>
      <c r="AM215" s="4" t="s">
        <v>103</v>
      </c>
      <c r="AZ215">
        <f ca="1">_xlfn.XLOOKUP($X215,Return_flow_table!$A$4:$A$25,Return_flow_table!B$4:B$25)</f>
        <v>0</v>
      </c>
      <c r="BA215">
        <f ca="1">_xlfn.XLOOKUP($X215,Return_flow_table!$A$4:$A$25,Return_flow_table!C$4:C$25)</f>
        <v>0</v>
      </c>
      <c r="BB215">
        <f ca="1">_xlfn.XLOOKUP($X215,Return_flow_table!$A$4:$A$25,Return_flow_table!D$4:D$25)</f>
        <v>20</v>
      </c>
      <c r="BC215">
        <f ca="1">_xlfn.XLOOKUP($X215,Return_flow_table!$A$4:$A$25,Return_flow_table!E$4:E$25)</f>
        <v>20</v>
      </c>
      <c r="BD215">
        <f ca="1">_xlfn.XLOOKUP($X215,Return_flow_table!$A$4:$A$25,Return_flow_table!F$4:F$25)</f>
        <v>10</v>
      </c>
      <c r="BE215">
        <f ca="1">_xlfn.XLOOKUP($X215,Return_flow_table!$A$4:$A$25,Return_flow_table!G$4:G$25)</f>
        <v>10</v>
      </c>
      <c r="BF215">
        <f ca="1">_xlfn.XLOOKUP($X215,Return_flow_table!$A$4:$A$25,Return_flow_table!H$4:H$25)</f>
        <v>0</v>
      </c>
      <c r="BG215">
        <f ca="1">_xlfn.XLOOKUP($X215,Return_flow_table!$A$4:$A$25,Return_flow_table!I$4:I$25)</f>
        <v>0</v>
      </c>
      <c r="BH215">
        <f ca="1">_xlfn.XLOOKUP($X215,Return_flow_table!$A$4:$A$25,Return_flow_table!J$4:J$25)</f>
        <v>0</v>
      </c>
      <c r="BI215">
        <f ca="1">_xlfn.XLOOKUP($X215,Return_flow_table!$A$4:$A$25,Return_flow_table!K$4:K$25)</f>
        <v>20</v>
      </c>
      <c r="BJ215">
        <f ca="1">_xlfn.XLOOKUP($X215,Return_flow_table!$A$4:$A$25,Return_flow_table!L$4:L$25)</f>
        <v>20</v>
      </c>
      <c r="BK215" s="2">
        <f ca="1">_xlfn.XLOOKUP($X215,Return_flow_table!$A$4:$A$25,Return_flow_table!M$4:M$25)</f>
        <v>0</v>
      </c>
    </row>
    <row r="216" spans="1:63" x14ac:dyDescent="0.25">
      <c r="A216" t="s">
        <v>341</v>
      </c>
      <c r="B216" t="s">
        <v>98</v>
      </c>
      <c r="C216" t="s">
        <v>99</v>
      </c>
      <c r="D216">
        <v>36</v>
      </c>
      <c r="E216" t="s">
        <v>100</v>
      </c>
      <c r="F216" t="s">
        <v>100</v>
      </c>
      <c r="G216" t="s">
        <v>193</v>
      </c>
      <c r="H216" s="41" t="s">
        <v>102</v>
      </c>
      <c r="I216">
        <f>_xlfn.XLOOKUP(B216,Use_Code_Ranking!$A$4:$A$23,Use_Code_Ranking!$B$4:$B$23,9999)</f>
        <v>1</v>
      </c>
      <c r="J216">
        <f t="shared" ca="1" si="54"/>
        <v>1</v>
      </c>
      <c r="K216">
        <f t="shared" ca="1" si="55"/>
        <v>1</v>
      </c>
      <c r="L216">
        <f t="shared" ca="1" si="56"/>
        <v>0</v>
      </c>
      <c r="M216">
        <f t="shared" ca="1" si="57"/>
        <v>0</v>
      </c>
      <c r="N216" t="str">
        <f t="shared" ca="1" si="64"/>
        <v/>
      </c>
      <c r="O216" t="str">
        <f t="shared" ca="1" si="65"/>
        <v/>
      </c>
      <c r="P216" t="str">
        <f t="shared" si="58"/>
        <v/>
      </c>
      <c r="Q216" t="str">
        <f t="shared" si="59"/>
        <v/>
      </c>
      <c r="R216" t="str">
        <f t="shared" si="60"/>
        <v/>
      </c>
      <c r="S216" t="str">
        <f t="shared" si="61"/>
        <v/>
      </c>
      <c r="U216" s="2" t="str">
        <f ca="1">IF(ISBLANK($T216),IF(S216="Irrigation","Irrigation",IF(R216="Irrigation","Irrigation",IF(Q216="Domestic","Domestic",IF(P216="Stockwatering","Stockwatering",IF(N216="IRRIGATION_AND_MUNICIPAL","Irrigation and Municipal",IF(O216="IRRIGATION_AND_DOMESTIC","Irrigation and Domestic Municipality",_xlfn.XLOOKUP(J216,Use_Code_Ranking!$B$4:$B$23,Use_Code_Ranking!$A$4:$A$23))))))),$T216)</f>
        <v>Irrigation</v>
      </c>
      <c r="W216" s="23" t="str">
        <f ca="1"/>
        <v>A029632</v>
      </c>
      <c r="X216" s="4" t="str">
        <f t="shared" ca="1" si="66"/>
        <v>Irrigation</v>
      </c>
      <c r="Y216" t="str">
        <f t="shared" ca="1" si="62"/>
        <v>N</v>
      </c>
      <c r="Z216" s="2" t="str">
        <f t="shared" ca="1" si="63"/>
        <v>N</v>
      </c>
      <c r="AA216">
        <f t="shared" ca="1" si="67"/>
        <v>0</v>
      </c>
      <c r="AB216">
        <f t="shared" ca="1" si="67"/>
        <v>0</v>
      </c>
      <c r="AC216">
        <f t="shared" ca="1" si="67"/>
        <v>20</v>
      </c>
      <c r="AD216">
        <f t="shared" ca="1" si="67"/>
        <v>20</v>
      </c>
      <c r="AE216">
        <f t="shared" ca="1" si="68"/>
        <v>10</v>
      </c>
      <c r="AF216">
        <f t="shared" ca="1" si="68"/>
        <v>10</v>
      </c>
      <c r="AG216">
        <f t="shared" ca="1" si="69"/>
        <v>0</v>
      </c>
      <c r="AH216">
        <f t="shared" ca="1" si="68"/>
        <v>0</v>
      </c>
      <c r="AI216">
        <f t="shared" ca="1" si="71"/>
        <v>0</v>
      </c>
      <c r="AJ216">
        <f t="shared" ca="1" si="71"/>
        <v>20</v>
      </c>
      <c r="AK216">
        <f t="shared" ca="1" si="70"/>
        <v>20</v>
      </c>
      <c r="AL216">
        <f t="shared" ca="1" si="70"/>
        <v>0</v>
      </c>
      <c r="AM216" s="4" t="s">
        <v>103</v>
      </c>
      <c r="AZ216">
        <f ca="1">_xlfn.XLOOKUP($X216,Return_flow_table!$A$4:$A$25,Return_flow_table!B$4:B$25)</f>
        <v>0</v>
      </c>
      <c r="BA216">
        <f ca="1">_xlfn.XLOOKUP($X216,Return_flow_table!$A$4:$A$25,Return_flow_table!C$4:C$25)</f>
        <v>0</v>
      </c>
      <c r="BB216">
        <f ca="1">_xlfn.XLOOKUP($X216,Return_flow_table!$A$4:$A$25,Return_flow_table!D$4:D$25)</f>
        <v>20</v>
      </c>
      <c r="BC216">
        <f ca="1">_xlfn.XLOOKUP($X216,Return_flow_table!$A$4:$A$25,Return_flow_table!E$4:E$25)</f>
        <v>20</v>
      </c>
      <c r="BD216">
        <f ca="1">_xlfn.XLOOKUP($X216,Return_flow_table!$A$4:$A$25,Return_flow_table!F$4:F$25)</f>
        <v>10</v>
      </c>
      <c r="BE216">
        <f ca="1">_xlfn.XLOOKUP($X216,Return_flow_table!$A$4:$A$25,Return_flow_table!G$4:G$25)</f>
        <v>10</v>
      </c>
      <c r="BF216">
        <f ca="1">_xlfn.XLOOKUP($X216,Return_flow_table!$A$4:$A$25,Return_flow_table!H$4:H$25)</f>
        <v>0</v>
      </c>
      <c r="BG216">
        <f ca="1">_xlfn.XLOOKUP($X216,Return_flow_table!$A$4:$A$25,Return_flow_table!I$4:I$25)</f>
        <v>0</v>
      </c>
      <c r="BH216">
        <f ca="1">_xlfn.XLOOKUP($X216,Return_flow_table!$A$4:$A$25,Return_flow_table!J$4:J$25)</f>
        <v>0</v>
      </c>
      <c r="BI216">
        <f ca="1">_xlfn.XLOOKUP($X216,Return_flow_table!$A$4:$A$25,Return_flow_table!K$4:K$25)</f>
        <v>20</v>
      </c>
      <c r="BJ216">
        <f ca="1">_xlfn.XLOOKUP($X216,Return_flow_table!$A$4:$A$25,Return_flow_table!L$4:L$25)</f>
        <v>20</v>
      </c>
      <c r="BK216" s="2">
        <f ca="1">_xlfn.XLOOKUP($X216,Return_flow_table!$A$4:$A$25,Return_flow_table!M$4:M$25)</f>
        <v>0</v>
      </c>
    </row>
    <row r="217" spans="1:63" x14ac:dyDescent="0.25">
      <c r="A217" t="s">
        <v>342</v>
      </c>
      <c r="B217" t="s">
        <v>139</v>
      </c>
      <c r="C217" t="s">
        <v>99</v>
      </c>
      <c r="D217">
        <v>16</v>
      </c>
      <c r="E217" t="s">
        <v>100</v>
      </c>
      <c r="F217" t="s">
        <v>100</v>
      </c>
      <c r="G217" t="s">
        <v>343</v>
      </c>
      <c r="H217" s="41" t="s">
        <v>102</v>
      </c>
      <c r="I217">
        <f>_xlfn.XLOOKUP(B217,Use_Code_Ranking!$A$4:$A$23,Use_Code_Ranking!$B$4:$B$23,9999)</f>
        <v>9</v>
      </c>
      <c r="J217">
        <f t="shared" ca="1" si="54"/>
        <v>1</v>
      </c>
      <c r="K217">
        <f t="shared" ca="1" si="55"/>
        <v>1</v>
      </c>
      <c r="L217">
        <f t="shared" ca="1" si="56"/>
        <v>0</v>
      </c>
      <c r="M217">
        <f t="shared" ca="1" si="57"/>
        <v>0</v>
      </c>
      <c r="N217" t="str">
        <f t="shared" ca="1" si="64"/>
        <v/>
      </c>
      <c r="O217" t="str">
        <f t="shared" ca="1" si="65"/>
        <v/>
      </c>
      <c r="P217" t="str">
        <f t="shared" si="58"/>
        <v/>
      </c>
      <c r="Q217" t="str">
        <f t="shared" si="59"/>
        <v/>
      </c>
      <c r="R217" t="str">
        <f t="shared" si="60"/>
        <v/>
      </c>
      <c r="S217" t="str">
        <f t="shared" si="61"/>
        <v/>
      </c>
      <c r="U217" s="2" t="str">
        <f ca="1">IF(ISBLANK($T217),IF(S217="Irrigation","Irrigation",IF(R217="Irrigation","Irrigation",IF(Q217="Domestic","Domestic",IF(P217="Stockwatering","Stockwatering",IF(N217="IRRIGATION_AND_MUNICIPAL","Irrigation and Municipal",IF(O217="IRRIGATION_AND_DOMESTIC","Irrigation and Domestic Municipality",_xlfn.XLOOKUP(J217,Use_Code_Ranking!$B$4:$B$23,Use_Code_Ranking!$A$4:$A$23))))))),$T217)</f>
        <v>Irrigation</v>
      </c>
      <c r="W217" s="23" t="str">
        <f ca="1"/>
        <v>A029995</v>
      </c>
      <c r="X217" s="4" t="str">
        <f t="shared" ca="1" si="66"/>
        <v>Stockwatering</v>
      </c>
      <c r="Y217" t="str">
        <f t="shared" ca="1" si="62"/>
        <v>N</v>
      </c>
      <c r="Z217" s="2" t="str">
        <f t="shared" ca="1" si="63"/>
        <v>N</v>
      </c>
      <c r="AA217">
        <f t="shared" ca="1" si="67"/>
        <v>0</v>
      </c>
      <c r="AB217">
        <f t="shared" ca="1" si="67"/>
        <v>0</v>
      </c>
      <c r="AC217">
        <f t="shared" ca="1" si="67"/>
        <v>0</v>
      </c>
      <c r="AD217">
        <f t="shared" ca="1" si="67"/>
        <v>0</v>
      </c>
      <c r="AE217">
        <f t="shared" ca="1" si="68"/>
        <v>0</v>
      </c>
      <c r="AF217">
        <f t="shared" ca="1" si="68"/>
        <v>0</v>
      </c>
      <c r="AG217">
        <f t="shared" ca="1" si="69"/>
        <v>0</v>
      </c>
      <c r="AH217">
        <f t="shared" ca="1" si="68"/>
        <v>0</v>
      </c>
      <c r="AI217">
        <f t="shared" ca="1" si="71"/>
        <v>0</v>
      </c>
      <c r="AJ217">
        <f t="shared" ca="1" si="71"/>
        <v>0</v>
      </c>
      <c r="AK217">
        <f t="shared" ca="1" si="70"/>
        <v>0</v>
      </c>
      <c r="AL217">
        <f t="shared" ca="1" si="70"/>
        <v>0</v>
      </c>
      <c r="AM217" s="4" t="s">
        <v>103</v>
      </c>
      <c r="AZ217">
        <f ca="1">_xlfn.XLOOKUP($X217,Return_flow_table!$A$4:$A$25,Return_flow_table!B$4:B$25)</f>
        <v>0</v>
      </c>
      <c r="BA217">
        <f ca="1">_xlfn.XLOOKUP($X217,Return_flow_table!$A$4:$A$25,Return_flow_table!C$4:C$25)</f>
        <v>0</v>
      </c>
      <c r="BB217">
        <f ca="1">_xlfn.XLOOKUP($X217,Return_flow_table!$A$4:$A$25,Return_flow_table!D$4:D$25)</f>
        <v>0</v>
      </c>
      <c r="BC217">
        <f ca="1">_xlfn.XLOOKUP($X217,Return_flow_table!$A$4:$A$25,Return_flow_table!E$4:E$25)</f>
        <v>0</v>
      </c>
      <c r="BD217">
        <f ca="1">_xlfn.XLOOKUP($X217,Return_flow_table!$A$4:$A$25,Return_flow_table!F$4:F$25)</f>
        <v>0</v>
      </c>
      <c r="BE217">
        <f ca="1">_xlfn.XLOOKUP($X217,Return_flow_table!$A$4:$A$25,Return_flow_table!G$4:G$25)</f>
        <v>0</v>
      </c>
      <c r="BF217">
        <f ca="1">_xlfn.XLOOKUP($X217,Return_flow_table!$A$4:$A$25,Return_flow_table!H$4:H$25)</f>
        <v>0</v>
      </c>
      <c r="BG217">
        <f ca="1">_xlfn.XLOOKUP($X217,Return_flow_table!$A$4:$A$25,Return_flow_table!I$4:I$25)</f>
        <v>0</v>
      </c>
      <c r="BH217">
        <f ca="1">_xlfn.XLOOKUP($X217,Return_flow_table!$A$4:$A$25,Return_flow_table!J$4:J$25)</f>
        <v>0</v>
      </c>
      <c r="BI217">
        <f ca="1">_xlfn.XLOOKUP($X217,Return_flow_table!$A$4:$A$25,Return_flow_table!K$4:K$25)</f>
        <v>0</v>
      </c>
      <c r="BJ217">
        <f ca="1">_xlfn.XLOOKUP($X217,Return_flow_table!$A$4:$A$25,Return_flow_table!L$4:L$25)</f>
        <v>0</v>
      </c>
      <c r="BK217" s="2">
        <f ca="1">_xlfn.XLOOKUP($X217,Return_flow_table!$A$4:$A$25,Return_flow_table!M$4:M$25)</f>
        <v>0</v>
      </c>
    </row>
    <row r="218" spans="1:63" x14ac:dyDescent="0.25">
      <c r="A218" t="s">
        <v>342</v>
      </c>
      <c r="B218" t="s">
        <v>126</v>
      </c>
      <c r="C218" t="s">
        <v>99</v>
      </c>
      <c r="D218">
        <v>16</v>
      </c>
      <c r="E218" t="s">
        <v>100</v>
      </c>
      <c r="F218" t="s">
        <v>100</v>
      </c>
      <c r="G218" t="s">
        <v>343</v>
      </c>
      <c r="H218" s="41" t="s">
        <v>102</v>
      </c>
      <c r="I218">
        <f>_xlfn.XLOOKUP(B218,Use_Code_Ranking!$A$4:$A$23,Use_Code_Ranking!$B$4:$B$23,9999)</f>
        <v>5</v>
      </c>
      <c r="J218">
        <f t="shared" ca="1" si="54"/>
        <v>1</v>
      </c>
      <c r="K218">
        <f t="shared" ca="1" si="55"/>
        <v>1</v>
      </c>
      <c r="L218">
        <f t="shared" ca="1" si="56"/>
        <v>0</v>
      </c>
      <c r="M218">
        <f t="shared" ca="1" si="57"/>
        <v>0</v>
      </c>
      <c r="N218" t="str">
        <f t="shared" ca="1" si="64"/>
        <v/>
      </c>
      <c r="O218" t="str">
        <f t="shared" ca="1" si="65"/>
        <v/>
      </c>
      <c r="P218" t="str">
        <f t="shared" si="58"/>
        <v/>
      </c>
      <c r="Q218" t="str">
        <f t="shared" si="59"/>
        <v/>
      </c>
      <c r="R218" t="str">
        <f t="shared" si="60"/>
        <v/>
      </c>
      <c r="S218" t="str">
        <f t="shared" si="61"/>
        <v/>
      </c>
      <c r="U218" s="2" t="str">
        <f ca="1">IF(ISBLANK($T218),IF(S218="Irrigation","Irrigation",IF(R218="Irrigation","Irrigation",IF(Q218="Domestic","Domestic",IF(P218="Stockwatering","Stockwatering",IF(N218="IRRIGATION_AND_MUNICIPAL","Irrigation and Municipal",IF(O218="IRRIGATION_AND_DOMESTIC","Irrigation and Domestic Municipality",_xlfn.XLOOKUP(J218,Use_Code_Ranking!$B$4:$B$23,Use_Code_Ranking!$A$4:$A$23))))))),$T218)</f>
        <v>Irrigation</v>
      </c>
      <c r="W218" s="23" t="str">
        <f ca="1"/>
        <v>A030132</v>
      </c>
      <c r="X218" s="4" t="str">
        <f t="shared" ca="1" si="66"/>
        <v>Irrigation</v>
      </c>
      <c r="Y218" t="str">
        <f t="shared" ca="1" si="62"/>
        <v>N</v>
      </c>
      <c r="Z218" s="2" t="str">
        <f t="shared" ca="1" si="63"/>
        <v>N</v>
      </c>
      <c r="AA218">
        <f t="shared" ca="1" si="67"/>
        <v>0</v>
      </c>
      <c r="AB218">
        <f t="shared" ca="1" si="67"/>
        <v>0</v>
      </c>
      <c r="AC218">
        <f t="shared" ca="1" si="67"/>
        <v>20</v>
      </c>
      <c r="AD218">
        <f t="shared" ca="1" si="67"/>
        <v>20</v>
      </c>
      <c r="AE218">
        <f t="shared" ca="1" si="68"/>
        <v>10</v>
      </c>
      <c r="AF218">
        <f t="shared" ca="1" si="68"/>
        <v>10</v>
      </c>
      <c r="AG218">
        <f t="shared" ca="1" si="69"/>
        <v>0</v>
      </c>
      <c r="AH218">
        <f t="shared" ca="1" si="68"/>
        <v>0</v>
      </c>
      <c r="AI218">
        <f t="shared" ca="1" si="71"/>
        <v>0</v>
      </c>
      <c r="AJ218">
        <f t="shared" ca="1" si="71"/>
        <v>20</v>
      </c>
      <c r="AK218">
        <f t="shared" ca="1" si="70"/>
        <v>20</v>
      </c>
      <c r="AL218">
        <f t="shared" ca="1" si="70"/>
        <v>0</v>
      </c>
      <c r="AM218" s="4" t="s">
        <v>103</v>
      </c>
      <c r="AZ218">
        <f ca="1">_xlfn.XLOOKUP($X218,Return_flow_table!$A$4:$A$25,Return_flow_table!B$4:B$25)</f>
        <v>0</v>
      </c>
      <c r="BA218">
        <f ca="1">_xlfn.XLOOKUP($X218,Return_flow_table!$A$4:$A$25,Return_flow_table!C$4:C$25)</f>
        <v>0</v>
      </c>
      <c r="BB218">
        <f ca="1">_xlfn.XLOOKUP($X218,Return_flow_table!$A$4:$A$25,Return_flow_table!D$4:D$25)</f>
        <v>20</v>
      </c>
      <c r="BC218">
        <f ca="1">_xlfn.XLOOKUP($X218,Return_flow_table!$A$4:$A$25,Return_flow_table!E$4:E$25)</f>
        <v>20</v>
      </c>
      <c r="BD218">
        <f ca="1">_xlfn.XLOOKUP($X218,Return_flow_table!$A$4:$A$25,Return_flow_table!F$4:F$25)</f>
        <v>10</v>
      </c>
      <c r="BE218">
        <f ca="1">_xlfn.XLOOKUP($X218,Return_flow_table!$A$4:$A$25,Return_flow_table!G$4:G$25)</f>
        <v>10</v>
      </c>
      <c r="BF218">
        <f ca="1">_xlfn.XLOOKUP($X218,Return_flow_table!$A$4:$A$25,Return_flow_table!H$4:H$25)</f>
        <v>0</v>
      </c>
      <c r="BG218">
        <f ca="1">_xlfn.XLOOKUP($X218,Return_flow_table!$A$4:$A$25,Return_flow_table!I$4:I$25)</f>
        <v>0</v>
      </c>
      <c r="BH218">
        <f ca="1">_xlfn.XLOOKUP($X218,Return_flow_table!$A$4:$A$25,Return_flow_table!J$4:J$25)</f>
        <v>0</v>
      </c>
      <c r="BI218">
        <f ca="1">_xlfn.XLOOKUP($X218,Return_flow_table!$A$4:$A$25,Return_flow_table!K$4:K$25)</f>
        <v>20</v>
      </c>
      <c r="BJ218">
        <f ca="1">_xlfn.XLOOKUP($X218,Return_flow_table!$A$4:$A$25,Return_flow_table!L$4:L$25)</f>
        <v>20</v>
      </c>
      <c r="BK218" s="2">
        <f ca="1">_xlfn.XLOOKUP($X218,Return_flow_table!$A$4:$A$25,Return_flow_table!M$4:M$25)</f>
        <v>0</v>
      </c>
    </row>
    <row r="219" spans="1:63" x14ac:dyDescent="0.25">
      <c r="A219" t="s">
        <v>342</v>
      </c>
      <c r="B219" t="s">
        <v>143</v>
      </c>
      <c r="C219" t="s">
        <v>99</v>
      </c>
      <c r="D219">
        <v>16</v>
      </c>
      <c r="E219" t="s">
        <v>100</v>
      </c>
      <c r="F219" t="s">
        <v>100</v>
      </c>
      <c r="G219" t="s">
        <v>343</v>
      </c>
      <c r="H219" s="41" t="s">
        <v>102</v>
      </c>
      <c r="I219">
        <f>_xlfn.XLOOKUP(B219,Use_Code_Ranking!$A$4:$A$23,Use_Code_Ranking!$B$4:$B$23,9999)</f>
        <v>12</v>
      </c>
      <c r="J219">
        <f t="shared" ca="1" si="54"/>
        <v>1</v>
      </c>
      <c r="K219">
        <f t="shared" ca="1" si="55"/>
        <v>1</v>
      </c>
      <c r="L219">
        <f t="shared" ca="1" si="56"/>
        <v>0</v>
      </c>
      <c r="M219">
        <f t="shared" ca="1" si="57"/>
        <v>0</v>
      </c>
      <c r="N219" t="str">
        <f t="shared" ca="1" si="64"/>
        <v/>
      </c>
      <c r="O219" t="str">
        <f t="shared" ca="1" si="65"/>
        <v/>
      </c>
      <c r="P219" t="str">
        <f t="shared" si="58"/>
        <v/>
      </c>
      <c r="Q219" t="str">
        <f t="shared" si="59"/>
        <v/>
      </c>
      <c r="R219" t="str">
        <f t="shared" si="60"/>
        <v/>
      </c>
      <c r="S219" t="str">
        <f t="shared" si="61"/>
        <v/>
      </c>
      <c r="U219" s="2" t="str">
        <f ca="1">IF(ISBLANK($T219),IF(S219="Irrigation","Irrigation",IF(R219="Irrigation","Irrigation",IF(Q219="Domestic","Domestic",IF(P219="Stockwatering","Stockwatering",IF(N219="IRRIGATION_AND_MUNICIPAL","Irrigation and Municipal",IF(O219="IRRIGATION_AND_DOMESTIC","Irrigation and Domestic Municipality",_xlfn.XLOOKUP(J219,Use_Code_Ranking!$B$4:$B$23,Use_Code_Ranking!$A$4:$A$23))))))),$T219)</f>
        <v>Irrigation</v>
      </c>
      <c r="W219" s="23" t="str">
        <f ca="1"/>
        <v>A030349</v>
      </c>
      <c r="X219" s="4" t="str">
        <f t="shared" ca="1" si="66"/>
        <v>Irrigation</v>
      </c>
      <c r="Y219" t="str">
        <f t="shared" ca="1" si="62"/>
        <v>N</v>
      </c>
      <c r="Z219" s="2" t="str">
        <f t="shared" ca="1" si="63"/>
        <v>N</v>
      </c>
      <c r="AA219">
        <f t="shared" ca="1" si="67"/>
        <v>0</v>
      </c>
      <c r="AB219">
        <f t="shared" ca="1" si="67"/>
        <v>0</v>
      </c>
      <c r="AC219">
        <f t="shared" ca="1" si="67"/>
        <v>20</v>
      </c>
      <c r="AD219">
        <f t="shared" ca="1" si="67"/>
        <v>20</v>
      </c>
      <c r="AE219">
        <f t="shared" ca="1" si="68"/>
        <v>10</v>
      </c>
      <c r="AF219">
        <f t="shared" ca="1" si="68"/>
        <v>10</v>
      </c>
      <c r="AG219">
        <f t="shared" ca="1" si="69"/>
        <v>0</v>
      </c>
      <c r="AH219">
        <f t="shared" ca="1" si="68"/>
        <v>0</v>
      </c>
      <c r="AI219">
        <f t="shared" ca="1" si="71"/>
        <v>0</v>
      </c>
      <c r="AJ219">
        <f t="shared" ca="1" si="71"/>
        <v>20</v>
      </c>
      <c r="AK219">
        <f t="shared" ca="1" si="70"/>
        <v>20</v>
      </c>
      <c r="AL219">
        <f t="shared" ca="1" si="70"/>
        <v>0</v>
      </c>
      <c r="AM219" s="4" t="s">
        <v>103</v>
      </c>
      <c r="AZ219">
        <f ca="1">_xlfn.XLOOKUP($X219,Return_flow_table!$A$4:$A$25,Return_flow_table!B$4:B$25)</f>
        <v>0</v>
      </c>
      <c r="BA219">
        <f ca="1">_xlfn.XLOOKUP($X219,Return_flow_table!$A$4:$A$25,Return_flow_table!C$4:C$25)</f>
        <v>0</v>
      </c>
      <c r="BB219">
        <f ca="1">_xlfn.XLOOKUP($X219,Return_flow_table!$A$4:$A$25,Return_flow_table!D$4:D$25)</f>
        <v>20</v>
      </c>
      <c r="BC219">
        <f ca="1">_xlfn.XLOOKUP($X219,Return_flow_table!$A$4:$A$25,Return_flow_table!E$4:E$25)</f>
        <v>20</v>
      </c>
      <c r="BD219">
        <f ca="1">_xlfn.XLOOKUP($X219,Return_flow_table!$A$4:$A$25,Return_flow_table!F$4:F$25)</f>
        <v>10</v>
      </c>
      <c r="BE219">
        <f ca="1">_xlfn.XLOOKUP($X219,Return_flow_table!$A$4:$A$25,Return_flow_table!G$4:G$25)</f>
        <v>10</v>
      </c>
      <c r="BF219">
        <f ca="1">_xlfn.XLOOKUP($X219,Return_flow_table!$A$4:$A$25,Return_flow_table!H$4:H$25)</f>
        <v>0</v>
      </c>
      <c r="BG219">
        <f ca="1">_xlfn.XLOOKUP($X219,Return_flow_table!$A$4:$A$25,Return_flow_table!I$4:I$25)</f>
        <v>0</v>
      </c>
      <c r="BH219">
        <f ca="1">_xlfn.XLOOKUP($X219,Return_flow_table!$A$4:$A$25,Return_flow_table!J$4:J$25)</f>
        <v>0</v>
      </c>
      <c r="BI219">
        <f ca="1">_xlfn.XLOOKUP($X219,Return_flow_table!$A$4:$A$25,Return_flow_table!K$4:K$25)</f>
        <v>20</v>
      </c>
      <c r="BJ219">
        <f ca="1">_xlfn.XLOOKUP($X219,Return_flow_table!$A$4:$A$25,Return_flow_table!L$4:L$25)</f>
        <v>20</v>
      </c>
      <c r="BK219" s="2">
        <f ca="1">_xlfn.XLOOKUP($X219,Return_flow_table!$A$4:$A$25,Return_flow_table!M$4:M$25)</f>
        <v>0</v>
      </c>
    </row>
    <row r="220" spans="1:63" x14ac:dyDescent="0.25">
      <c r="A220" t="s">
        <v>342</v>
      </c>
      <c r="B220" t="s">
        <v>98</v>
      </c>
      <c r="C220" t="s">
        <v>99</v>
      </c>
      <c r="D220">
        <v>16</v>
      </c>
      <c r="E220" t="s">
        <v>100</v>
      </c>
      <c r="F220" t="s">
        <v>100</v>
      </c>
      <c r="G220" t="s">
        <v>343</v>
      </c>
      <c r="H220" s="41" t="s">
        <v>102</v>
      </c>
      <c r="I220">
        <f>_xlfn.XLOOKUP(B220,Use_Code_Ranking!$A$4:$A$23,Use_Code_Ranking!$B$4:$B$23,9999)</f>
        <v>1</v>
      </c>
      <c r="J220">
        <f t="shared" ca="1" si="54"/>
        <v>1</v>
      </c>
      <c r="K220">
        <f t="shared" ca="1" si="55"/>
        <v>1</v>
      </c>
      <c r="L220">
        <f t="shared" ca="1" si="56"/>
        <v>0</v>
      </c>
      <c r="M220">
        <f t="shared" ca="1" si="57"/>
        <v>0</v>
      </c>
      <c r="N220" t="str">
        <f t="shared" ca="1" si="64"/>
        <v/>
      </c>
      <c r="O220" t="str">
        <f t="shared" ca="1" si="65"/>
        <v/>
      </c>
      <c r="P220" t="str">
        <f t="shared" si="58"/>
        <v/>
      </c>
      <c r="Q220" t="str">
        <f t="shared" si="59"/>
        <v/>
      </c>
      <c r="R220" t="str">
        <f t="shared" si="60"/>
        <v/>
      </c>
      <c r="S220" t="str">
        <f t="shared" si="61"/>
        <v/>
      </c>
      <c r="U220" s="2" t="str">
        <f ca="1">IF(ISBLANK($T220),IF(S220="Irrigation","Irrigation",IF(R220="Irrigation","Irrigation",IF(Q220="Domestic","Domestic",IF(P220="Stockwatering","Stockwatering",IF(N220="IRRIGATION_AND_MUNICIPAL","Irrigation and Municipal",IF(O220="IRRIGATION_AND_DOMESTIC","Irrigation and Domestic Municipality",_xlfn.XLOOKUP(J220,Use_Code_Ranking!$B$4:$B$23,Use_Code_Ranking!$A$4:$A$23))))))),$T220)</f>
        <v>Irrigation</v>
      </c>
      <c r="W220" s="23" t="str">
        <f ca="1"/>
        <v>A030412</v>
      </c>
      <c r="X220" s="4" t="str">
        <f t="shared" ca="1" si="66"/>
        <v>Irrigation</v>
      </c>
      <c r="Y220" t="str">
        <f t="shared" ca="1" si="62"/>
        <v>N</v>
      </c>
      <c r="Z220" s="2" t="str">
        <f t="shared" ca="1" si="63"/>
        <v>N</v>
      </c>
      <c r="AA220">
        <f t="shared" ca="1" si="67"/>
        <v>0</v>
      </c>
      <c r="AB220">
        <f t="shared" ca="1" si="67"/>
        <v>0</v>
      </c>
      <c r="AC220">
        <f t="shared" ca="1" si="67"/>
        <v>20</v>
      </c>
      <c r="AD220">
        <f t="shared" ca="1" si="67"/>
        <v>20</v>
      </c>
      <c r="AE220">
        <f t="shared" ca="1" si="68"/>
        <v>10</v>
      </c>
      <c r="AF220">
        <f t="shared" ca="1" si="68"/>
        <v>10</v>
      </c>
      <c r="AG220">
        <f t="shared" ca="1" si="69"/>
        <v>0</v>
      </c>
      <c r="AH220">
        <f t="shared" ca="1" si="68"/>
        <v>0</v>
      </c>
      <c r="AI220">
        <f t="shared" ca="1" si="71"/>
        <v>0</v>
      </c>
      <c r="AJ220">
        <f t="shared" ca="1" si="71"/>
        <v>20</v>
      </c>
      <c r="AK220">
        <f t="shared" ca="1" si="70"/>
        <v>20</v>
      </c>
      <c r="AL220">
        <f t="shared" ca="1" si="70"/>
        <v>0</v>
      </c>
      <c r="AM220" s="4" t="s">
        <v>103</v>
      </c>
      <c r="AZ220">
        <f ca="1">_xlfn.XLOOKUP($X220,Return_flow_table!$A$4:$A$25,Return_flow_table!B$4:B$25)</f>
        <v>0</v>
      </c>
      <c r="BA220">
        <f ca="1">_xlfn.XLOOKUP($X220,Return_flow_table!$A$4:$A$25,Return_flow_table!C$4:C$25)</f>
        <v>0</v>
      </c>
      <c r="BB220">
        <f ca="1">_xlfn.XLOOKUP($X220,Return_flow_table!$A$4:$A$25,Return_flow_table!D$4:D$25)</f>
        <v>20</v>
      </c>
      <c r="BC220">
        <f ca="1">_xlfn.XLOOKUP($X220,Return_flow_table!$A$4:$A$25,Return_flow_table!E$4:E$25)</f>
        <v>20</v>
      </c>
      <c r="BD220">
        <f ca="1">_xlfn.XLOOKUP($X220,Return_flow_table!$A$4:$A$25,Return_flow_table!F$4:F$25)</f>
        <v>10</v>
      </c>
      <c r="BE220">
        <f ca="1">_xlfn.XLOOKUP($X220,Return_flow_table!$A$4:$A$25,Return_flow_table!G$4:G$25)</f>
        <v>10</v>
      </c>
      <c r="BF220">
        <f ca="1">_xlfn.XLOOKUP($X220,Return_flow_table!$A$4:$A$25,Return_flow_table!H$4:H$25)</f>
        <v>0</v>
      </c>
      <c r="BG220">
        <f ca="1">_xlfn.XLOOKUP($X220,Return_flow_table!$A$4:$A$25,Return_flow_table!I$4:I$25)</f>
        <v>0</v>
      </c>
      <c r="BH220">
        <f ca="1">_xlfn.XLOOKUP($X220,Return_flow_table!$A$4:$A$25,Return_flow_table!J$4:J$25)</f>
        <v>0</v>
      </c>
      <c r="BI220">
        <f ca="1">_xlfn.XLOOKUP($X220,Return_flow_table!$A$4:$A$25,Return_flow_table!K$4:K$25)</f>
        <v>20</v>
      </c>
      <c r="BJ220">
        <f ca="1">_xlfn.XLOOKUP($X220,Return_flow_table!$A$4:$A$25,Return_flow_table!L$4:L$25)</f>
        <v>20</v>
      </c>
      <c r="BK220" s="2">
        <f ca="1">_xlfn.XLOOKUP($X220,Return_flow_table!$A$4:$A$25,Return_flow_table!M$4:M$25)</f>
        <v>0</v>
      </c>
    </row>
    <row r="221" spans="1:63" x14ac:dyDescent="0.25">
      <c r="A221" t="s">
        <v>344</v>
      </c>
      <c r="B221" t="s">
        <v>139</v>
      </c>
      <c r="C221" t="s">
        <v>99</v>
      </c>
      <c r="D221">
        <v>15</v>
      </c>
      <c r="E221" t="s">
        <v>100</v>
      </c>
      <c r="F221" t="s">
        <v>100</v>
      </c>
      <c r="G221" t="s">
        <v>345</v>
      </c>
      <c r="H221" s="41" t="s">
        <v>108</v>
      </c>
      <c r="I221">
        <f>_xlfn.XLOOKUP(B221,Use_Code_Ranking!$A$4:$A$23,Use_Code_Ranking!$B$4:$B$23,9999)</f>
        <v>9</v>
      </c>
      <c r="J221">
        <f t="shared" ca="1" si="54"/>
        <v>9</v>
      </c>
      <c r="K221">
        <f t="shared" ca="1" si="55"/>
        <v>0</v>
      </c>
      <c r="L221">
        <f t="shared" ca="1" si="56"/>
        <v>0</v>
      </c>
      <c r="M221">
        <f t="shared" ca="1" si="57"/>
        <v>0</v>
      </c>
      <c r="N221" t="str">
        <f t="shared" ca="1" si="64"/>
        <v/>
      </c>
      <c r="O221" t="str">
        <f t="shared" ca="1" si="65"/>
        <v/>
      </c>
      <c r="P221" t="str">
        <f t="shared" si="58"/>
        <v/>
      </c>
      <c r="Q221" t="str">
        <f t="shared" si="59"/>
        <v/>
      </c>
      <c r="R221" t="str">
        <f t="shared" si="60"/>
        <v/>
      </c>
      <c r="S221" t="str">
        <f t="shared" si="61"/>
        <v/>
      </c>
      <c r="U221" s="2" t="str">
        <f ca="1">IF(ISBLANK($T221),IF(S221="Irrigation","Irrigation",IF(R221="Irrigation","Irrigation",IF(Q221="Domestic","Domestic",IF(P221="Stockwatering","Stockwatering",IF(N221="IRRIGATION_AND_MUNICIPAL","Irrigation and Municipal",IF(O221="IRRIGATION_AND_DOMESTIC","Irrigation and Domestic Municipality",_xlfn.XLOOKUP(J221,Use_Code_Ranking!$B$4:$B$23,Use_Code_Ranking!$A$4:$A$23))))))),$T221)</f>
        <v>Recreational</v>
      </c>
      <c r="W221" s="23" t="str">
        <f ca="1"/>
        <v>A030560</v>
      </c>
      <c r="X221" s="4" t="str">
        <f t="shared" ca="1" si="66"/>
        <v>Irrigation</v>
      </c>
      <c r="Y221" t="str">
        <f t="shared" ca="1" si="62"/>
        <v>N</v>
      </c>
      <c r="Z221" s="2" t="str">
        <f t="shared" ca="1" si="63"/>
        <v>N</v>
      </c>
      <c r="AA221">
        <f t="shared" ca="1" si="67"/>
        <v>0</v>
      </c>
      <c r="AB221">
        <f t="shared" ca="1" si="67"/>
        <v>0</v>
      </c>
      <c r="AC221">
        <f t="shared" ca="1" si="67"/>
        <v>20</v>
      </c>
      <c r="AD221">
        <f t="shared" ca="1" si="67"/>
        <v>20</v>
      </c>
      <c r="AE221">
        <f t="shared" ca="1" si="68"/>
        <v>10</v>
      </c>
      <c r="AF221">
        <f t="shared" ca="1" si="68"/>
        <v>10</v>
      </c>
      <c r="AG221">
        <f t="shared" ca="1" si="69"/>
        <v>0</v>
      </c>
      <c r="AH221">
        <f t="shared" ca="1" si="68"/>
        <v>0</v>
      </c>
      <c r="AI221">
        <f t="shared" ca="1" si="71"/>
        <v>0</v>
      </c>
      <c r="AJ221">
        <f t="shared" ca="1" si="71"/>
        <v>20</v>
      </c>
      <c r="AK221">
        <f t="shared" ca="1" si="70"/>
        <v>20</v>
      </c>
      <c r="AL221">
        <f t="shared" ca="1" si="70"/>
        <v>0</v>
      </c>
      <c r="AM221" s="4" t="s">
        <v>103</v>
      </c>
      <c r="AZ221">
        <f ca="1">_xlfn.XLOOKUP($X221,Return_flow_table!$A$4:$A$25,Return_flow_table!B$4:B$25)</f>
        <v>0</v>
      </c>
      <c r="BA221">
        <f ca="1">_xlfn.XLOOKUP($X221,Return_flow_table!$A$4:$A$25,Return_flow_table!C$4:C$25)</f>
        <v>0</v>
      </c>
      <c r="BB221">
        <f ca="1">_xlfn.XLOOKUP($X221,Return_flow_table!$A$4:$A$25,Return_flow_table!D$4:D$25)</f>
        <v>20</v>
      </c>
      <c r="BC221">
        <f ca="1">_xlfn.XLOOKUP($X221,Return_flow_table!$A$4:$A$25,Return_flow_table!E$4:E$25)</f>
        <v>20</v>
      </c>
      <c r="BD221">
        <f ca="1">_xlfn.XLOOKUP($X221,Return_flow_table!$A$4:$A$25,Return_flow_table!F$4:F$25)</f>
        <v>10</v>
      </c>
      <c r="BE221">
        <f ca="1">_xlfn.XLOOKUP($X221,Return_flow_table!$A$4:$A$25,Return_flow_table!G$4:G$25)</f>
        <v>10</v>
      </c>
      <c r="BF221">
        <f ca="1">_xlfn.XLOOKUP($X221,Return_flow_table!$A$4:$A$25,Return_flow_table!H$4:H$25)</f>
        <v>0</v>
      </c>
      <c r="BG221">
        <f ca="1">_xlfn.XLOOKUP($X221,Return_flow_table!$A$4:$A$25,Return_flow_table!I$4:I$25)</f>
        <v>0</v>
      </c>
      <c r="BH221">
        <f ca="1">_xlfn.XLOOKUP($X221,Return_flow_table!$A$4:$A$25,Return_flow_table!J$4:J$25)</f>
        <v>0</v>
      </c>
      <c r="BI221">
        <f ca="1">_xlfn.XLOOKUP($X221,Return_flow_table!$A$4:$A$25,Return_flow_table!K$4:K$25)</f>
        <v>20</v>
      </c>
      <c r="BJ221">
        <f ca="1">_xlfn.XLOOKUP($X221,Return_flow_table!$A$4:$A$25,Return_flow_table!L$4:L$25)</f>
        <v>20</v>
      </c>
      <c r="BK221" s="2">
        <f ca="1">_xlfn.XLOOKUP($X221,Return_flow_table!$A$4:$A$25,Return_flow_table!M$4:M$25)</f>
        <v>0</v>
      </c>
    </row>
    <row r="222" spans="1:63" x14ac:dyDescent="0.25">
      <c r="A222" t="s">
        <v>346</v>
      </c>
      <c r="B222" t="s">
        <v>178</v>
      </c>
      <c r="C222" t="s">
        <v>99</v>
      </c>
      <c r="D222">
        <v>156</v>
      </c>
      <c r="E222" t="s">
        <v>100</v>
      </c>
      <c r="F222" t="s">
        <v>100</v>
      </c>
      <c r="G222" t="s">
        <v>180</v>
      </c>
      <c r="H222" s="41" t="s">
        <v>102</v>
      </c>
      <c r="I222">
        <f>_xlfn.XLOOKUP(B222,Use_Code_Ranking!$A$4:$A$23,Use_Code_Ranking!$B$4:$B$23,9999)</f>
        <v>13</v>
      </c>
      <c r="J222">
        <f t="shared" ca="1" si="54"/>
        <v>3</v>
      </c>
      <c r="K222">
        <f t="shared" ca="1" si="55"/>
        <v>0</v>
      </c>
      <c r="L222">
        <f t="shared" ca="1" si="56"/>
        <v>0</v>
      </c>
      <c r="M222">
        <f t="shared" ca="1" si="57"/>
        <v>0</v>
      </c>
      <c r="N222" t="str">
        <f t="shared" ca="1" si="64"/>
        <v/>
      </c>
      <c r="O222" t="str">
        <f t="shared" ca="1" si="65"/>
        <v/>
      </c>
      <c r="P222" t="str">
        <f t="shared" si="58"/>
        <v/>
      </c>
      <c r="Q222" t="str">
        <f t="shared" si="59"/>
        <v/>
      </c>
      <c r="R222" t="str">
        <f t="shared" si="60"/>
        <v/>
      </c>
      <c r="S222" t="str">
        <f t="shared" si="61"/>
        <v/>
      </c>
      <c r="U222" s="2" t="str">
        <f ca="1">IF(ISBLANK($T222),IF(S222="Irrigation","Irrigation",IF(R222="Irrigation","Irrigation",IF(Q222="Domestic","Domestic",IF(P222="Stockwatering","Stockwatering",IF(N222="IRRIGATION_AND_MUNICIPAL","Irrigation and Municipal",IF(O222="IRRIGATION_AND_DOMESTIC","Irrigation and Domestic Municipality",_xlfn.XLOOKUP(J222,Use_Code_Ranking!$B$4:$B$23,Use_Code_Ranking!$A$4:$A$23))))))),$T222)</f>
        <v>Domestic</v>
      </c>
      <c r="W222" s="23" t="str">
        <f ca="1"/>
        <v>A031050</v>
      </c>
      <c r="X222" s="4" t="str">
        <f t="shared" ca="1" si="66"/>
        <v>Irrigation</v>
      </c>
      <c r="Y222" t="str">
        <f t="shared" ca="1" si="62"/>
        <v>N</v>
      </c>
      <c r="Z222" s="2" t="str">
        <f t="shared" ca="1" si="63"/>
        <v>N</v>
      </c>
      <c r="AA222">
        <f t="shared" ca="1" si="67"/>
        <v>0</v>
      </c>
      <c r="AB222">
        <f t="shared" ca="1" si="67"/>
        <v>0</v>
      </c>
      <c r="AC222">
        <f t="shared" ca="1" si="67"/>
        <v>20</v>
      </c>
      <c r="AD222">
        <f t="shared" ca="1" si="67"/>
        <v>20</v>
      </c>
      <c r="AE222">
        <f t="shared" ca="1" si="68"/>
        <v>10</v>
      </c>
      <c r="AF222">
        <f t="shared" ca="1" si="68"/>
        <v>10</v>
      </c>
      <c r="AG222">
        <f t="shared" ca="1" si="69"/>
        <v>0</v>
      </c>
      <c r="AH222">
        <f t="shared" ca="1" si="68"/>
        <v>0</v>
      </c>
      <c r="AI222">
        <f t="shared" ca="1" si="71"/>
        <v>0</v>
      </c>
      <c r="AJ222">
        <f t="shared" ca="1" si="71"/>
        <v>20</v>
      </c>
      <c r="AK222">
        <f t="shared" ca="1" si="70"/>
        <v>20</v>
      </c>
      <c r="AL222">
        <f t="shared" ca="1" si="70"/>
        <v>0</v>
      </c>
      <c r="AM222" s="4" t="s">
        <v>103</v>
      </c>
      <c r="AZ222">
        <f ca="1">_xlfn.XLOOKUP($X222,Return_flow_table!$A$4:$A$25,Return_flow_table!B$4:B$25)</f>
        <v>0</v>
      </c>
      <c r="BA222">
        <f ca="1">_xlfn.XLOOKUP($X222,Return_flow_table!$A$4:$A$25,Return_flow_table!C$4:C$25)</f>
        <v>0</v>
      </c>
      <c r="BB222">
        <f ca="1">_xlfn.XLOOKUP($X222,Return_flow_table!$A$4:$A$25,Return_flow_table!D$4:D$25)</f>
        <v>20</v>
      </c>
      <c r="BC222">
        <f ca="1">_xlfn.XLOOKUP($X222,Return_flow_table!$A$4:$A$25,Return_flow_table!E$4:E$25)</f>
        <v>20</v>
      </c>
      <c r="BD222">
        <f ca="1">_xlfn.XLOOKUP($X222,Return_flow_table!$A$4:$A$25,Return_flow_table!F$4:F$25)</f>
        <v>10</v>
      </c>
      <c r="BE222">
        <f ca="1">_xlfn.XLOOKUP($X222,Return_flow_table!$A$4:$A$25,Return_flow_table!G$4:G$25)</f>
        <v>10</v>
      </c>
      <c r="BF222">
        <f ca="1">_xlfn.XLOOKUP($X222,Return_flow_table!$A$4:$A$25,Return_flow_table!H$4:H$25)</f>
        <v>0</v>
      </c>
      <c r="BG222">
        <f ca="1">_xlfn.XLOOKUP($X222,Return_flow_table!$A$4:$A$25,Return_flow_table!I$4:I$25)</f>
        <v>0</v>
      </c>
      <c r="BH222">
        <f ca="1">_xlfn.XLOOKUP($X222,Return_flow_table!$A$4:$A$25,Return_flow_table!J$4:J$25)</f>
        <v>0</v>
      </c>
      <c r="BI222">
        <f ca="1">_xlfn.XLOOKUP($X222,Return_flow_table!$A$4:$A$25,Return_flow_table!K$4:K$25)</f>
        <v>20</v>
      </c>
      <c r="BJ222">
        <f ca="1">_xlfn.XLOOKUP($X222,Return_flow_table!$A$4:$A$25,Return_flow_table!L$4:L$25)</f>
        <v>20</v>
      </c>
      <c r="BK222" s="2">
        <f ca="1">_xlfn.XLOOKUP($X222,Return_flow_table!$A$4:$A$25,Return_flow_table!M$4:M$25)</f>
        <v>0</v>
      </c>
    </row>
    <row r="223" spans="1:63" x14ac:dyDescent="0.25">
      <c r="A223" t="s">
        <v>346</v>
      </c>
      <c r="B223" t="s">
        <v>106</v>
      </c>
      <c r="C223" t="s">
        <v>99</v>
      </c>
      <c r="D223">
        <v>156</v>
      </c>
      <c r="E223" t="s">
        <v>100</v>
      </c>
      <c r="F223" t="s">
        <v>100</v>
      </c>
      <c r="G223" t="s">
        <v>180</v>
      </c>
      <c r="H223" s="41" t="s">
        <v>102</v>
      </c>
      <c r="I223">
        <f>_xlfn.XLOOKUP(B223,Use_Code_Ranking!$A$4:$A$23,Use_Code_Ranking!$B$4:$B$23,9999)</f>
        <v>3</v>
      </c>
      <c r="J223">
        <f t="shared" ca="1" si="54"/>
        <v>3</v>
      </c>
      <c r="K223">
        <f t="shared" ca="1" si="55"/>
        <v>0</v>
      </c>
      <c r="L223">
        <f t="shared" ca="1" si="56"/>
        <v>0</v>
      </c>
      <c r="M223">
        <f t="shared" ca="1" si="57"/>
        <v>0</v>
      </c>
      <c r="N223" t="str">
        <f t="shared" ca="1" si="64"/>
        <v/>
      </c>
      <c r="O223" t="str">
        <f t="shared" ca="1" si="65"/>
        <v/>
      </c>
      <c r="P223" t="str">
        <f t="shared" si="58"/>
        <v/>
      </c>
      <c r="Q223" t="str">
        <f t="shared" si="59"/>
        <v/>
      </c>
      <c r="R223" t="str">
        <f t="shared" si="60"/>
        <v/>
      </c>
      <c r="S223" t="str">
        <f t="shared" si="61"/>
        <v/>
      </c>
      <c r="U223" s="2" t="str">
        <f ca="1">IF(ISBLANK($T223),IF(S223="Irrigation","Irrigation",IF(R223="Irrigation","Irrigation",IF(Q223="Domestic","Domestic",IF(P223="Stockwatering","Stockwatering",IF(N223="IRRIGATION_AND_MUNICIPAL","Irrigation and Municipal",IF(O223="IRRIGATION_AND_DOMESTIC","Irrigation and Domestic Municipality",_xlfn.XLOOKUP(J223,Use_Code_Ranking!$B$4:$B$23,Use_Code_Ranking!$A$4:$A$23))))))),$T223)</f>
        <v>Domestic</v>
      </c>
      <c r="W223" s="23" t="str">
        <f ca="1"/>
        <v>A031171</v>
      </c>
      <c r="X223" s="4" t="str">
        <f t="shared" ca="1" si="66"/>
        <v>Irrigation</v>
      </c>
      <c r="Y223" t="str">
        <f t="shared" ca="1" si="62"/>
        <v>N</v>
      </c>
      <c r="Z223" s="2" t="str">
        <f t="shared" ca="1" si="63"/>
        <v>N</v>
      </c>
      <c r="AA223">
        <f t="shared" ca="1" si="67"/>
        <v>0</v>
      </c>
      <c r="AB223">
        <f t="shared" ca="1" si="67"/>
        <v>0</v>
      </c>
      <c r="AC223">
        <f t="shared" ca="1" si="67"/>
        <v>20</v>
      </c>
      <c r="AD223">
        <f t="shared" ca="1" si="67"/>
        <v>20</v>
      </c>
      <c r="AE223">
        <f t="shared" ca="1" si="68"/>
        <v>10</v>
      </c>
      <c r="AF223">
        <f t="shared" ca="1" si="68"/>
        <v>10</v>
      </c>
      <c r="AG223">
        <f t="shared" ca="1" si="69"/>
        <v>0</v>
      </c>
      <c r="AH223">
        <f t="shared" ca="1" si="68"/>
        <v>0</v>
      </c>
      <c r="AI223">
        <f t="shared" ca="1" si="71"/>
        <v>0</v>
      </c>
      <c r="AJ223">
        <f t="shared" ca="1" si="71"/>
        <v>20</v>
      </c>
      <c r="AK223">
        <f t="shared" ca="1" si="70"/>
        <v>20</v>
      </c>
      <c r="AL223">
        <f t="shared" ca="1" si="70"/>
        <v>0</v>
      </c>
      <c r="AM223" s="4" t="s">
        <v>103</v>
      </c>
      <c r="AZ223">
        <f ca="1">_xlfn.XLOOKUP($X223,Return_flow_table!$A$4:$A$25,Return_flow_table!B$4:B$25)</f>
        <v>0</v>
      </c>
      <c r="BA223">
        <f ca="1">_xlfn.XLOOKUP($X223,Return_flow_table!$A$4:$A$25,Return_flow_table!C$4:C$25)</f>
        <v>0</v>
      </c>
      <c r="BB223">
        <f ca="1">_xlfn.XLOOKUP($X223,Return_flow_table!$A$4:$A$25,Return_flow_table!D$4:D$25)</f>
        <v>20</v>
      </c>
      <c r="BC223">
        <f ca="1">_xlfn.XLOOKUP($X223,Return_flow_table!$A$4:$A$25,Return_flow_table!E$4:E$25)</f>
        <v>20</v>
      </c>
      <c r="BD223">
        <f ca="1">_xlfn.XLOOKUP($X223,Return_flow_table!$A$4:$A$25,Return_flow_table!F$4:F$25)</f>
        <v>10</v>
      </c>
      <c r="BE223">
        <f ca="1">_xlfn.XLOOKUP($X223,Return_flow_table!$A$4:$A$25,Return_flow_table!G$4:G$25)</f>
        <v>10</v>
      </c>
      <c r="BF223">
        <f ca="1">_xlfn.XLOOKUP($X223,Return_flow_table!$A$4:$A$25,Return_flow_table!H$4:H$25)</f>
        <v>0</v>
      </c>
      <c r="BG223">
        <f ca="1">_xlfn.XLOOKUP($X223,Return_flow_table!$A$4:$A$25,Return_flow_table!I$4:I$25)</f>
        <v>0</v>
      </c>
      <c r="BH223">
        <f ca="1">_xlfn.XLOOKUP($X223,Return_flow_table!$A$4:$A$25,Return_flow_table!J$4:J$25)</f>
        <v>0</v>
      </c>
      <c r="BI223">
        <f ca="1">_xlfn.XLOOKUP($X223,Return_flow_table!$A$4:$A$25,Return_flow_table!K$4:K$25)</f>
        <v>20</v>
      </c>
      <c r="BJ223">
        <f ca="1">_xlfn.XLOOKUP($X223,Return_flow_table!$A$4:$A$25,Return_flow_table!L$4:L$25)</f>
        <v>20</v>
      </c>
      <c r="BK223" s="2">
        <f ca="1">_xlfn.XLOOKUP($X223,Return_flow_table!$A$4:$A$25,Return_flow_table!M$4:M$25)</f>
        <v>0</v>
      </c>
    </row>
    <row r="224" spans="1:63" x14ac:dyDescent="0.25">
      <c r="A224" t="s">
        <v>347</v>
      </c>
      <c r="B224" t="s">
        <v>143</v>
      </c>
      <c r="C224" t="s">
        <v>99</v>
      </c>
      <c r="D224">
        <v>13</v>
      </c>
      <c r="E224" t="s">
        <v>100</v>
      </c>
      <c r="F224" t="s">
        <v>100</v>
      </c>
      <c r="G224" t="s">
        <v>348</v>
      </c>
      <c r="H224" s="41" t="s">
        <v>102</v>
      </c>
      <c r="I224">
        <f>_xlfn.XLOOKUP(B224,Use_Code_Ranking!$A$4:$A$23,Use_Code_Ranking!$B$4:$B$23,9999)</f>
        <v>12</v>
      </c>
      <c r="J224">
        <f t="shared" ca="1" si="54"/>
        <v>9</v>
      </c>
      <c r="K224">
        <f t="shared" ca="1" si="55"/>
        <v>0</v>
      </c>
      <c r="L224">
        <f t="shared" ca="1" si="56"/>
        <v>0</v>
      </c>
      <c r="M224">
        <f t="shared" ca="1" si="57"/>
        <v>0</v>
      </c>
      <c r="N224" t="str">
        <f t="shared" ca="1" si="64"/>
        <v/>
      </c>
      <c r="O224" t="str">
        <f t="shared" ca="1" si="65"/>
        <v/>
      </c>
      <c r="P224" t="str">
        <f t="shared" si="58"/>
        <v/>
      </c>
      <c r="Q224" t="str">
        <f t="shared" si="59"/>
        <v/>
      </c>
      <c r="R224" t="str">
        <f t="shared" si="60"/>
        <v/>
      </c>
      <c r="S224" t="str">
        <f t="shared" si="61"/>
        <v/>
      </c>
      <c r="U224" s="2" t="str">
        <f ca="1">IF(ISBLANK($T224),IF(S224="Irrigation","Irrigation",IF(R224="Irrigation","Irrigation",IF(Q224="Domestic","Domestic",IF(P224="Stockwatering","Stockwatering",IF(N224="IRRIGATION_AND_MUNICIPAL","Irrigation and Municipal",IF(O224="IRRIGATION_AND_DOMESTIC","Irrigation and Domestic Municipality",_xlfn.XLOOKUP(J224,Use_Code_Ranking!$B$4:$B$23,Use_Code_Ranking!$A$4:$A$23))))))),$T224)</f>
        <v>Recreational</v>
      </c>
      <c r="W224" s="23" t="str">
        <f ca="1"/>
        <v>A031259</v>
      </c>
      <c r="X224" s="4" t="str">
        <f t="shared" ca="1" si="66"/>
        <v>Irrigation</v>
      </c>
      <c r="Y224" t="str">
        <f t="shared" ca="1" si="62"/>
        <v>N</v>
      </c>
      <c r="Z224" s="2" t="str">
        <f t="shared" ca="1" si="63"/>
        <v>N</v>
      </c>
      <c r="AA224">
        <f t="shared" ca="1" si="67"/>
        <v>0</v>
      </c>
      <c r="AB224">
        <f t="shared" ca="1" si="67"/>
        <v>0</v>
      </c>
      <c r="AC224">
        <f t="shared" ca="1" si="67"/>
        <v>20</v>
      </c>
      <c r="AD224">
        <f t="shared" ca="1" si="67"/>
        <v>20</v>
      </c>
      <c r="AE224">
        <f t="shared" ca="1" si="68"/>
        <v>10</v>
      </c>
      <c r="AF224">
        <f t="shared" ca="1" si="68"/>
        <v>10</v>
      </c>
      <c r="AG224">
        <f t="shared" ca="1" si="69"/>
        <v>0</v>
      </c>
      <c r="AH224">
        <f t="shared" ca="1" si="68"/>
        <v>0</v>
      </c>
      <c r="AI224">
        <f t="shared" ca="1" si="71"/>
        <v>0</v>
      </c>
      <c r="AJ224">
        <f t="shared" ca="1" si="71"/>
        <v>20</v>
      </c>
      <c r="AK224">
        <f t="shared" ca="1" si="70"/>
        <v>20</v>
      </c>
      <c r="AL224">
        <f t="shared" ca="1" si="70"/>
        <v>0</v>
      </c>
      <c r="AM224" s="4" t="s">
        <v>103</v>
      </c>
      <c r="AZ224">
        <f ca="1">_xlfn.XLOOKUP($X224,Return_flow_table!$A$4:$A$25,Return_flow_table!B$4:B$25)</f>
        <v>0</v>
      </c>
      <c r="BA224">
        <f ca="1">_xlfn.XLOOKUP($X224,Return_flow_table!$A$4:$A$25,Return_flow_table!C$4:C$25)</f>
        <v>0</v>
      </c>
      <c r="BB224">
        <f ca="1">_xlfn.XLOOKUP($X224,Return_flow_table!$A$4:$A$25,Return_flow_table!D$4:D$25)</f>
        <v>20</v>
      </c>
      <c r="BC224">
        <f ca="1">_xlfn.XLOOKUP($X224,Return_flow_table!$A$4:$A$25,Return_flow_table!E$4:E$25)</f>
        <v>20</v>
      </c>
      <c r="BD224">
        <f ca="1">_xlfn.XLOOKUP($X224,Return_flow_table!$A$4:$A$25,Return_flow_table!F$4:F$25)</f>
        <v>10</v>
      </c>
      <c r="BE224">
        <f ca="1">_xlfn.XLOOKUP($X224,Return_flow_table!$A$4:$A$25,Return_flow_table!G$4:G$25)</f>
        <v>10</v>
      </c>
      <c r="BF224">
        <f ca="1">_xlfn.XLOOKUP($X224,Return_flow_table!$A$4:$A$25,Return_flow_table!H$4:H$25)</f>
        <v>0</v>
      </c>
      <c r="BG224">
        <f ca="1">_xlfn.XLOOKUP($X224,Return_flow_table!$A$4:$A$25,Return_flow_table!I$4:I$25)</f>
        <v>0</v>
      </c>
      <c r="BH224">
        <f ca="1">_xlfn.XLOOKUP($X224,Return_flow_table!$A$4:$A$25,Return_flow_table!J$4:J$25)</f>
        <v>0</v>
      </c>
      <c r="BI224">
        <f ca="1">_xlfn.XLOOKUP($X224,Return_flow_table!$A$4:$A$25,Return_flow_table!K$4:K$25)</f>
        <v>20</v>
      </c>
      <c r="BJ224">
        <f ca="1">_xlfn.XLOOKUP($X224,Return_flow_table!$A$4:$A$25,Return_flow_table!L$4:L$25)</f>
        <v>20</v>
      </c>
      <c r="BK224" s="2">
        <f ca="1">_xlfn.XLOOKUP($X224,Return_flow_table!$A$4:$A$25,Return_flow_table!M$4:M$25)</f>
        <v>0</v>
      </c>
    </row>
    <row r="225" spans="1:63" x14ac:dyDescent="0.25">
      <c r="A225" t="s">
        <v>347</v>
      </c>
      <c r="B225" t="s">
        <v>139</v>
      </c>
      <c r="C225" t="s">
        <v>99</v>
      </c>
      <c r="D225">
        <v>13</v>
      </c>
      <c r="E225" t="s">
        <v>100</v>
      </c>
      <c r="F225" t="s">
        <v>100</v>
      </c>
      <c r="G225" t="s">
        <v>348</v>
      </c>
      <c r="H225" s="41" t="s">
        <v>102</v>
      </c>
      <c r="I225">
        <f>_xlfn.XLOOKUP(B225,Use_Code_Ranking!$A$4:$A$23,Use_Code_Ranking!$B$4:$B$23,9999)</f>
        <v>9</v>
      </c>
      <c r="J225">
        <f t="shared" ca="1" si="54"/>
        <v>9</v>
      </c>
      <c r="K225">
        <f t="shared" ca="1" si="55"/>
        <v>0</v>
      </c>
      <c r="L225">
        <f t="shared" ca="1" si="56"/>
        <v>0</v>
      </c>
      <c r="M225">
        <f t="shared" ca="1" si="57"/>
        <v>0</v>
      </c>
      <c r="N225" t="str">
        <f t="shared" ca="1" si="64"/>
        <v/>
      </c>
      <c r="O225" t="str">
        <f t="shared" ca="1" si="65"/>
        <v/>
      </c>
      <c r="P225" t="str">
        <f t="shared" si="58"/>
        <v/>
      </c>
      <c r="Q225" t="str">
        <f t="shared" si="59"/>
        <v/>
      </c>
      <c r="R225" t="str">
        <f t="shared" si="60"/>
        <v/>
      </c>
      <c r="S225" t="str">
        <f t="shared" si="61"/>
        <v/>
      </c>
      <c r="U225" s="2" t="str">
        <f ca="1">IF(ISBLANK($T225),IF(S225="Irrigation","Irrigation",IF(R225="Irrigation","Irrigation",IF(Q225="Domestic","Domestic",IF(P225="Stockwatering","Stockwatering",IF(N225="IRRIGATION_AND_MUNICIPAL","Irrigation and Municipal",IF(O225="IRRIGATION_AND_DOMESTIC","Irrigation and Domestic Municipality",_xlfn.XLOOKUP(J225,Use_Code_Ranking!$B$4:$B$23,Use_Code_Ranking!$A$4:$A$23))))))),$T225)</f>
        <v>Recreational</v>
      </c>
      <c r="W225" s="23" t="str">
        <f ca="1"/>
        <v>A031304</v>
      </c>
      <c r="X225" s="4" t="str">
        <f t="shared" ca="1" si="66"/>
        <v>Irrigation</v>
      </c>
      <c r="Y225" t="str">
        <f t="shared" ca="1" si="62"/>
        <v>N</v>
      </c>
      <c r="Z225" s="2" t="str">
        <f t="shared" ca="1" si="63"/>
        <v>N</v>
      </c>
      <c r="AA225">
        <f t="shared" ca="1" si="67"/>
        <v>0</v>
      </c>
      <c r="AB225">
        <f t="shared" ca="1" si="67"/>
        <v>0</v>
      </c>
      <c r="AC225">
        <f t="shared" ca="1" si="67"/>
        <v>20</v>
      </c>
      <c r="AD225">
        <f t="shared" ca="1" si="67"/>
        <v>20</v>
      </c>
      <c r="AE225">
        <f t="shared" ca="1" si="68"/>
        <v>10</v>
      </c>
      <c r="AF225">
        <f t="shared" ca="1" si="68"/>
        <v>10</v>
      </c>
      <c r="AG225">
        <f t="shared" ca="1" si="69"/>
        <v>0</v>
      </c>
      <c r="AH225">
        <f t="shared" ca="1" si="68"/>
        <v>0</v>
      </c>
      <c r="AI225">
        <f t="shared" ca="1" si="71"/>
        <v>0</v>
      </c>
      <c r="AJ225">
        <f t="shared" ca="1" si="71"/>
        <v>20</v>
      </c>
      <c r="AK225">
        <f t="shared" ca="1" si="70"/>
        <v>20</v>
      </c>
      <c r="AL225">
        <f t="shared" ca="1" si="70"/>
        <v>0</v>
      </c>
      <c r="AM225" s="4" t="s">
        <v>103</v>
      </c>
      <c r="AZ225">
        <f ca="1">_xlfn.XLOOKUP($X225,Return_flow_table!$A$4:$A$25,Return_flow_table!B$4:B$25)</f>
        <v>0</v>
      </c>
      <c r="BA225">
        <f ca="1">_xlfn.XLOOKUP($X225,Return_flow_table!$A$4:$A$25,Return_flow_table!C$4:C$25)</f>
        <v>0</v>
      </c>
      <c r="BB225">
        <f ca="1">_xlfn.XLOOKUP($X225,Return_flow_table!$A$4:$A$25,Return_flow_table!D$4:D$25)</f>
        <v>20</v>
      </c>
      <c r="BC225">
        <f ca="1">_xlfn.XLOOKUP($X225,Return_flow_table!$A$4:$A$25,Return_flow_table!E$4:E$25)</f>
        <v>20</v>
      </c>
      <c r="BD225">
        <f ca="1">_xlfn.XLOOKUP($X225,Return_flow_table!$A$4:$A$25,Return_flow_table!F$4:F$25)</f>
        <v>10</v>
      </c>
      <c r="BE225">
        <f ca="1">_xlfn.XLOOKUP($X225,Return_flow_table!$A$4:$A$25,Return_flow_table!G$4:G$25)</f>
        <v>10</v>
      </c>
      <c r="BF225">
        <f ca="1">_xlfn.XLOOKUP($X225,Return_flow_table!$A$4:$A$25,Return_flow_table!H$4:H$25)</f>
        <v>0</v>
      </c>
      <c r="BG225">
        <f ca="1">_xlfn.XLOOKUP($X225,Return_flow_table!$A$4:$A$25,Return_flow_table!I$4:I$25)</f>
        <v>0</v>
      </c>
      <c r="BH225">
        <f ca="1">_xlfn.XLOOKUP($X225,Return_flow_table!$A$4:$A$25,Return_flow_table!J$4:J$25)</f>
        <v>0</v>
      </c>
      <c r="BI225">
        <f ca="1">_xlfn.XLOOKUP($X225,Return_flow_table!$A$4:$A$25,Return_flow_table!K$4:K$25)</f>
        <v>20</v>
      </c>
      <c r="BJ225">
        <f ca="1">_xlfn.XLOOKUP($X225,Return_flow_table!$A$4:$A$25,Return_flow_table!L$4:L$25)</f>
        <v>20</v>
      </c>
      <c r="BK225" s="2">
        <f ca="1">_xlfn.XLOOKUP($X225,Return_flow_table!$A$4:$A$25,Return_flow_table!M$4:M$25)</f>
        <v>0</v>
      </c>
    </row>
    <row r="226" spans="1:63" x14ac:dyDescent="0.25">
      <c r="A226" t="s">
        <v>349</v>
      </c>
      <c r="B226" t="s">
        <v>98</v>
      </c>
      <c r="C226" t="s">
        <v>99</v>
      </c>
      <c r="D226">
        <v>208</v>
      </c>
      <c r="E226" t="s">
        <v>100</v>
      </c>
      <c r="F226" t="s">
        <v>100</v>
      </c>
      <c r="G226" t="s">
        <v>350</v>
      </c>
      <c r="H226" s="41" t="s">
        <v>104</v>
      </c>
      <c r="I226">
        <f>_xlfn.XLOOKUP(B226,Use_Code_Ranking!$A$4:$A$23,Use_Code_Ranking!$B$4:$B$23,9999)</f>
        <v>1</v>
      </c>
      <c r="J226">
        <f t="shared" ca="1" si="54"/>
        <v>1</v>
      </c>
      <c r="K226">
        <f t="shared" ca="1" si="55"/>
        <v>1</v>
      </c>
      <c r="L226">
        <f t="shared" ca="1" si="56"/>
        <v>0</v>
      </c>
      <c r="M226">
        <f t="shared" ca="1" si="57"/>
        <v>0</v>
      </c>
      <c r="N226" t="str">
        <f t="shared" ca="1" si="64"/>
        <v/>
      </c>
      <c r="O226" t="str">
        <f t="shared" ca="1" si="65"/>
        <v/>
      </c>
      <c r="P226" t="str">
        <f t="shared" si="58"/>
        <v/>
      </c>
      <c r="Q226" t="str">
        <f t="shared" si="59"/>
        <v/>
      </c>
      <c r="R226" t="str">
        <f t="shared" si="60"/>
        <v/>
      </c>
      <c r="S226" t="str">
        <f t="shared" si="61"/>
        <v/>
      </c>
      <c r="U226" s="2" t="str">
        <f ca="1">IF(ISBLANK($T226),IF(S226="Irrigation","Irrigation",IF(R226="Irrigation","Irrigation",IF(Q226="Domestic","Domestic",IF(P226="Stockwatering","Stockwatering",IF(N226="IRRIGATION_AND_MUNICIPAL","Irrigation and Municipal",IF(O226="IRRIGATION_AND_DOMESTIC","Irrigation and Domestic Municipality",_xlfn.XLOOKUP(J226,Use_Code_Ranking!$B$4:$B$23,Use_Code_Ranking!$A$4:$A$23))))))),$T226)</f>
        <v>Irrigation</v>
      </c>
      <c r="W226" s="23" t="str">
        <f ca="1"/>
        <v>A031362</v>
      </c>
      <c r="X226" s="4" t="str">
        <f t="shared" ca="1" si="66"/>
        <v>Irrigation</v>
      </c>
      <c r="Y226" t="str">
        <f t="shared" ca="1" si="62"/>
        <v>N</v>
      </c>
      <c r="Z226" s="2" t="str">
        <f t="shared" ca="1" si="63"/>
        <v>N</v>
      </c>
      <c r="AA226">
        <f t="shared" ca="1" si="67"/>
        <v>0</v>
      </c>
      <c r="AB226">
        <f t="shared" ca="1" si="67"/>
        <v>0</v>
      </c>
      <c r="AC226">
        <f t="shared" ca="1" si="67"/>
        <v>20</v>
      </c>
      <c r="AD226">
        <f t="shared" ca="1" si="67"/>
        <v>20</v>
      </c>
      <c r="AE226">
        <f t="shared" ca="1" si="68"/>
        <v>10</v>
      </c>
      <c r="AF226">
        <f t="shared" ca="1" si="68"/>
        <v>10</v>
      </c>
      <c r="AG226">
        <f t="shared" ca="1" si="69"/>
        <v>0</v>
      </c>
      <c r="AH226">
        <f t="shared" ca="1" si="68"/>
        <v>0</v>
      </c>
      <c r="AI226">
        <f t="shared" ca="1" si="71"/>
        <v>0</v>
      </c>
      <c r="AJ226">
        <f t="shared" ca="1" si="71"/>
        <v>20</v>
      </c>
      <c r="AK226">
        <f t="shared" ca="1" si="70"/>
        <v>20</v>
      </c>
      <c r="AL226">
        <f t="shared" ca="1" si="70"/>
        <v>0</v>
      </c>
      <c r="AM226" s="4" t="s">
        <v>103</v>
      </c>
      <c r="AZ226">
        <f ca="1">_xlfn.XLOOKUP($X226,Return_flow_table!$A$4:$A$25,Return_flow_table!B$4:B$25)</f>
        <v>0</v>
      </c>
      <c r="BA226">
        <f ca="1">_xlfn.XLOOKUP($X226,Return_flow_table!$A$4:$A$25,Return_flow_table!C$4:C$25)</f>
        <v>0</v>
      </c>
      <c r="BB226">
        <f ca="1">_xlfn.XLOOKUP($X226,Return_flow_table!$A$4:$A$25,Return_flow_table!D$4:D$25)</f>
        <v>20</v>
      </c>
      <c r="BC226">
        <f ca="1">_xlfn.XLOOKUP($X226,Return_flow_table!$A$4:$A$25,Return_flow_table!E$4:E$25)</f>
        <v>20</v>
      </c>
      <c r="BD226">
        <f ca="1">_xlfn.XLOOKUP($X226,Return_flow_table!$A$4:$A$25,Return_flow_table!F$4:F$25)</f>
        <v>10</v>
      </c>
      <c r="BE226">
        <f ca="1">_xlfn.XLOOKUP($X226,Return_flow_table!$A$4:$A$25,Return_flow_table!G$4:G$25)</f>
        <v>10</v>
      </c>
      <c r="BF226">
        <f ca="1">_xlfn.XLOOKUP($X226,Return_flow_table!$A$4:$A$25,Return_flow_table!H$4:H$25)</f>
        <v>0</v>
      </c>
      <c r="BG226">
        <f ca="1">_xlfn.XLOOKUP($X226,Return_flow_table!$A$4:$A$25,Return_flow_table!I$4:I$25)</f>
        <v>0</v>
      </c>
      <c r="BH226">
        <f ca="1">_xlfn.XLOOKUP($X226,Return_flow_table!$A$4:$A$25,Return_flow_table!J$4:J$25)</f>
        <v>0</v>
      </c>
      <c r="BI226">
        <f ca="1">_xlfn.XLOOKUP($X226,Return_flow_table!$A$4:$A$25,Return_flow_table!K$4:K$25)</f>
        <v>20</v>
      </c>
      <c r="BJ226">
        <f ca="1">_xlfn.XLOOKUP($X226,Return_flow_table!$A$4:$A$25,Return_flow_table!L$4:L$25)</f>
        <v>20</v>
      </c>
      <c r="BK226" s="2">
        <f ca="1">_xlfn.XLOOKUP($X226,Return_flow_table!$A$4:$A$25,Return_flow_table!M$4:M$25)</f>
        <v>0</v>
      </c>
    </row>
    <row r="227" spans="1:63" x14ac:dyDescent="0.25">
      <c r="A227" t="s">
        <v>351</v>
      </c>
      <c r="B227" t="s">
        <v>98</v>
      </c>
      <c r="C227" t="s">
        <v>99</v>
      </c>
      <c r="D227">
        <v>25</v>
      </c>
      <c r="E227" t="s">
        <v>100</v>
      </c>
      <c r="F227" t="s">
        <v>100</v>
      </c>
      <c r="G227" t="s">
        <v>352</v>
      </c>
      <c r="H227" s="41" t="s">
        <v>104</v>
      </c>
      <c r="I227">
        <f>_xlfn.XLOOKUP(B227,Use_Code_Ranking!$A$4:$A$23,Use_Code_Ranking!$B$4:$B$23,9999)</f>
        <v>1</v>
      </c>
      <c r="J227">
        <f t="shared" ca="1" si="54"/>
        <v>1</v>
      </c>
      <c r="K227">
        <f t="shared" ca="1" si="55"/>
        <v>1</v>
      </c>
      <c r="L227">
        <f t="shared" ca="1" si="56"/>
        <v>0</v>
      </c>
      <c r="M227">
        <f t="shared" ca="1" si="57"/>
        <v>0</v>
      </c>
      <c r="N227" t="str">
        <f t="shared" ca="1" si="64"/>
        <v/>
      </c>
      <c r="O227" t="str">
        <f t="shared" ca="1" si="65"/>
        <v/>
      </c>
      <c r="P227" t="str">
        <f t="shared" si="58"/>
        <v/>
      </c>
      <c r="Q227" t="str">
        <f t="shared" si="59"/>
        <v/>
      </c>
      <c r="R227" t="str">
        <f t="shared" si="60"/>
        <v/>
      </c>
      <c r="S227" t="str">
        <f t="shared" si="61"/>
        <v/>
      </c>
      <c r="U227" s="2" t="str">
        <f ca="1">IF(ISBLANK($T227),IF(S227="Irrigation","Irrigation",IF(R227="Irrigation","Irrigation",IF(Q227="Domestic","Domestic",IF(P227="Stockwatering","Stockwatering",IF(N227="IRRIGATION_AND_MUNICIPAL","Irrigation and Municipal",IF(O227="IRRIGATION_AND_DOMESTIC","Irrigation and Domestic Municipality",_xlfn.XLOOKUP(J227,Use_Code_Ranking!$B$4:$B$23,Use_Code_Ranking!$A$4:$A$23))))))),$T227)</f>
        <v>Irrigation</v>
      </c>
      <c r="W227" s="23" t="str">
        <f ca="1"/>
        <v>A031501</v>
      </c>
      <c r="X227" s="4" t="str">
        <f t="shared" ca="1" si="66"/>
        <v>Irrigation</v>
      </c>
      <c r="Y227" t="str">
        <f t="shared" ca="1" si="62"/>
        <v>N</v>
      </c>
      <c r="Z227" s="2" t="str">
        <f t="shared" ca="1" si="63"/>
        <v>N</v>
      </c>
      <c r="AA227">
        <f t="shared" ca="1" si="67"/>
        <v>0</v>
      </c>
      <c r="AB227">
        <f t="shared" ca="1" si="67"/>
        <v>0</v>
      </c>
      <c r="AC227">
        <f t="shared" ca="1" si="67"/>
        <v>20</v>
      </c>
      <c r="AD227">
        <f t="shared" ca="1" si="67"/>
        <v>20</v>
      </c>
      <c r="AE227">
        <f t="shared" ca="1" si="68"/>
        <v>10</v>
      </c>
      <c r="AF227">
        <f t="shared" ca="1" si="68"/>
        <v>10</v>
      </c>
      <c r="AG227">
        <f t="shared" ca="1" si="69"/>
        <v>0</v>
      </c>
      <c r="AH227">
        <f t="shared" ca="1" si="68"/>
        <v>0</v>
      </c>
      <c r="AI227">
        <f t="shared" ca="1" si="71"/>
        <v>0</v>
      </c>
      <c r="AJ227">
        <f t="shared" ca="1" si="71"/>
        <v>20</v>
      </c>
      <c r="AK227">
        <f t="shared" ca="1" si="70"/>
        <v>20</v>
      </c>
      <c r="AL227">
        <f t="shared" ca="1" si="70"/>
        <v>0</v>
      </c>
      <c r="AM227" s="4" t="s">
        <v>103</v>
      </c>
      <c r="AZ227">
        <f ca="1">_xlfn.XLOOKUP($X227,Return_flow_table!$A$4:$A$25,Return_flow_table!B$4:B$25)</f>
        <v>0</v>
      </c>
      <c r="BA227">
        <f ca="1">_xlfn.XLOOKUP($X227,Return_flow_table!$A$4:$A$25,Return_flow_table!C$4:C$25)</f>
        <v>0</v>
      </c>
      <c r="BB227">
        <f ca="1">_xlfn.XLOOKUP($X227,Return_flow_table!$A$4:$A$25,Return_flow_table!D$4:D$25)</f>
        <v>20</v>
      </c>
      <c r="BC227">
        <f ca="1">_xlfn.XLOOKUP($X227,Return_flow_table!$A$4:$A$25,Return_flow_table!E$4:E$25)</f>
        <v>20</v>
      </c>
      <c r="BD227">
        <f ca="1">_xlfn.XLOOKUP($X227,Return_flow_table!$A$4:$A$25,Return_flow_table!F$4:F$25)</f>
        <v>10</v>
      </c>
      <c r="BE227">
        <f ca="1">_xlfn.XLOOKUP($X227,Return_flow_table!$A$4:$A$25,Return_flow_table!G$4:G$25)</f>
        <v>10</v>
      </c>
      <c r="BF227">
        <f ca="1">_xlfn.XLOOKUP($X227,Return_flow_table!$A$4:$A$25,Return_flow_table!H$4:H$25)</f>
        <v>0</v>
      </c>
      <c r="BG227">
        <f ca="1">_xlfn.XLOOKUP($X227,Return_flow_table!$A$4:$A$25,Return_flow_table!I$4:I$25)</f>
        <v>0</v>
      </c>
      <c r="BH227">
        <f ca="1">_xlfn.XLOOKUP($X227,Return_flow_table!$A$4:$A$25,Return_flow_table!J$4:J$25)</f>
        <v>0</v>
      </c>
      <c r="BI227">
        <f ca="1">_xlfn.XLOOKUP($X227,Return_flow_table!$A$4:$A$25,Return_flow_table!K$4:K$25)</f>
        <v>20</v>
      </c>
      <c r="BJ227">
        <f ca="1">_xlfn.XLOOKUP($X227,Return_flow_table!$A$4:$A$25,Return_flow_table!L$4:L$25)</f>
        <v>20</v>
      </c>
      <c r="BK227" s="2">
        <f ca="1">_xlfn.XLOOKUP($X227,Return_flow_table!$A$4:$A$25,Return_flow_table!M$4:M$25)</f>
        <v>0</v>
      </c>
    </row>
    <row r="228" spans="1:63" x14ac:dyDescent="0.25">
      <c r="A228" t="s">
        <v>351</v>
      </c>
      <c r="B228" t="s">
        <v>130</v>
      </c>
      <c r="C228" t="s">
        <v>99</v>
      </c>
      <c r="D228">
        <v>25</v>
      </c>
      <c r="E228" t="s">
        <v>100</v>
      </c>
      <c r="F228" t="s">
        <v>100</v>
      </c>
      <c r="G228" t="s">
        <v>352</v>
      </c>
      <c r="H228" s="41" t="s">
        <v>104</v>
      </c>
      <c r="I228">
        <f>_xlfn.XLOOKUP(B228,Use_Code_Ranking!$A$4:$A$23,Use_Code_Ranking!$B$4:$B$23,9999)</f>
        <v>7</v>
      </c>
      <c r="J228">
        <f t="shared" ca="1" si="54"/>
        <v>1</v>
      </c>
      <c r="K228">
        <f t="shared" ca="1" si="55"/>
        <v>1</v>
      </c>
      <c r="L228">
        <f t="shared" ca="1" si="56"/>
        <v>0</v>
      </c>
      <c r="M228">
        <f t="shared" ca="1" si="57"/>
        <v>0</v>
      </c>
      <c r="N228" t="str">
        <f t="shared" ca="1" si="64"/>
        <v/>
      </c>
      <c r="O228" t="str">
        <f t="shared" ca="1" si="65"/>
        <v/>
      </c>
      <c r="P228" t="str">
        <f t="shared" si="58"/>
        <v/>
      </c>
      <c r="Q228" t="str">
        <f t="shared" si="59"/>
        <v/>
      </c>
      <c r="R228" t="str">
        <f t="shared" si="60"/>
        <v/>
      </c>
      <c r="S228" t="str">
        <f t="shared" si="61"/>
        <v/>
      </c>
      <c r="U228" s="2" t="str">
        <f ca="1">IF(ISBLANK($T228),IF(S228="Irrigation","Irrigation",IF(R228="Irrigation","Irrigation",IF(Q228="Domestic","Domestic",IF(P228="Stockwatering","Stockwatering",IF(N228="IRRIGATION_AND_MUNICIPAL","Irrigation and Municipal",IF(O228="IRRIGATION_AND_DOMESTIC","Irrigation and Domestic Municipality",_xlfn.XLOOKUP(J228,Use_Code_Ranking!$B$4:$B$23,Use_Code_Ranking!$A$4:$A$23))))))),$T228)</f>
        <v>Irrigation</v>
      </c>
      <c r="W228" s="23" t="str">
        <f ca="1"/>
        <v>A031567</v>
      </c>
      <c r="X228" s="4" t="str">
        <f t="shared" ca="1" si="66"/>
        <v>Domestic</v>
      </c>
      <c r="Y228" t="str">
        <f t="shared" ca="1" si="62"/>
        <v>N</v>
      </c>
      <c r="Z228" s="2" t="str">
        <f t="shared" ca="1" si="63"/>
        <v>N</v>
      </c>
      <c r="AA228">
        <f t="shared" ca="1" si="67"/>
        <v>0</v>
      </c>
      <c r="AB228">
        <f t="shared" ca="1" si="67"/>
        <v>0</v>
      </c>
      <c r="AC228">
        <f t="shared" ca="1" si="67"/>
        <v>0</v>
      </c>
      <c r="AD228">
        <f t="shared" ca="1" si="67"/>
        <v>0</v>
      </c>
      <c r="AE228">
        <f t="shared" ca="1" si="68"/>
        <v>0</v>
      </c>
      <c r="AF228">
        <f t="shared" ca="1" si="68"/>
        <v>0</v>
      </c>
      <c r="AG228">
        <f t="shared" ca="1" si="69"/>
        <v>0</v>
      </c>
      <c r="AH228">
        <f t="shared" ca="1" si="68"/>
        <v>0</v>
      </c>
      <c r="AI228">
        <f t="shared" ca="1" si="71"/>
        <v>0</v>
      </c>
      <c r="AJ228">
        <f t="shared" ca="1" si="71"/>
        <v>0</v>
      </c>
      <c r="AK228">
        <f t="shared" ca="1" si="70"/>
        <v>0</v>
      </c>
      <c r="AL228">
        <f t="shared" ca="1" si="70"/>
        <v>0</v>
      </c>
      <c r="AM228" s="4" t="s">
        <v>103</v>
      </c>
      <c r="AZ228">
        <f ca="1">_xlfn.XLOOKUP($X228,Return_flow_table!$A$4:$A$25,Return_flow_table!B$4:B$25)</f>
        <v>0</v>
      </c>
      <c r="BA228">
        <f ca="1">_xlfn.XLOOKUP($X228,Return_flow_table!$A$4:$A$25,Return_flow_table!C$4:C$25)</f>
        <v>0</v>
      </c>
      <c r="BB228">
        <f ca="1">_xlfn.XLOOKUP($X228,Return_flow_table!$A$4:$A$25,Return_flow_table!D$4:D$25)</f>
        <v>0</v>
      </c>
      <c r="BC228">
        <f ca="1">_xlfn.XLOOKUP($X228,Return_flow_table!$A$4:$A$25,Return_flow_table!E$4:E$25)</f>
        <v>0</v>
      </c>
      <c r="BD228">
        <f ca="1">_xlfn.XLOOKUP($X228,Return_flow_table!$A$4:$A$25,Return_flow_table!F$4:F$25)</f>
        <v>0</v>
      </c>
      <c r="BE228">
        <f ca="1">_xlfn.XLOOKUP($X228,Return_flow_table!$A$4:$A$25,Return_flow_table!G$4:G$25)</f>
        <v>0</v>
      </c>
      <c r="BF228">
        <f ca="1">_xlfn.XLOOKUP($X228,Return_flow_table!$A$4:$A$25,Return_flow_table!H$4:H$25)</f>
        <v>0</v>
      </c>
      <c r="BG228">
        <f ca="1">_xlfn.XLOOKUP($X228,Return_flow_table!$A$4:$A$25,Return_flow_table!I$4:I$25)</f>
        <v>0</v>
      </c>
      <c r="BH228">
        <f ca="1">_xlfn.XLOOKUP($X228,Return_flow_table!$A$4:$A$25,Return_flow_table!J$4:J$25)</f>
        <v>0</v>
      </c>
      <c r="BI228">
        <f ca="1">_xlfn.XLOOKUP($X228,Return_flow_table!$A$4:$A$25,Return_flow_table!K$4:K$25)</f>
        <v>0</v>
      </c>
      <c r="BJ228">
        <f ca="1">_xlfn.XLOOKUP($X228,Return_flow_table!$A$4:$A$25,Return_flow_table!L$4:L$25)</f>
        <v>0</v>
      </c>
      <c r="BK228" s="2">
        <f ca="1">_xlfn.XLOOKUP($X228,Return_flow_table!$A$4:$A$25,Return_flow_table!M$4:M$25)</f>
        <v>0</v>
      </c>
    </row>
    <row r="229" spans="1:63" x14ac:dyDescent="0.25">
      <c r="A229" t="s">
        <v>353</v>
      </c>
      <c r="B229" t="s">
        <v>98</v>
      </c>
      <c r="C229" t="s">
        <v>99</v>
      </c>
      <c r="D229">
        <v>6</v>
      </c>
      <c r="E229" t="s">
        <v>100</v>
      </c>
      <c r="F229" t="s">
        <v>100</v>
      </c>
      <c r="G229" t="s">
        <v>354</v>
      </c>
      <c r="H229" s="41" t="s">
        <v>102</v>
      </c>
      <c r="I229">
        <f>_xlfn.XLOOKUP(B229,Use_Code_Ranking!$A$4:$A$23,Use_Code_Ranking!$B$4:$B$23,9999)</f>
        <v>1</v>
      </c>
      <c r="J229">
        <f t="shared" ca="1" si="54"/>
        <v>1</v>
      </c>
      <c r="K229">
        <f t="shared" ca="1" si="55"/>
        <v>1</v>
      </c>
      <c r="L229">
        <f t="shared" ca="1" si="56"/>
        <v>0</v>
      </c>
      <c r="M229">
        <f t="shared" ca="1" si="57"/>
        <v>0</v>
      </c>
      <c r="N229" t="str">
        <f t="shared" ca="1" si="64"/>
        <v/>
      </c>
      <c r="O229" t="str">
        <f t="shared" ca="1" si="65"/>
        <v/>
      </c>
      <c r="P229" t="str">
        <f t="shared" si="58"/>
        <v/>
      </c>
      <c r="Q229" t="str">
        <f t="shared" si="59"/>
        <v/>
      </c>
      <c r="R229" t="str">
        <f t="shared" si="60"/>
        <v/>
      </c>
      <c r="S229" t="str">
        <f t="shared" si="61"/>
        <v/>
      </c>
      <c r="U229" s="2" t="str">
        <f ca="1">IF(ISBLANK($T229),IF(S229="Irrigation","Irrigation",IF(R229="Irrigation","Irrigation",IF(Q229="Domestic","Domestic",IF(P229="Stockwatering","Stockwatering",IF(N229="IRRIGATION_AND_MUNICIPAL","Irrigation and Municipal",IF(O229="IRRIGATION_AND_DOMESTIC","Irrigation and Domestic Municipality",_xlfn.XLOOKUP(J229,Use_Code_Ranking!$B$4:$B$23,Use_Code_Ranking!$A$4:$A$23))))))),$T229)</f>
        <v>Irrigation</v>
      </c>
      <c r="W229" s="23" t="str">
        <f ca="1"/>
        <v>C000512</v>
      </c>
      <c r="X229" s="4" t="str">
        <f t="shared" ca="1" si="66"/>
        <v>Stockwatering</v>
      </c>
      <c r="Y229" t="str">
        <f t="shared" ca="1" si="62"/>
        <v>N</v>
      </c>
      <c r="Z229" s="2" t="str">
        <f t="shared" ca="1" si="63"/>
        <v>N</v>
      </c>
      <c r="AA229">
        <f t="shared" ca="1" si="67"/>
        <v>0</v>
      </c>
      <c r="AB229">
        <f t="shared" ca="1" si="67"/>
        <v>0</v>
      </c>
      <c r="AC229">
        <f t="shared" ca="1" si="67"/>
        <v>0</v>
      </c>
      <c r="AD229">
        <f t="shared" ca="1" si="67"/>
        <v>0</v>
      </c>
      <c r="AE229">
        <f t="shared" ca="1" si="68"/>
        <v>0</v>
      </c>
      <c r="AF229">
        <f t="shared" ca="1" si="68"/>
        <v>0</v>
      </c>
      <c r="AG229">
        <f t="shared" ca="1" si="69"/>
        <v>0</v>
      </c>
      <c r="AH229">
        <f t="shared" ca="1" si="68"/>
        <v>0</v>
      </c>
      <c r="AI229">
        <f t="shared" ca="1" si="71"/>
        <v>0</v>
      </c>
      <c r="AJ229">
        <f t="shared" ca="1" si="71"/>
        <v>0</v>
      </c>
      <c r="AK229">
        <f t="shared" ca="1" si="70"/>
        <v>0</v>
      </c>
      <c r="AL229">
        <f t="shared" ca="1" si="70"/>
        <v>0</v>
      </c>
      <c r="AM229" s="4" t="s">
        <v>103</v>
      </c>
      <c r="AZ229">
        <f ca="1">_xlfn.XLOOKUP($X229,Return_flow_table!$A$4:$A$25,Return_flow_table!B$4:B$25)</f>
        <v>0</v>
      </c>
      <c r="BA229">
        <f ca="1">_xlfn.XLOOKUP($X229,Return_flow_table!$A$4:$A$25,Return_flow_table!C$4:C$25)</f>
        <v>0</v>
      </c>
      <c r="BB229">
        <f ca="1">_xlfn.XLOOKUP($X229,Return_flow_table!$A$4:$A$25,Return_flow_table!D$4:D$25)</f>
        <v>0</v>
      </c>
      <c r="BC229">
        <f ca="1">_xlfn.XLOOKUP($X229,Return_flow_table!$A$4:$A$25,Return_flow_table!E$4:E$25)</f>
        <v>0</v>
      </c>
      <c r="BD229">
        <f ca="1">_xlfn.XLOOKUP($X229,Return_flow_table!$A$4:$A$25,Return_flow_table!F$4:F$25)</f>
        <v>0</v>
      </c>
      <c r="BE229">
        <f ca="1">_xlfn.XLOOKUP($X229,Return_flow_table!$A$4:$A$25,Return_flow_table!G$4:G$25)</f>
        <v>0</v>
      </c>
      <c r="BF229">
        <f ca="1">_xlfn.XLOOKUP($X229,Return_flow_table!$A$4:$A$25,Return_flow_table!H$4:H$25)</f>
        <v>0</v>
      </c>
      <c r="BG229">
        <f ca="1">_xlfn.XLOOKUP($X229,Return_flow_table!$A$4:$A$25,Return_flow_table!I$4:I$25)</f>
        <v>0</v>
      </c>
      <c r="BH229">
        <f ca="1">_xlfn.XLOOKUP($X229,Return_flow_table!$A$4:$A$25,Return_flow_table!J$4:J$25)</f>
        <v>0</v>
      </c>
      <c r="BI229">
        <f ca="1">_xlfn.XLOOKUP($X229,Return_flow_table!$A$4:$A$25,Return_flow_table!K$4:K$25)</f>
        <v>0</v>
      </c>
      <c r="BJ229">
        <f ca="1">_xlfn.XLOOKUP($X229,Return_flow_table!$A$4:$A$25,Return_flow_table!L$4:L$25)</f>
        <v>0</v>
      </c>
      <c r="BK229" s="2">
        <f ca="1">_xlfn.XLOOKUP($X229,Return_flow_table!$A$4:$A$25,Return_flow_table!M$4:M$25)</f>
        <v>0</v>
      </c>
    </row>
    <row r="230" spans="1:63" x14ac:dyDescent="0.25">
      <c r="A230" t="s">
        <v>353</v>
      </c>
      <c r="B230" t="s">
        <v>130</v>
      </c>
      <c r="C230" t="s">
        <v>99</v>
      </c>
      <c r="D230">
        <v>6</v>
      </c>
      <c r="E230" t="s">
        <v>100</v>
      </c>
      <c r="F230" t="s">
        <v>100</v>
      </c>
      <c r="G230" t="s">
        <v>354</v>
      </c>
      <c r="H230" s="41" t="s">
        <v>102</v>
      </c>
      <c r="I230">
        <f>_xlfn.XLOOKUP(B230,Use_Code_Ranking!$A$4:$A$23,Use_Code_Ranking!$B$4:$B$23,9999)</f>
        <v>7</v>
      </c>
      <c r="J230">
        <f t="shared" ca="1" si="54"/>
        <v>1</v>
      </c>
      <c r="K230">
        <f t="shared" ca="1" si="55"/>
        <v>1</v>
      </c>
      <c r="L230">
        <f t="shared" ca="1" si="56"/>
        <v>0</v>
      </c>
      <c r="M230">
        <f t="shared" ca="1" si="57"/>
        <v>0</v>
      </c>
      <c r="N230" t="str">
        <f t="shared" ca="1" si="64"/>
        <v/>
      </c>
      <c r="O230" t="str">
        <f t="shared" ca="1" si="65"/>
        <v/>
      </c>
      <c r="P230" t="str">
        <f t="shared" si="58"/>
        <v/>
      </c>
      <c r="Q230" t="str">
        <f t="shared" si="59"/>
        <v/>
      </c>
      <c r="R230" t="str">
        <f t="shared" si="60"/>
        <v/>
      </c>
      <c r="S230" t="str">
        <f t="shared" si="61"/>
        <v/>
      </c>
      <c r="U230" s="2" t="str">
        <f ca="1">IF(ISBLANK($T230),IF(S230="Irrigation","Irrigation",IF(R230="Irrigation","Irrigation",IF(Q230="Domestic","Domestic",IF(P230="Stockwatering","Stockwatering",IF(N230="IRRIGATION_AND_MUNICIPAL","Irrigation and Municipal",IF(O230="IRRIGATION_AND_DOMESTIC","Irrigation and Domestic Municipality",_xlfn.XLOOKUP(J230,Use_Code_Ranking!$B$4:$B$23,Use_Code_Ranking!$A$4:$A$23))))))),$T230)</f>
        <v>Irrigation</v>
      </c>
      <c r="W230" s="23" t="str">
        <f ca="1"/>
        <v>C001180</v>
      </c>
      <c r="X230" s="4" t="str">
        <f t="shared" ca="1" si="66"/>
        <v>Stockwatering</v>
      </c>
      <c r="Y230" t="str">
        <f t="shared" ca="1" si="62"/>
        <v>N</v>
      </c>
      <c r="Z230" s="2" t="str">
        <f t="shared" ca="1" si="63"/>
        <v>N</v>
      </c>
      <c r="AA230">
        <f t="shared" ca="1" si="67"/>
        <v>0</v>
      </c>
      <c r="AB230">
        <f t="shared" ca="1" si="67"/>
        <v>0</v>
      </c>
      <c r="AC230">
        <f t="shared" ca="1" si="67"/>
        <v>0</v>
      </c>
      <c r="AD230">
        <f t="shared" ca="1" si="67"/>
        <v>0</v>
      </c>
      <c r="AE230">
        <f t="shared" ca="1" si="68"/>
        <v>0</v>
      </c>
      <c r="AF230">
        <f t="shared" ca="1" si="68"/>
        <v>0</v>
      </c>
      <c r="AG230">
        <f t="shared" ca="1" si="69"/>
        <v>0</v>
      </c>
      <c r="AH230">
        <f t="shared" ca="1" si="68"/>
        <v>0</v>
      </c>
      <c r="AI230">
        <f t="shared" ca="1" si="71"/>
        <v>0</v>
      </c>
      <c r="AJ230">
        <f t="shared" ca="1" si="71"/>
        <v>0</v>
      </c>
      <c r="AK230">
        <f t="shared" ca="1" si="70"/>
        <v>0</v>
      </c>
      <c r="AL230">
        <f t="shared" ca="1" si="70"/>
        <v>0</v>
      </c>
      <c r="AM230" s="4" t="s">
        <v>103</v>
      </c>
      <c r="AZ230">
        <f ca="1">_xlfn.XLOOKUP($X230,Return_flow_table!$A$4:$A$25,Return_flow_table!B$4:B$25)</f>
        <v>0</v>
      </c>
      <c r="BA230">
        <f ca="1">_xlfn.XLOOKUP($X230,Return_flow_table!$A$4:$A$25,Return_flow_table!C$4:C$25)</f>
        <v>0</v>
      </c>
      <c r="BB230">
        <f ca="1">_xlfn.XLOOKUP($X230,Return_flow_table!$A$4:$A$25,Return_flow_table!D$4:D$25)</f>
        <v>0</v>
      </c>
      <c r="BC230">
        <f ca="1">_xlfn.XLOOKUP($X230,Return_flow_table!$A$4:$A$25,Return_flow_table!E$4:E$25)</f>
        <v>0</v>
      </c>
      <c r="BD230">
        <f ca="1">_xlfn.XLOOKUP($X230,Return_flow_table!$A$4:$A$25,Return_flow_table!F$4:F$25)</f>
        <v>0</v>
      </c>
      <c r="BE230">
        <f ca="1">_xlfn.XLOOKUP($X230,Return_flow_table!$A$4:$A$25,Return_flow_table!G$4:G$25)</f>
        <v>0</v>
      </c>
      <c r="BF230">
        <f ca="1">_xlfn.XLOOKUP($X230,Return_flow_table!$A$4:$A$25,Return_flow_table!H$4:H$25)</f>
        <v>0</v>
      </c>
      <c r="BG230">
        <f ca="1">_xlfn.XLOOKUP($X230,Return_flow_table!$A$4:$A$25,Return_flow_table!I$4:I$25)</f>
        <v>0</v>
      </c>
      <c r="BH230">
        <f ca="1">_xlfn.XLOOKUP($X230,Return_flow_table!$A$4:$A$25,Return_flow_table!J$4:J$25)</f>
        <v>0</v>
      </c>
      <c r="BI230">
        <f ca="1">_xlfn.XLOOKUP($X230,Return_flow_table!$A$4:$A$25,Return_flow_table!K$4:K$25)</f>
        <v>0</v>
      </c>
      <c r="BJ230">
        <f ca="1">_xlfn.XLOOKUP($X230,Return_flow_table!$A$4:$A$25,Return_flow_table!L$4:L$25)</f>
        <v>0</v>
      </c>
      <c r="BK230" s="2">
        <f ca="1">_xlfn.XLOOKUP($X230,Return_flow_table!$A$4:$A$25,Return_flow_table!M$4:M$25)</f>
        <v>0</v>
      </c>
    </row>
    <row r="231" spans="1:63" x14ac:dyDescent="0.25">
      <c r="A231" t="s">
        <v>355</v>
      </c>
      <c r="B231" t="s">
        <v>130</v>
      </c>
      <c r="C231" t="s">
        <v>99</v>
      </c>
      <c r="D231">
        <v>7.5</v>
      </c>
      <c r="E231" t="s">
        <v>100</v>
      </c>
      <c r="F231" t="s">
        <v>100</v>
      </c>
      <c r="G231" t="s">
        <v>356</v>
      </c>
      <c r="H231" s="41" t="s">
        <v>104</v>
      </c>
      <c r="I231">
        <f>_xlfn.XLOOKUP(B231,Use_Code_Ranking!$A$4:$A$23,Use_Code_Ranking!$B$4:$B$23,9999)</f>
        <v>7</v>
      </c>
      <c r="J231">
        <f t="shared" ca="1" si="54"/>
        <v>1</v>
      </c>
      <c r="K231">
        <f t="shared" ca="1" si="55"/>
        <v>1</v>
      </c>
      <c r="L231">
        <f t="shared" ca="1" si="56"/>
        <v>0</v>
      </c>
      <c r="M231">
        <f t="shared" ca="1" si="57"/>
        <v>0</v>
      </c>
      <c r="N231" t="str">
        <f t="shared" ca="1" si="64"/>
        <v/>
      </c>
      <c r="O231" t="str">
        <f t="shared" ca="1" si="65"/>
        <v/>
      </c>
      <c r="P231" t="str">
        <f t="shared" si="58"/>
        <v/>
      </c>
      <c r="Q231" t="str">
        <f t="shared" si="59"/>
        <v/>
      </c>
      <c r="R231" t="str">
        <f t="shared" si="60"/>
        <v/>
      </c>
      <c r="S231" t="str">
        <f t="shared" si="61"/>
        <v/>
      </c>
      <c r="U231" s="2" t="str">
        <f ca="1">IF(ISBLANK($T231),IF(S231="Irrigation","Irrigation",IF(R231="Irrigation","Irrigation",IF(Q231="Domestic","Domestic",IF(P231="Stockwatering","Stockwatering",IF(N231="IRRIGATION_AND_MUNICIPAL","Irrigation and Municipal",IF(O231="IRRIGATION_AND_DOMESTIC","Irrigation and Domestic Municipality",_xlfn.XLOOKUP(J231,Use_Code_Ranking!$B$4:$B$23,Use_Code_Ranking!$A$4:$A$23))))))),$T231)</f>
        <v>Irrigation</v>
      </c>
      <c r="W231" s="23" t="str">
        <f ca="1"/>
        <v>C002935</v>
      </c>
      <c r="X231" s="4" t="str">
        <f t="shared" ca="1" si="66"/>
        <v>Stockwatering</v>
      </c>
      <c r="Y231" t="str">
        <f t="shared" ca="1" si="62"/>
        <v>N</v>
      </c>
      <c r="Z231" s="2" t="str">
        <f t="shared" ca="1" si="63"/>
        <v>N</v>
      </c>
      <c r="AA231">
        <f t="shared" ca="1" si="67"/>
        <v>0</v>
      </c>
      <c r="AB231">
        <f t="shared" ca="1" si="67"/>
        <v>0</v>
      </c>
      <c r="AC231">
        <f t="shared" ca="1" si="67"/>
        <v>0</v>
      </c>
      <c r="AD231">
        <f t="shared" ca="1" si="67"/>
        <v>0</v>
      </c>
      <c r="AE231">
        <f t="shared" ca="1" si="68"/>
        <v>0</v>
      </c>
      <c r="AF231">
        <f t="shared" ca="1" si="68"/>
        <v>0</v>
      </c>
      <c r="AG231">
        <f t="shared" ca="1" si="69"/>
        <v>0</v>
      </c>
      <c r="AH231">
        <f t="shared" ca="1" si="68"/>
        <v>0</v>
      </c>
      <c r="AI231">
        <f t="shared" ca="1" si="71"/>
        <v>0</v>
      </c>
      <c r="AJ231">
        <f t="shared" ca="1" si="71"/>
        <v>0</v>
      </c>
      <c r="AK231">
        <f t="shared" ca="1" si="70"/>
        <v>0</v>
      </c>
      <c r="AL231">
        <f t="shared" ca="1" si="70"/>
        <v>0</v>
      </c>
      <c r="AM231" s="4" t="s">
        <v>103</v>
      </c>
      <c r="AZ231">
        <f ca="1">_xlfn.XLOOKUP($X231,Return_flow_table!$A$4:$A$25,Return_flow_table!B$4:B$25)</f>
        <v>0</v>
      </c>
      <c r="BA231">
        <f ca="1">_xlfn.XLOOKUP($X231,Return_flow_table!$A$4:$A$25,Return_flow_table!C$4:C$25)</f>
        <v>0</v>
      </c>
      <c r="BB231">
        <f ca="1">_xlfn.XLOOKUP($X231,Return_flow_table!$A$4:$A$25,Return_flow_table!D$4:D$25)</f>
        <v>0</v>
      </c>
      <c r="BC231">
        <f ca="1">_xlfn.XLOOKUP($X231,Return_flow_table!$A$4:$A$25,Return_flow_table!E$4:E$25)</f>
        <v>0</v>
      </c>
      <c r="BD231">
        <f ca="1">_xlfn.XLOOKUP($X231,Return_flow_table!$A$4:$A$25,Return_flow_table!F$4:F$25)</f>
        <v>0</v>
      </c>
      <c r="BE231">
        <f ca="1">_xlfn.XLOOKUP($X231,Return_flow_table!$A$4:$A$25,Return_flow_table!G$4:G$25)</f>
        <v>0</v>
      </c>
      <c r="BF231">
        <f ca="1">_xlfn.XLOOKUP($X231,Return_flow_table!$A$4:$A$25,Return_flow_table!H$4:H$25)</f>
        <v>0</v>
      </c>
      <c r="BG231">
        <f ca="1">_xlfn.XLOOKUP($X231,Return_flow_table!$A$4:$A$25,Return_flow_table!I$4:I$25)</f>
        <v>0</v>
      </c>
      <c r="BH231">
        <f ca="1">_xlfn.XLOOKUP($X231,Return_flow_table!$A$4:$A$25,Return_flow_table!J$4:J$25)</f>
        <v>0</v>
      </c>
      <c r="BI231">
        <f ca="1">_xlfn.XLOOKUP($X231,Return_flow_table!$A$4:$A$25,Return_flow_table!K$4:K$25)</f>
        <v>0</v>
      </c>
      <c r="BJ231">
        <f ca="1">_xlfn.XLOOKUP($X231,Return_flow_table!$A$4:$A$25,Return_flow_table!L$4:L$25)</f>
        <v>0</v>
      </c>
      <c r="BK231" s="2">
        <f ca="1">_xlfn.XLOOKUP($X231,Return_flow_table!$A$4:$A$25,Return_flow_table!M$4:M$25)</f>
        <v>0</v>
      </c>
    </row>
    <row r="232" spans="1:63" x14ac:dyDescent="0.25">
      <c r="A232" t="s">
        <v>355</v>
      </c>
      <c r="B232" t="s">
        <v>98</v>
      </c>
      <c r="C232" t="s">
        <v>99</v>
      </c>
      <c r="D232">
        <v>7.5</v>
      </c>
      <c r="E232" t="s">
        <v>100</v>
      </c>
      <c r="F232" t="s">
        <v>100</v>
      </c>
      <c r="G232" t="s">
        <v>356</v>
      </c>
      <c r="H232" s="41" t="s">
        <v>104</v>
      </c>
      <c r="I232">
        <f>_xlfn.XLOOKUP(B232,Use_Code_Ranking!$A$4:$A$23,Use_Code_Ranking!$B$4:$B$23,9999)</f>
        <v>1</v>
      </c>
      <c r="J232">
        <f t="shared" ca="1" si="54"/>
        <v>1</v>
      </c>
      <c r="K232">
        <f t="shared" ca="1" si="55"/>
        <v>1</v>
      </c>
      <c r="L232">
        <f t="shared" ca="1" si="56"/>
        <v>0</v>
      </c>
      <c r="M232">
        <f t="shared" ca="1" si="57"/>
        <v>0</v>
      </c>
      <c r="N232" t="str">
        <f t="shared" ca="1" si="64"/>
        <v/>
      </c>
      <c r="O232" t="str">
        <f t="shared" ca="1" si="65"/>
        <v/>
      </c>
      <c r="P232" t="str">
        <f t="shared" si="58"/>
        <v/>
      </c>
      <c r="Q232" t="str">
        <f t="shared" si="59"/>
        <v/>
      </c>
      <c r="R232" t="str">
        <f t="shared" si="60"/>
        <v/>
      </c>
      <c r="S232" t="str">
        <f t="shared" si="61"/>
        <v/>
      </c>
      <c r="U232" s="2" t="str">
        <f ca="1">IF(ISBLANK($T232),IF(S232="Irrigation","Irrigation",IF(R232="Irrigation","Irrigation",IF(Q232="Domestic","Domestic",IF(P232="Stockwatering","Stockwatering",IF(N232="IRRIGATION_AND_MUNICIPAL","Irrigation and Municipal",IF(O232="IRRIGATION_AND_DOMESTIC","Irrigation and Domestic Municipality",_xlfn.XLOOKUP(J232,Use_Code_Ranking!$B$4:$B$23,Use_Code_Ranking!$A$4:$A$23))))))),$T232)</f>
        <v>Irrigation</v>
      </c>
      <c r="W232" s="23" t="str">
        <f ca="1"/>
        <v>C003979</v>
      </c>
      <c r="X232" s="4" t="str">
        <f t="shared" ca="1" si="66"/>
        <v>Stockwatering</v>
      </c>
      <c r="Y232" t="str">
        <f t="shared" ca="1" si="62"/>
        <v>N</v>
      </c>
      <c r="Z232" s="2" t="str">
        <f t="shared" ca="1" si="63"/>
        <v>N</v>
      </c>
      <c r="AA232">
        <f t="shared" ca="1" si="67"/>
        <v>0</v>
      </c>
      <c r="AB232">
        <f t="shared" ca="1" si="67"/>
        <v>0</v>
      </c>
      <c r="AC232">
        <f t="shared" ca="1" si="67"/>
        <v>0</v>
      </c>
      <c r="AD232">
        <f t="shared" ca="1" si="67"/>
        <v>0</v>
      </c>
      <c r="AE232">
        <f t="shared" ca="1" si="68"/>
        <v>0</v>
      </c>
      <c r="AF232">
        <f t="shared" ca="1" si="68"/>
        <v>0</v>
      </c>
      <c r="AG232">
        <f t="shared" ca="1" si="69"/>
        <v>0</v>
      </c>
      <c r="AH232">
        <f t="shared" ca="1" si="68"/>
        <v>0</v>
      </c>
      <c r="AI232">
        <f t="shared" ca="1" si="71"/>
        <v>0</v>
      </c>
      <c r="AJ232">
        <f t="shared" ca="1" si="71"/>
        <v>0</v>
      </c>
      <c r="AK232">
        <f t="shared" ca="1" si="70"/>
        <v>0</v>
      </c>
      <c r="AL232">
        <f t="shared" ca="1" si="70"/>
        <v>0</v>
      </c>
      <c r="AM232" s="4" t="s">
        <v>103</v>
      </c>
      <c r="AZ232">
        <f ca="1">_xlfn.XLOOKUP($X232,Return_flow_table!$A$4:$A$25,Return_flow_table!B$4:B$25)</f>
        <v>0</v>
      </c>
      <c r="BA232">
        <f ca="1">_xlfn.XLOOKUP($X232,Return_flow_table!$A$4:$A$25,Return_flow_table!C$4:C$25)</f>
        <v>0</v>
      </c>
      <c r="BB232">
        <f ca="1">_xlfn.XLOOKUP($X232,Return_flow_table!$A$4:$A$25,Return_flow_table!D$4:D$25)</f>
        <v>0</v>
      </c>
      <c r="BC232">
        <f ca="1">_xlfn.XLOOKUP($X232,Return_flow_table!$A$4:$A$25,Return_flow_table!E$4:E$25)</f>
        <v>0</v>
      </c>
      <c r="BD232">
        <f ca="1">_xlfn.XLOOKUP($X232,Return_flow_table!$A$4:$A$25,Return_flow_table!F$4:F$25)</f>
        <v>0</v>
      </c>
      <c r="BE232">
        <f ca="1">_xlfn.XLOOKUP($X232,Return_flow_table!$A$4:$A$25,Return_flow_table!G$4:G$25)</f>
        <v>0</v>
      </c>
      <c r="BF232">
        <f ca="1">_xlfn.XLOOKUP($X232,Return_flow_table!$A$4:$A$25,Return_flow_table!H$4:H$25)</f>
        <v>0</v>
      </c>
      <c r="BG232">
        <f ca="1">_xlfn.XLOOKUP($X232,Return_flow_table!$A$4:$A$25,Return_flow_table!I$4:I$25)</f>
        <v>0</v>
      </c>
      <c r="BH232">
        <f ca="1">_xlfn.XLOOKUP($X232,Return_flow_table!$A$4:$A$25,Return_flow_table!J$4:J$25)</f>
        <v>0</v>
      </c>
      <c r="BI232">
        <f ca="1">_xlfn.XLOOKUP($X232,Return_flow_table!$A$4:$A$25,Return_flow_table!K$4:K$25)</f>
        <v>0</v>
      </c>
      <c r="BJ232">
        <f ca="1">_xlfn.XLOOKUP($X232,Return_flow_table!$A$4:$A$25,Return_flow_table!L$4:L$25)</f>
        <v>0</v>
      </c>
      <c r="BK232" s="2">
        <f ca="1">_xlfn.XLOOKUP($X232,Return_flow_table!$A$4:$A$25,Return_flow_table!M$4:M$25)</f>
        <v>0</v>
      </c>
    </row>
    <row r="233" spans="1:63" x14ac:dyDescent="0.25">
      <c r="A233" t="s">
        <v>357</v>
      </c>
      <c r="B233" t="s">
        <v>98</v>
      </c>
      <c r="C233" t="s">
        <v>99</v>
      </c>
      <c r="D233">
        <v>20</v>
      </c>
      <c r="E233" t="s">
        <v>100</v>
      </c>
      <c r="F233" t="s">
        <v>100</v>
      </c>
      <c r="G233" t="s">
        <v>183</v>
      </c>
      <c r="H233" s="41" t="s">
        <v>121</v>
      </c>
      <c r="I233">
        <f>_xlfn.XLOOKUP(B233,Use_Code_Ranking!$A$4:$A$23,Use_Code_Ranking!$B$4:$B$23,9999)</f>
        <v>1</v>
      </c>
      <c r="J233">
        <f t="shared" ca="1" si="54"/>
        <v>1</v>
      </c>
      <c r="K233">
        <f t="shared" ca="1" si="55"/>
        <v>1</v>
      </c>
      <c r="L233">
        <f t="shared" ca="1" si="56"/>
        <v>0</v>
      </c>
      <c r="M233">
        <f t="shared" ca="1" si="57"/>
        <v>0</v>
      </c>
      <c r="N233" t="str">
        <f t="shared" ca="1" si="64"/>
        <v/>
      </c>
      <c r="O233" t="str">
        <f t="shared" ca="1" si="65"/>
        <v/>
      </c>
      <c r="P233" t="str">
        <f t="shared" si="58"/>
        <v/>
      </c>
      <c r="Q233" t="str">
        <f t="shared" si="59"/>
        <v/>
      </c>
      <c r="R233" t="str">
        <f t="shared" si="60"/>
        <v/>
      </c>
      <c r="S233" t="str">
        <f t="shared" si="61"/>
        <v/>
      </c>
      <c r="U233" s="2" t="str">
        <f ca="1">IF(ISBLANK($T233),IF(S233="Irrigation","Irrigation",IF(R233="Irrigation","Irrigation",IF(Q233="Domestic","Domestic",IF(P233="Stockwatering","Stockwatering",IF(N233="IRRIGATION_AND_MUNICIPAL","Irrigation and Municipal",IF(O233="IRRIGATION_AND_DOMESTIC","Irrigation and Domestic Municipality",_xlfn.XLOOKUP(J233,Use_Code_Ranking!$B$4:$B$23,Use_Code_Ranking!$A$4:$A$23))))))),$T233)</f>
        <v>Irrigation</v>
      </c>
      <c r="W233" s="23" t="str">
        <f ca="1"/>
        <v>C005161</v>
      </c>
      <c r="X233" s="4" t="str">
        <f t="shared" ca="1" si="66"/>
        <v>Stockwatering</v>
      </c>
      <c r="Y233" t="str">
        <f t="shared" ca="1" si="62"/>
        <v>N</v>
      </c>
      <c r="Z233" s="2" t="str">
        <f t="shared" ca="1" si="63"/>
        <v>N</v>
      </c>
      <c r="AA233">
        <f t="shared" ca="1" si="67"/>
        <v>0</v>
      </c>
      <c r="AB233">
        <f t="shared" ca="1" si="67"/>
        <v>0</v>
      </c>
      <c r="AC233">
        <f t="shared" ca="1" si="67"/>
        <v>0</v>
      </c>
      <c r="AD233">
        <f t="shared" ca="1" si="67"/>
        <v>0</v>
      </c>
      <c r="AE233">
        <f t="shared" ca="1" si="68"/>
        <v>0</v>
      </c>
      <c r="AF233">
        <f t="shared" ca="1" si="68"/>
        <v>0</v>
      </c>
      <c r="AG233">
        <f t="shared" ca="1" si="69"/>
        <v>0</v>
      </c>
      <c r="AH233">
        <f t="shared" ca="1" si="68"/>
        <v>0</v>
      </c>
      <c r="AI233">
        <f t="shared" ca="1" si="71"/>
        <v>0</v>
      </c>
      <c r="AJ233">
        <f t="shared" ca="1" si="71"/>
        <v>0</v>
      </c>
      <c r="AK233">
        <f t="shared" ca="1" si="70"/>
        <v>0</v>
      </c>
      <c r="AL233">
        <f t="shared" ca="1" si="70"/>
        <v>0</v>
      </c>
      <c r="AM233" s="4" t="s">
        <v>103</v>
      </c>
      <c r="AZ233">
        <f ca="1">_xlfn.XLOOKUP($X233,Return_flow_table!$A$4:$A$25,Return_flow_table!B$4:B$25)</f>
        <v>0</v>
      </c>
      <c r="BA233">
        <f ca="1">_xlfn.XLOOKUP($X233,Return_flow_table!$A$4:$A$25,Return_flow_table!C$4:C$25)</f>
        <v>0</v>
      </c>
      <c r="BB233">
        <f ca="1">_xlfn.XLOOKUP($X233,Return_flow_table!$A$4:$A$25,Return_flow_table!D$4:D$25)</f>
        <v>0</v>
      </c>
      <c r="BC233">
        <f ca="1">_xlfn.XLOOKUP($X233,Return_flow_table!$A$4:$A$25,Return_flow_table!E$4:E$25)</f>
        <v>0</v>
      </c>
      <c r="BD233">
        <f ca="1">_xlfn.XLOOKUP($X233,Return_flow_table!$A$4:$A$25,Return_flow_table!F$4:F$25)</f>
        <v>0</v>
      </c>
      <c r="BE233">
        <f ca="1">_xlfn.XLOOKUP($X233,Return_flow_table!$A$4:$A$25,Return_flow_table!G$4:G$25)</f>
        <v>0</v>
      </c>
      <c r="BF233">
        <f ca="1">_xlfn.XLOOKUP($X233,Return_flow_table!$A$4:$A$25,Return_flow_table!H$4:H$25)</f>
        <v>0</v>
      </c>
      <c r="BG233">
        <f ca="1">_xlfn.XLOOKUP($X233,Return_flow_table!$A$4:$A$25,Return_flow_table!I$4:I$25)</f>
        <v>0</v>
      </c>
      <c r="BH233">
        <f ca="1">_xlfn.XLOOKUP($X233,Return_flow_table!$A$4:$A$25,Return_flow_table!J$4:J$25)</f>
        <v>0</v>
      </c>
      <c r="BI233">
        <f ca="1">_xlfn.XLOOKUP($X233,Return_flow_table!$A$4:$A$25,Return_flow_table!K$4:K$25)</f>
        <v>0</v>
      </c>
      <c r="BJ233">
        <f ca="1">_xlfn.XLOOKUP($X233,Return_flow_table!$A$4:$A$25,Return_flow_table!L$4:L$25)</f>
        <v>0</v>
      </c>
      <c r="BK233" s="2">
        <f ca="1">_xlfn.XLOOKUP($X233,Return_flow_table!$A$4:$A$25,Return_flow_table!M$4:M$25)</f>
        <v>0</v>
      </c>
    </row>
    <row r="234" spans="1:63" x14ac:dyDescent="0.25">
      <c r="A234" t="s">
        <v>357</v>
      </c>
      <c r="B234" t="s">
        <v>130</v>
      </c>
      <c r="C234" t="s">
        <v>99</v>
      </c>
      <c r="D234">
        <v>20</v>
      </c>
      <c r="E234" t="s">
        <v>100</v>
      </c>
      <c r="F234" t="s">
        <v>100</v>
      </c>
      <c r="G234" t="s">
        <v>183</v>
      </c>
      <c r="H234" s="41" t="s">
        <v>121</v>
      </c>
      <c r="I234">
        <f>_xlfn.XLOOKUP(B234,Use_Code_Ranking!$A$4:$A$23,Use_Code_Ranking!$B$4:$B$23,9999)</f>
        <v>7</v>
      </c>
      <c r="J234">
        <f t="shared" ca="1" si="54"/>
        <v>1</v>
      </c>
      <c r="K234">
        <f t="shared" ca="1" si="55"/>
        <v>1</v>
      </c>
      <c r="L234">
        <f t="shared" ca="1" si="56"/>
        <v>0</v>
      </c>
      <c r="M234">
        <f t="shared" ca="1" si="57"/>
        <v>0</v>
      </c>
      <c r="N234" t="str">
        <f t="shared" ca="1" si="64"/>
        <v/>
      </c>
      <c r="O234" t="str">
        <f t="shared" ca="1" si="65"/>
        <v/>
      </c>
      <c r="P234" t="str">
        <f t="shared" si="58"/>
        <v/>
      </c>
      <c r="Q234" t="str">
        <f t="shared" si="59"/>
        <v/>
      </c>
      <c r="R234" t="str">
        <f t="shared" si="60"/>
        <v/>
      </c>
      <c r="S234" t="str">
        <f t="shared" si="61"/>
        <v/>
      </c>
      <c r="U234" s="2" t="str">
        <f ca="1">IF(ISBLANK($T234),IF(S234="Irrigation","Irrigation",IF(R234="Irrigation","Irrigation",IF(Q234="Domestic","Domestic",IF(P234="Stockwatering","Stockwatering",IF(N234="IRRIGATION_AND_MUNICIPAL","Irrigation and Municipal",IF(O234="IRRIGATION_AND_DOMESTIC","Irrigation and Domestic Municipality",_xlfn.XLOOKUP(J234,Use_Code_Ranking!$B$4:$B$23,Use_Code_Ranking!$A$4:$A$23))))))),$T234)</f>
        <v>Irrigation</v>
      </c>
      <c r="W234" s="23" t="str">
        <f ca="1"/>
        <v>C005165</v>
      </c>
      <c r="X234" s="4" t="str">
        <f t="shared" ca="1" si="66"/>
        <v>Stockwatering</v>
      </c>
      <c r="Y234" t="str">
        <f t="shared" ca="1" si="62"/>
        <v>N</v>
      </c>
      <c r="Z234" s="2" t="str">
        <f t="shared" ca="1" si="63"/>
        <v>N</v>
      </c>
      <c r="AA234">
        <f t="shared" ca="1" si="67"/>
        <v>0</v>
      </c>
      <c r="AB234">
        <f t="shared" ca="1" si="67"/>
        <v>0</v>
      </c>
      <c r="AC234">
        <f t="shared" ca="1" si="67"/>
        <v>0</v>
      </c>
      <c r="AD234">
        <f t="shared" ca="1" si="67"/>
        <v>0</v>
      </c>
      <c r="AE234">
        <f t="shared" ca="1" si="68"/>
        <v>0</v>
      </c>
      <c r="AF234">
        <f t="shared" ca="1" si="68"/>
        <v>0</v>
      </c>
      <c r="AG234">
        <f t="shared" ca="1" si="69"/>
        <v>0</v>
      </c>
      <c r="AH234">
        <f t="shared" ca="1" si="68"/>
        <v>0</v>
      </c>
      <c r="AI234">
        <f t="shared" ca="1" si="71"/>
        <v>0</v>
      </c>
      <c r="AJ234">
        <f t="shared" ca="1" si="71"/>
        <v>0</v>
      </c>
      <c r="AK234">
        <f t="shared" ca="1" si="70"/>
        <v>0</v>
      </c>
      <c r="AL234">
        <f t="shared" ca="1" si="70"/>
        <v>0</v>
      </c>
      <c r="AM234" s="4" t="s">
        <v>103</v>
      </c>
      <c r="AZ234">
        <f ca="1">_xlfn.XLOOKUP($X234,Return_flow_table!$A$4:$A$25,Return_flow_table!B$4:B$25)</f>
        <v>0</v>
      </c>
      <c r="BA234">
        <f ca="1">_xlfn.XLOOKUP($X234,Return_flow_table!$A$4:$A$25,Return_flow_table!C$4:C$25)</f>
        <v>0</v>
      </c>
      <c r="BB234">
        <f ca="1">_xlfn.XLOOKUP($X234,Return_flow_table!$A$4:$A$25,Return_flow_table!D$4:D$25)</f>
        <v>0</v>
      </c>
      <c r="BC234">
        <f ca="1">_xlfn.XLOOKUP($X234,Return_flow_table!$A$4:$A$25,Return_flow_table!E$4:E$25)</f>
        <v>0</v>
      </c>
      <c r="BD234">
        <f ca="1">_xlfn.XLOOKUP($X234,Return_flow_table!$A$4:$A$25,Return_flow_table!F$4:F$25)</f>
        <v>0</v>
      </c>
      <c r="BE234">
        <f ca="1">_xlfn.XLOOKUP($X234,Return_flow_table!$A$4:$A$25,Return_flow_table!G$4:G$25)</f>
        <v>0</v>
      </c>
      <c r="BF234">
        <f ca="1">_xlfn.XLOOKUP($X234,Return_flow_table!$A$4:$A$25,Return_flow_table!H$4:H$25)</f>
        <v>0</v>
      </c>
      <c r="BG234">
        <f ca="1">_xlfn.XLOOKUP($X234,Return_flow_table!$A$4:$A$25,Return_flow_table!I$4:I$25)</f>
        <v>0</v>
      </c>
      <c r="BH234">
        <f ca="1">_xlfn.XLOOKUP($X234,Return_flow_table!$A$4:$A$25,Return_flow_table!J$4:J$25)</f>
        <v>0</v>
      </c>
      <c r="BI234">
        <f ca="1">_xlfn.XLOOKUP($X234,Return_flow_table!$A$4:$A$25,Return_flow_table!K$4:K$25)</f>
        <v>0</v>
      </c>
      <c r="BJ234">
        <f ca="1">_xlfn.XLOOKUP($X234,Return_flow_table!$A$4:$A$25,Return_flow_table!L$4:L$25)</f>
        <v>0</v>
      </c>
      <c r="BK234" s="2">
        <f ca="1">_xlfn.XLOOKUP($X234,Return_flow_table!$A$4:$A$25,Return_flow_table!M$4:M$25)</f>
        <v>0</v>
      </c>
    </row>
    <row r="235" spans="1:63" x14ac:dyDescent="0.25">
      <c r="A235" t="s">
        <v>660</v>
      </c>
      <c r="B235" t="s">
        <v>139</v>
      </c>
      <c r="C235" t="s">
        <v>99</v>
      </c>
      <c r="D235">
        <v>14</v>
      </c>
      <c r="E235" t="s">
        <v>100</v>
      </c>
      <c r="F235" t="s">
        <v>100</v>
      </c>
      <c r="G235" t="s">
        <v>661</v>
      </c>
      <c r="H235" s="41" t="s">
        <v>102</v>
      </c>
      <c r="I235">
        <f>_xlfn.XLOOKUP(B235,Use_Code_Ranking!$A$4:$A$23,Use_Code_Ranking!$B$4:$B$23,9999)</f>
        <v>9</v>
      </c>
      <c r="J235">
        <f t="shared" ca="1" si="54"/>
        <v>5</v>
      </c>
      <c r="K235">
        <f t="shared" ca="1" si="55"/>
        <v>0</v>
      </c>
      <c r="L235">
        <f t="shared" ca="1" si="56"/>
        <v>0</v>
      </c>
      <c r="M235">
        <f t="shared" ca="1" si="57"/>
        <v>0</v>
      </c>
      <c r="N235" t="str">
        <f t="shared" ca="1" si="64"/>
        <v/>
      </c>
      <c r="O235" t="str">
        <f t="shared" ca="1" si="65"/>
        <v/>
      </c>
      <c r="P235" t="str">
        <f t="shared" si="58"/>
        <v/>
      </c>
      <c r="Q235" t="str">
        <f t="shared" si="59"/>
        <v/>
      </c>
      <c r="R235" t="str">
        <f t="shared" si="60"/>
        <v/>
      </c>
      <c r="S235" t="str">
        <f t="shared" si="61"/>
        <v/>
      </c>
      <c r="U235" s="2" t="str">
        <f ca="1">IF(ISBLANK($T235),IF(S235="Irrigation","Irrigation",IF(R235="Irrigation","Irrigation",IF(Q235="Domestic","Domestic",IF(P235="Stockwatering","Stockwatering",IF(N235="IRRIGATION_AND_MUNICIPAL","Irrigation and Municipal",IF(O235="IRRIGATION_AND_DOMESTIC","Irrigation and Domestic Municipality",_xlfn.XLOOKUP(J235,Use_Code_Ranking!$B$4:$B$23,Use_Code_Ranking!$A$4:$A$23))))))),$T235)</f>
        <v>Stockwatering</v>
      </c>
      <c r="W235" s="23" t="str">
        <f ca="1"/>
        <v>C006052</v>
      </c>
      <c r="X235" s="4" t="str">
        <f t="shared" ca="1" si="66"/>
        <v>Stockwatering</v>
      </c>
      <c r="Y235" t="str">
        <f t="shared" ca="1" si="62"/>
        <v>N</v>
      </c>
      <c r="Z235" s="2" t="str">
        <f t="shared" ca="1" si="63"/>
        <v>N</v>
      </c>
      <c r="AA235">
        <f t="shared" ca="1" si="67"/>
        <v>0</v>
      </c>
      <c r="AB235">
        <f t="shared" ca="1" si="67"/>
        <v>0</v>
      </c>
      <c r="AC235">
        <f t="shared" ca="1" si="67"/>
        <v>0</v>
      </c>
      <c r="AD235">
        <f t="shared" ca="1" si="67"/>
        <v>0</v>
      </c>
      <c r="AE235">
        <f t="shared" ca="1" si="68"/>
        <v>0</v>
      </c>
      <c r="AF235">
        <f t="shared" ca="1" si="68"/>
        <v>0</v>
      </c>
      <c r="AG235">
        <f t="shared" ca="1" si="69"/>
        <v>0</v>
      </c>
      <c r="AH235">
        <f t="shared" ca="1" si="68"/>
        <v>0</v>
      </c>
      <c r="AI235">
        <f t="shared" ca="1" si="71"/>
        <v>0</v>
      </c>
      <c r="AJ235">
        <f t="shared" ca="1" si="71"/>
        <v>0</v>
      </c>
      <c r="AK235">
        <f t="shared" ca="1" si="70"/>
        <v>0</v>
      </c>
      <c r="AL235">
        <f t="shared" ca="1" si="70"/>
        <v>0</v>
      </c>
      <c r="AM235" s="4" t="s">
        <v>103</v>
      </c>
      <c r="AZ235">
        <f ca="1">_xlfn.XLOOKUP($X235,Return_flow_table!$A$4:$A$25,Return_flow_table!B$4:B$25)</f>
        <v>0</v>
      </c>
      <c r="BA235">
        <f ca="1">_xlfn.XLOOKUP($X235,Return_flow_table!$A$4:$A$25,Return_flow_table!C$4:C$25)</f>
        <v>0</v>
      </c>
      <c r="BB235">
        <f ca="1">_xlfn.XLOOKUP($X235,Return_flow_table!$A$4:$A$25,Return_flow_table!D$4:D$25)</f>
        <v>0</v>
      </c>
      <c r="BC235">
        <f ca="1">_xlfn.XLOOKUP($X235,Return_flow_table!$A$4:$A$25,Return_flow_table!E$4:E$25)</f>
        <v>0</v>
      </c>
      <c r="BD235">
        <f ca="1">_xlfn.XLOOKUP($X235,Return_flow_table!$A$4:$A$25,Return_flow_table!F$4:F$25)</f>
        <v>0</v>
      </c>
      <c r="BE235">
        <f ca="1">_xlfn.XLOOKUP($X235,Return_flow_table!$A$4:$A$25,Return_flow_table!G$4:G$25)</f>
        <v>0</v>
      </c>
      <c r="BF235">
        <f ca="1">_xlfn.XLOOKUP($X235,Return_flow_table!$A$4:$A$25,Return_flow_table!H$4:H$25)</f>
        <v>0</v>
      </c>
      <c r="BG235">
        <f ca="1">_xlfn.XLOOKUP($X235,Return_flow_table!$A$4:$A$25,Return_flow_table!I$4:I$25)</f>
        <v>0</v>
      </c>
      <c r="BH235">
        <f ca="1">_xlfn.XLOOKUP($X235,Return_flow_table!$A$4:$A$25,Return_flow_table!J$4:J$25)</f>
        <v>0</v>
      </c>
      <c r="BI235">
        <f ca="1">_xlfn.XLOOKUP($X235,Return_flow_table!$A$4:$A$25,Return_flow_table!K$4:K$25)</f>
        <v>0</v>
      </c>
      <c r="BJ235">
        <f ca="1">_xlfn.XLOOKUP($X235,Return_flow_table!$A$4:$A$25,Return_flow_table!L$4:L$25)</f>
        <v>0</v>
      </c>
      <c r="BK235" s="2">
        <f ca="1">_xlfn.XLOOKUP($X235,Return_flow_table!$A$4:$A$25,Return_flow_table!M$4:M$25)</f>
        <v>0</v>
      </c>
    </row>
    <row r="236" spans="1:63" x14ac:dyDescent="0.25">
      <c r="A236" t="s">
        <v>660</v>
      </c>
      <c r="B236" t="s">
        <v>126</v>
      </c>
      <c r="C236" t="s">
        <v>99</v>
      </c>
      <c r="D236">
        <v>14</v>
      </c>
      <c r="E236" t="s">
        <v>100</v>
      </c>
      <c r="F236" t="s">
        <v>100</v>
      </c>
      <c r="G236" t="s">
        <v>661</v>
      </c>
      <c r="H236" s="41" t="s">
        <v>102</v>
      </c>
      <c r="I236">
        <f>_xlfn.XLOOKUP(B236,Use_Code_Ranking!$A$4:$A$23,Use_Code_Ranking!$B$4:$B$23,9999)</f>
        <v>5</v>
      </c>
      <c r="J236">
        <f t="shared" ca="1" si="54"/>
        <v>5</v>
      </c>
      <c r="K236">
        <f t="shared" ca="1" si="55"/>
        <v>0</v>
      </c>
      <c r="L236">
        <f t="shared" ca="1" si="56"/>
        <v>0</v>
      </c>
      <c r="M236">
        <f t="shared" ca="1" si="57"/>
        <v>0</v>
      </c>
      <c r="N236" t="str">
        <f t="shared" ca="1" si="64"/>
        <v/>
      </c>
      <c r="O236" t="str">
        <f t="shared" ca="1" si="65"/>
        <v/>
      </c>
      <c r="P236" t="str">
        <f t="shared" si="58"/>
        <v/>
      </c>
      <c r="Q236" t="str">
        <f t="shared" si="59"/>
        <v/>
      </c>
      <c r="R236" t="str">
        <f t="shared" si="60"/>
        <v/>
      </c>
      <c r="S236" t="str">
        <f t="shared" si="61"/>
        <v/>
      </c>
      <c r="U236" s="2" t="str">
        <f ca="1">IF(ISBLANK($T236),IF(S236="Irrigation","Irrigation",IF(R236="Irrigation","Irrigation",IF(Q236="Domestic","Domestic",IF(P236="Stockwatering","Stockwatering",IF(N236="IRRIGATION_AND_MUNICIPAL","Irrigation and Municipal",IF(O236="IRRIGATION_AND_DOMESTIC","Irrigation and Domestic Municipality",_xlfn.XLOOKUP(J236,Use_Code_Ranking!$B$4:$B$23,Use_Code_Ranking!$A$4:$A$23))))))),$T236)</f>
        <v>Stockwatering</v>
      </c>
      <c r="W236" s="23" t="str">
        <f ca="1"/>
        <v>D032058</v>
      </c>
      <c r="X236" s="4" t="str">
        <f t="shared" ca="1" si="66"/>
        <v>Domestic</v>
      </c>
      <c r="Y236" t="str">
        <f t="shared" ca="1" si="62"/>
        <v>N</v>
      </c>
      <c r="Z236" s="2" t="str">
        <f t="shared" ca="1" si="63"/>
        <v>N</v>
      </c>
      <c r="AA236">
        <f t="shared" ca="1" si="67"/>
        <v>0</v>
      </c>
      <c r="AB236">
        <f t="shared" ca="1" si="67"/>
        <v>0</v>
      </c>
      <c r="AC236">
        <f t="shared" ca="1" si="67"/>
        <v>0</v>
      </c>
      <c r="AD236">
        <f t="shared" ca="1" si="67"/>
        <v>0</v>
      </c>
      <c r="AE236">
        <f t="shared" ca="1" si="68"/>
        <v>0</v>
      </c>
      <c r="AF236">
        <f t="shared" ca="1" si="68"/>
        <v>0</v>
      </c>
      <c r="AG236">
        <f t="shared" ca="1" si="69"/>
        <v>0</v>
      </c>
      <c r="AH236">
        <f t="shared" ca="1" si="68"/>
        <v>0</v>
      </c>
      <c r="AI236">
        <f t="shared" ca="1" si="71"/>
        <v>0</v>
      </c>
      <c r="AJ236">
        <f t="shared" ca="1" si="71"/>
        <v>0</v>
      </c>
      <c r="AK236">
        <f t="shared" ca="1" si="70"/>
        <v>0</v>
      </c>
      <c r="AL236">
        <f t="shared" ca="1" si="70"/>
        <v>0</v>
      </c>
      <c r="AM236" s="4" t="s">
        <v>103</v>
      </c>
      <c r="AZ236">
        <f ca="1">_xlfn.XLOOKUP($X236,Return_flow_table!$A$4:$A$25,Return_flow_table!B$4:B$25)</f>
        <v>0</v>
      </c>
      <c r="BA236">
        <f ca="1">_xlfn.XLOOKUP($X236,Return_flow_table!$A$4:$A$25,Return_flow_table!C$4:C$25)</f>
        <v>0</v>
      </c>
      <c r="BB236">
        <f ca="1">_xlfn.XLOOKUP($X236,Return_flow_table!$A$4:$A$25,Return_flow_table!D$4:D$25)</f>
        <v>0</v>
      </c>
      <c r="BC236">
        <f ca="1">_xlfn.XLOOKUP($X236,Return_flow_table!$A$4:$A$25,Return_flow_table!E$4:E$25)</f>
        <v>0</v>
      </c>
      <c r="BD236">
        <f ca="1">_xlfn.XLOOKUP($X236,Return_flow_table!$A$4:$A$25,Return_flow_table!F$4:F$25)</f>
        <v>0</v>
      </c>
      <c r="BE236">
        <f ca="1">_xlfn.XLOOKUP($X236,Return_flow_table!$A$4:$A$25,Return_flow_table!G$4:G$25)</f>
        <v>0</v>
      </c>
      <c r="BF236">
        <f ca="1">_xlfn.XLOOKUP($X236,Return_flow_table!$A$4:$A$25,Return_flow_table!H$4:H$25)</f>
        <v>0</v>
      </c>
      <c r="BG236">
        <f ca="1">_xlfn.XLOOKUP($X236,Return_flow_table!$A$4:$A$25,Return_flow_table!I$4:I$25)</f>
        <v>0</v>
      </c>
      <c r="BH236">
        <f ca="1">_xlfn.XLOOKUP($X236,Return_flow_table!$A$4:$A$25,Return_flow_table!J$4:J$25)</f>
        <v>0</v>
      </c>
      <c r="BI236">
        <f ca="1">_xlfn.XLOOKUP($X236,Return_flow_table!$A$4:$A$25,Return_flow_table!K$4:K$25)</f>
        <v>0</v>
      </c>
      <c r="BJ236">
        <f ca="1">_xlfn.XLOOKUP($X236,Return_flow_table!$A$4:$A$25,Return_flow_table!L$4:L$25)</f>
        <v>0</v>
      </c>
      <c r="BK236" s="2">
        <f ca="1">_xlfn.XLOOKUP($X236,Return_flow_table!$A$4:$A$25,Return_flow_table!M$4:M$25)</f>
        <v>0</v>
      </c>
    </row>
    <row r="237" spans="1:63" x14ac:dyDescent="0.25">
      <c r="A237" t="s">
        <v>359</v>
      </c>
      <c r="B237" t="s">
        <v>130</v>
      </c>
      <c r="C237" t="s">
        <v>99</v>
      </c>
      <c r="D237">
        <v>53.8</v>
      </c>
      <c r="E237" t="s">
        <v>100</v>
      </c>
      <c r="F237" t="s">
        <v>100</v>
      </c>
      <c r="G237" t="s">
        <v>272</v>
      </c>
      <c r="H237" s="41" t="s">
        <v>104</v>
      </c>
      <c r="I237">
        <f>_xlfn.XLOOKUP(B237,Use_Code_Ranking!$A$4:$A$23,Use_Code_Ranking!$B$4:$B$23,9999)</f>
        <v>7</v>
      </c>
      <c r="J237">
        <f t="shared" ca="1" si="54"/>
        <v>1</v>
      </c>
      <c r="K237">
        <f t="shared" ca="1" si="55"/>
        <v>1</v>
      </c>
      <c r="L237">
        <f t="shared" ca="1" si="56"/>
        <v>0</v>
      </c>
      <c r="M237">
        <f t="shared" ca="1" si="57"/>
        <v>0</v>
      </c>
      <c r="N237" t="str">
        <f t="shared" ca="1" si="64"/>
        <v/>
      </c>
      <c r="O237" t="str">
        <f t="shared" ca="1" si="65"/>
        <v/>
      </c>
      <c r="P237" t="str">
        <f t="shared" si="58"/>
        <v/>
      </c>
      <c r="Q237" t="str">
        <f t="shared" si="59"/>
        <v/>
      </c>
      <c r="R237" t="str">
        <f t="shared" si="60"/>
        <v/>
      </c>
      <c r="S237" t="str">
        <f t="shared" si="61"/>
        <v/>
      </c>
      <c r="U237" s="2" t="str">
        <f ca="1">IF(ISBLANK($T237),IF(S237="Irrigation","Irrigation",IF(R237="Irrigation","Irrigation",IF(Q237="Domestic","Domestic",IF(P237="Stockwatering","Stockwatering",IF(N237="IRRIGATION_AND_MUNICIPAL","Irrigation and Municipal",IF(O237="IRRIGATION_AND_DOMESTIC","Irrigation and Domestic Municipality",_xlfn.XLOOKUP(J237,Use_Code_Ranking!$B$4:$B$23,Use_Code_Ranking!$A$4:$A$23))))))),$T237)</f>
        <v>Irrigation</v>
      </c>
      <c r="W237" s="23" t="str">
        <f ca="1"/>
        <v>D032062</v>
      </c>
      <c r="X237" s="4" t="str">
        <f t="shared" ca="1" si="66"/>
        <v>Domestic</v>
      </c>
      <c r="Y237" t="str">
        <f t="shared" ca="1" si="62"/>
        <v>N</v>
      </c>
      <c r="Z237" s="2" t="str">
        <f t="shared" ca="1" si="63"/>
        <v>N</v>
      </c>
      <c r="AA237">
        <f t="shared" ca="1" si="67"/>
        <v>0</v>
      </c>
      <c r="AB237">
        <f t="shared" ca="1" si="67"/>
        <v>0</v>
      </c>
      <c r="AC237">
        <f t="shared" ca="1" si="67"/>
        <v>0</v>
      </c>
      <c r="AD237">
        <f t="shared" ca="1" si="67"/>
        <v>0</v>
      </c>
      <c r="AE237">
        <f t="shared" ca="1" si="68"/>
        <v>0</v>
      </c>
      <c r="AF237">
        <f t="shared" ca="1" si="68"/>
        <v>0</v>
      </c>
      <c r="AG237">
        <f t="shared" ca="1" si="69"/>
        <v>0</v>
      </c>
      <c r="AH237">
        <f t="shared" ca="1" si="68"/>
        <v>0</v>
      </c>
      <c r="AI237">
        <f t="shared" ca="1" si="71"/>
        <v>0</v>
      </c>
      <c r="AJ237">
        <f t="shared" ca="1" si="71"/>
        <v>0</v>
      </c>
      <c r="AK237">
        <f t="shared" ca="1" si="70"/>
        <v>0</v>
      </c>
      <c r="AL237">
        <f t="shared" ca="1" si="70"/>
        <v>0</v>
      </c>
      <c r="AM237" s="4" t="s">
        <v>103</v>
      </c>
      <c r="AZ237">
        <f ca="1">_xlfn.XLOOKUP($X237,Return_flow_table!$A$4:$A$25,Return_flow_table!B$4:B$25)</f>
        <v>0</v>
      </c>
      <c r="BA237">
        <f ca="1">_xlfn.XLOOKUP($X237,Return_flow_table!$A$4:$A$25,Return_flow_table!C$4:C$25)</f>
        <v>0</v>
      </c>
      <c r="BB237">
        <f ca="1">_xlfn.XLOOKUP($X237,Return_flow_table!$A$4:$A$25,Return_flow_table!D$4:D$25)</f>
        <v>0</v>
      </c>
      <c r="BC237">
        <f ca="1">_xlfn.XLOOKUP($X237,Return_flow_table!$A$4:$A$25,Return_flow_table!E$4:E$25)</f>
        <v>0</v>
      </c>
      <c r="BD237">
        <f ca="1">_xlfn.XLOOKUP($X237,Return_flow_table!$A$4:$A$25,Return_flow_table!F$4:F$25)</f>
        <v>0</v>
      </c>
      <c r="BE237">
        <f ca="1">_xlfn.XLOOKUP($X237,Return_flow_table!$A$4:$A$25,Return_flow_table!G$4:G$25)</f>
        <v>0</v>
      </c>
      <c r="BF237">
        <f ca="1">_xlfn.XLOOKUP($X237,Return_flow_table!$A$4:$A$25,Return_flow_table!H$4:H$25)</f>
        <v>0</v>
      </c>
      <c r="BG237">
        <f ca="1">_xlfn.XLOOKUP($X237,Return_flow_table!$A$4:$A$25,Return_flow_table!I$4:I$25)</f>
        <v>0</v>
      </c>
      <c r="BH237">
        <f ca="1">_xlfn.XLOOKUP($X237,Return_flow_table!$A$4:$A$25,Return_flow_table!J$4:J$25)</f>
        <v>0</v>
      </c>
      <c r="BI237">
        <f ca="1">_xlfn.XLOOKUP($X237,Return_flow_table!$A$4:$A$25,Return_flow_table!K$4:K$25)</f>
        <v>0</v>
      </c>
      <c r="BJ237">
        <f ca="1">_xlfn.XLOOKUP($X237,Return_flow_table!$A$4:$A$25,Return_flow_table!L$4:L$25)</f>
        <v>0</v>
      </c>
      <c r="BK237" s="2">
        <f ca="1">_xlfn.XLOOKUP($X237,Return_flow_table!$A$4:$A$25,Return_flow_table!M$4:M$25)</f>
        <v>0</v>
      </c>
    </row>
    <row r="238" spans="1:63" x14ac:dyDescent="0.25">
      <c r="A238" t="s">
        <v>359</v>
      </c>
      <c r="B238" t="s">
        <v>98</v>
      </c>
      <c r="C238" t="s">
        <v>99</v>
      </c>
      <c r="D238">
        <v>53.8</v>
      </c>
      <c r="E238" t="s">
        <v>100</v>
      </c>
      <c r="F238" t="s">
        <v>100</v>
      </c>
      <c r="G238" t="s">
        <v>272</v>
      </c>
      <c r="H238" s="41" t="s">
        <v>104</v>
      </c>
      <c r="I238">
        <f>_xlfn.XLOOKUP(B238,Use_Code_Ranking!$A$4:$A$23,Use_Code_Ranking!$B$4:$B$23,9999)</f>
        <v>1</v>
      </c>
      <c r="J238">
        <f t="shared" ca="1" si="54"/>
        <v>1</v>
      </c>
      <c r="K238">
        <f t="shared" ca="1" si="55"/>
        <v>1</v>
      </c>
      <c r="L238">
        <f t="shared" ca="1" si="56"/>
        <v>0</v>
      </c>
      <c r="M238">
        <f t="shared" ca="1" si="57"/>
        <v>0</v>
      </c>
      <c r="N238" t="str">
        <f t="shared" ca="1" si="64"/>
        <v/>
      </c>
      <c r="O238" t="str">
        <f t="shared" ca="1" si="65"/>
        <v/>
      </c>
      <c r="P238" t="str">
        <f t="shared" si="58"/>
        <v/>
      </c>
      <c r="Q238" t="str">
        <f t="shared" si="59"/>
        <v/>
      </c>
      <c r="R238" t="str">
        <f t="shared" si="60"/>
        <v/>
      </c>
      <c r="S238" t="str">
        <f t="shared" si="61"/>
        <v/>
      </c>
      <c r="U238" s="2" t="str">
        <f ca="1">IF(ISBLANK($T238),IF(S238="Irrigation","Irrigation",IF(R238="Irrigation","Irrigation",IF(Q238="Domestic","Domestic",IF(P238="Stockwatering","Stockwatering",IF(N238="IRRIGATION_AND_MUNICIPAL","Irrigation and Municipal",IF(O238="IRRIGATION_AND_DOMESTIC","Irrigation and Domestic Municipality",_xlfn.XLOOKUP(J238,Use_Code_Ranking!$B$4:$B$23,Use_Code_Ranking!$A$4:$A$23))))))),$T238)</f>
        <v>Irrigation</v>
      </c>
      <c r="W238" s="23" t="str">
        <f ca="1"/>
        <v>D032141</v>
      </c>
      <c r="X238" s="4" t="str">
        <f t="shared" ca="1" si="66"/>
        <v>Domestic</v>
      </c>
      <c r="Y238" t="str">
        <f t="shared" ca="1" si="62"/>
        <v>N</v>
      </c>
      <c r="Z238" s="2" t="str">
        <f t="shared" ca="1" si="63"/>
        <v>N</v>
      </c>
      <c r="AA238">
        <f t="shared" ca="1" si="67"/>
        <v>0</v>
      </c>
      <c r="AB238">
        <f t="shared" ca="1" si="67"/>
        <v>0</v>
      </c>
      <c r="AC238">
        <f t="shared" ca="1" si="67"/>
        <v>0</v>
      </c>
      <c r="AD238">
        <f t="shared" ca="1" si="67"/>
        <v>0</v>
      </c>
      <c r="AE238">
        <f t="shared" ca="1" si="68"/>
        <v>0</v>
      </c>
      <c r="AF238">
        <f t="shared" ca="1" si="68"/>
        <v>0</v>
      </c>
      <c r="AG238">
        <f t="shared" ca="1" si="69"/>
        <v>0</v>
      </c>
      <c r="AH238">
        <f t="shared" ca="1" si="68"/>
        <v>0</v>
      </c>
      <c r="AI238">
        <f t="shared" ca="1" si="71"/>
        <v>0</v>
      </c>
      <c r="AJ238">
        <f t="shared" ca="1" si="71"/>
        <v>0</v>
      </c>
      <c r="AK238">
        <f t="shared" ca="1" si="70"/>
        <v>0</v>
      </c>
      <c r="AL238">
        <f t="shared" ca="1" si="70"/>
        <v>0</v>
      </c>
      <c r="AM238" s="4" t="s">
        <v>103</v>
      </c>
      <c r="AZ238">
        <f ca="1">_xlfn.XLOOKUP($X238,Return_flow_table!$A$4:$A$25,Return_flow_table!B$4:B$25)</f>
        <v>0</v>
      </c>
      <c r="BA238">
        <f ca="1">_xlfn.XLOOKUP($X238,Return_flow_table!$A$4:$A$25,Return_flow_table!C$4:C$25)</f>
        <v>0</v>
      </c>
      <c r="BB238">
        <f ca="1">_xlfn.XLOOKUP($X238,Return_flow_table!$A$4:$A$25,Return_flow_table!D$4:D$25)</f>
        <v>0</v>
      </c>
      <c r="BC238">
        <f ca="1">_xlfn.XLOOKUP($X238,Return_flow_table!$A$4:$A$25,Return_flow_table!E$4:E$25)</f>
        <v>0</v>
      </c>
      <c r="BD238">
        <f ca="1">_xlfn.XLOOKUP($X238,Return_flow_table!$A$4:$A$25,Return_flow_table!F$4:F$25)</f>
        <v>0</v>
      </c>
      <c r="BE238">
        <f ca="1">_xlfn.XLOOKUP($X238,Return_flow_table!$A$4:$A$25,Return_flow_table!G$4:G$25)</f>
        <v>0</v>
      </c>
      <c r="BF238">
        <f ca="1">_xlfn.XLOOKUP($X238,Return_flow_table!$A$4:$A$25,Return_flow_table!H$4:H$25)</f>
        <v>0</v>
      </c>
      <c r="BG238">
        <f ca="1">_xlfn.XLOOKUP($X238,Return_flow_table!$A$4:$A$25,Return_flow_table!I$4:I$25)</f>
        <v>0</v>
      </c>
      <c r="BH238">
        <f ca="1">_xlfn.XLOOKUP($X238,Return_flow_table!$A$4:$A$25,Return_flow_table!J$4:J$25)</f>
        <v>0</v>
      </c>
      <c r="BI238">
        <f ca="1">_xlfn.XLOOKUP($X238,Return_flow_table!$A$4:$A$25,Return_flow_table!K$4:K$25)</f>
        <v>0</v>
      </c>
      <c r="BJ238">
        <f ca="1">_xlfn.XLOOKUP($X238,Return_flow_table!$A$4:$A$25,Return_flow_table!L$4:L$25)</f>
        <v>0</v>
      </c>
      <c r="BK238" s="2">
        <f ca="1">_xlfn.XLOOKUP($X238,Return_flow_table!$A$4:$A$25,Return_flow_table!M$4:M$25)</f>
        <v>0</v>
      </c>
    </row>
    <row r="239" spans="1:63" x14ac:dyDescent="0.25">
      <c r="A239" t="s">
        <v>359</v>
      </c>
      <c r="B239" t="s">
        <v>127</v>
      </c>
      <c r="C239" t="s">
        <v>99</v>
      </c>
      <c r="D239">
        <v>53.8</v>
      </c>
      <c r="E239" t="s">
        <v>100</v>
      </c>
      <c r="F239" t="s">
        <v>100</v>
      </c>
      <c r="G239" t="s">
        <v>272</v>
      </c>
      <c r="H239" s="41" t="s">
        <v>104</v>
      </c>
      <c r="I239">
        <f>_xlfn.XLOOKUP(B239,Use_Code_Ranking!$A$4:$A$23,Use_Code_Ranking!$B$4:$B$23,9999)</f>
        <v>8</v>
      </c>
      <c r="J239">
        <f t="shared" ca="1" si="54"/>
        <v>1</v>
      </c>
      <c r="K239">
        <f t="shared" ca="1" si="55"/>
        <v>1</v>
      </c>
      <c r="L239">
        <f t="shared" ca="1" si="56"/>
        <v>0</v>
      </c>
      <c r="M239">
        <f t="shared" ca="1" si="57"/>
        <v>0</v>
      </c>
      <c r="N239" t="str">
        <f t="shared" ca="1" si="64"/>
        <v/>
      </c>
      <c r="O239" t="str">
        <f t="shared" ca="1" si="65"/>
        <v/>
      </c>
      <c r="P239" t="str">
        <f t="shared" si="58"/>
        <v/>
      </c>
      <c r="Q239" t="str">
        <f t="shared" si="59"/>
        <v/>
      </c>
      <c r="R239" t="str">
        <f t="shared" si="60"/>
        <v/>
      </c>
      <c r="S239" t="str">
        <f t="shared" si="61"/>
        <v/>
      </c>
      <c r="U239" s="2" t="str">
        <f ca="1">IF(ISBLANK($T239),IF(S239="Irrigation","Irrigation",IF(R239="Irrigation","Irrigation",IF(Q239="Domestic","Domestic",IF(P239="Stockwatering","Stockwatering",IF(N239="IRRIGATION_AND_MUNICIPAL","Irrigation and Municipal",IF(O239="IRRIGATION_AND_DOMESTIC","Irrigation and Domestic Municipality",_xlfn.XLOOKUP(J239,Use_Code_Ranking!$B$4:$B$23,Use_Code_Ranking!$A$4:$A$23))))))),$T239)</f>
        <v>Irrigation</v>
      </c>
      <c r="W239" s="23" t="str">
        <f ca="1"/>
        <v>D032187</v>
      </c>
      <c r="X239" s="4" t="str">
        <f t="shared" ca="1" si="66"/>
        <v>Domestic</v>
      </c>
      <c r="Y239" t="str">
        <f t="shared" ca="1" si="62"/>
        <v>N</v>
      </c>
      <c r="Z239" s="2" t="str">
        <f t="shared" ca="1" si="63"/>
        <v>N</v>
      </c>
      <c r="AA239">
        <f t="shared" ca="1" si="67"/>
        <v>0</v>
      </c>
      <c r="AB239">
        <f t="shared" ca="1" si="67"/>
        <v>0</v>
      </c>
      <c r="AC239">
        <f t="shared" ca="1" si="67"/>
        <v>0</v>
      </c>
      <c r="AD239">
        <f t="shared" ca="1" si="67"/>
        <v>0</v>
      </c>
      <c r="AE239">
        <f t="shared" ca="1" si="68"/>
        <v>0</v>
      </c>
      <c r="AF239">
        <f t="shared" ca="1" si="68"/>
        <v>0</v>
      </c>
      <c r="AG239">
        <f t="shared" ca="1" si="69"/>
        <v>0</v>
      </c>
      <c r="AH239">
        <f t="shared" ca="1" si="68"/>
        <v>0</v>
      </c>
      <c r="AI239">
        <f t="shared" ca="1" si="71"/>
        <v>0</v>
      </c>
      <c r="AJ239">
        <f t="shared" ca="1" si="71"/>
        <v>0</v>
      </c>
      <c r="AK239">
        <f t="shared" ca="1" si="70"/>
        <v>0</v>
      </c>
      <c r="AL239">
        <f t="shared" ca="1" si="70"/>
        <v>0</v>
      </c>
      <c r="AM239" s="4" t="s">
        <v>103</v>
      </c>
      <c r="AZ239">
        <f ca="1">_xlfn.XLOOKUP($X239,Return_flow_table!$A$4:$A$25,Return_flow_table!B$4:B$25)</f>
        <v>0</v>
      </c>
      <c r="BA239">
        <f ca="1">_xlfn.XLOOKUP($X239,Return_flow_table!$A$4:$A$25,Return_flow_table!C$4:C$25)</f>
        <v>0</v>
      </c>
      <c r="BB239">
        <f ca="1">_xlfn.XLOOKUP($X239,Return_flow_table!$A$4:$A$25,Return_flow_table!D$4:D$25)</f>
        <v>0</v>
      </c>
      <c r="BC239">
        <f ca="1">_xlfn.XLOOKUP($X239,Return_flow_table!$A$4:$A$25,Return_flow_table!E$4:E$25)</f>
        <v>0</v>
      </c>
      <c r="BD239">
        <f ca="1">_xlfn.XLOOKUP($X239,Return_flow_table!$A$4:$A$25,Return_flow_table!F$4:F$25)</f>
        <v>0</v>
      </c>
      <c r="BE239">
        <f ca="1">_xlfn.XLOOKUP($X239,Return_flow_table!$A$4:$A$25,Return_flow_table!G$4:G$25)</f>
        <v>0</v>
      </c>
      <c r="BF239">
        <f ca="1">_xlfn.XLOOKUP($X239,Return_flow_table!$A$4:$A$25,Return_flow_table!H$4:H$25)</f>
        <v>0</v>
      </c>
      <c r="BG239">
        <f ca="1">_xlfn.XLOOKUP($X239,Return_flow_table!$A$4:$A$25,Return_flow_table!I$4:I$25)</f>
        <v>0</v>
      </c>
      <c r="BH239">
        <f ca="1">_xlfn.XLOOKUP($X239,Return_flow_table!$A$4:$A$25,Return_flow_table!J$4:J$25)</f>
        <v>0</v>
      </c>
      <c r="BI239">
        <f ca="1">_xlfn.XLOOKUP($X239,Return_flow_table!$A$4:$A$25,Return_flow_table!K$4:K$25)</f>
        <v>0</v>
      </c>
      <c r="BJ239">
        <f ca="1">_xlfn.XLOOKUP($X239,Return_flow_table!$A$4:$A$25,Return_flow_table!L$4:L$25)</f>
        <v>0</v>
      </c>
      <c r="BK239" s="2">
        <f ca="1">_xlfn.XLOOKUP($X239,Return_flow_table!$A$4:$A$25,Return_flow_table!M$4:M$25)</f>
        <v>0</v>
      </c>
    </row>
    <row r="240" spans="1:63" x14ac:dyDescent="0.25">
      <c r="A240" t="s">
        <v>359</v>
      </c>
      <c r="B240" t="s">
        <v>139</v>
      </c>
      <c r="C240" t="s">
        <v>99</v>
      </c>
      <c r="D240">
        <v>53.8</v>
      </c>
      <c r="E240" t="s">
        <v>100</v>
      </c>
      <c r="F240" t="s">
        <v>100</v>
      </c>
      <c r="G240" t="s">
        <v>272</v>
      </c>
      <c r="H240" s="41" t="s">
        <v>104</v>
      </c>
      <c r="I240">
        <f>_xlfn.XLOOKUP(B240,Use_Code_Ranking!$A$4:$A$23,Use_Code_Ranking!$B$4:$B$23,9999)</f>
        <v>9</v>
      </c>
      <c r="J240">
        <f t="shared" ca="1" si="54"/>
        <v>1</v>
      </c>
      <c r="K240">
        <f t="shared" ca="1" si="55"/>
        <v>1</v>
      </c>
      <c r="L240">
        <f t="shared" ca="1" si="56"/>
        <v>0</v>
      </c>
      <c r="M240">
        <f t="shared" ca="1" si="57"/>
        <v>0</v>
      </c>
      <c r="N240" t="str">
        <f t="shared" ca="1" si="64"/>
        <v/>
      </c>
      <c r="O240" t="str">
        <f t="shared" ca="1" si="65"/>
        <v/>
      </c>
      <c r="P240" t="str">
        <f t="shared" si="58"/>
        <v/>
      </c>
      <c r="Q240" t="str">
        <f t="shared" si="59"/>
        <v/>
      </c>
      <c r="R240" t="str">
        <f t="shared" si="60"/>
        <v/>
      </c>
      <c r="S240" t="str">
        <f t="shared" si="61"/>
        <v/>
      </c>
      <c r="U240" s="2" t="str">
        <f ca="1">IF(ISBLANK($T240),IF(S240="Irrigation","Irrigation",IF(R240="Irrigation","Irrigation",IF(Q240="Domestic","Domestic",IF(P240="Stockwatering","Stockwatering",IF(N240="IRRIGATION_AND_MUNICIPAL","Irrigation and Municipal",IF(O240="IRRIGATION_AND_DOMESTIC","Irrigation and Domestic Municipality",_xlfn.XLOOKUP(J240,Use_Code_Ranking!$B$4:$B$23,Use_Code_Ranking!$A$4:$A$23))))))),$T240)</f>
        <v>Irrigation</v>
      </c>
      <c r="W240" s="23" t="str">
        <f ca="1"/>
        <v>D032249</v>
      </c>
      <c r="X240" s="4" t="str">
        <f t="shared" ca="1" si="66"/>
        <v>Domestic</v>
      </c>
      <c r="Y240" t="str">
        <f t="shared" ca="1" si="62"/>
        <v>N</v>
      </c>
      <c r="Z240" s="2" t="str">
        <f t="shared" ca="1" si="63"/>
        <v>N</v>
      </c>
      <c r="AA240">
        <f t="shared" ca="1" si="67"/>
        <v>0</v>
      </c>
      <c r="AB240">
        <f t="shared" ca="1" si="67"/>
        <v>0</v>
      </c>
      <c r="AC240">
        <f t="shared" ca="1" si="67"/>
        <v>0</v>
      </c>
      <c r="AD240">
        <f t="shared" ca="1" si="67"/>
        <v>0</v>
      </c>
      <c r="AE240">
        <f t="shared" ca="1" si="68"/>
        <v>0</v>
      </c>
      <c r="AF240">
        <f t="shared" ca="1" si="68"/>
        <v>0</v>
      </c>
      <c r="AG240">
        <f t="shared" ca="1" si="69"/>
        <v>0</v>
      </c>
      <c r="AH240">
        <f t="shared" ca="1" si="68"/>
        <v>0</v>
      </c>
      <c r="AI240">
        <f t="shared" ca="1" si="71"/>
        <v>0</v>
      </c>
      <c r="AJ240">
        <f t="shared" ca="1" si="71"/>
        <v>0</v>
      </c>
      <c r="AK240">
        <f t="shared" ca="1" si="70"/>
        <v>0</v>
      </c>
      <c r="AL240">
        <f t="shared" ca="1" si="70"/>
        <v>0</v>
      </c>
      <c r="AM240" s="4" t="s">
        <v>103</v>
      </c>
      <c r="AZ240">
        <f ca="1">_xlfn.XLOOKUP($X240,Return_flow_table!$A$4:$A$25,Return_flow_table!B$4:B$25)</f>
        <v>0</v>
      </c>
      <c r="BA240">
        <f ca="1">_xlfn.XLOOKUP($X240,Return_flow_table!$A$4:$A$25,Return_flow_table!C$4:C$25)</f>
        <v>0</v>
      </c>
      <c r="BB240">
        <f ca="1">_xlfn.XLOOKUP($X240,Return_flow_table!$A$4:$A$25,Return_flow_table!D$4:D$25)</f>
        <v>0</v>
      </c>
      <c r="BC240">
        <f ca="1">_xlfn.XLOOKUP($X240,Return_flow_table!$A$4:$A$25,Return_flow_table!E$4:E$25)</f>
        <v>0</v>
      </c>
      <c r="BD240">
        <f ca="1">_xlfn.XLOOKUP($X240,Return_flow_table!$A$4:$A$25,Return_flow_table!F$4:F$25)</f>
        <v>0</v>
      </c>
      <c r="BE240">
        <f ca="1">_xlfn.XLOOKUP($X240,Return_flow_table!$A$4:$A$25,Return_flow_table!G$4:G$25)</f>
        <v>0</v>
      </c>
      <c r="BF240">
        <f ca="1">_xlfn.XLOOKUP($X240,Return_flow_table!$A$4:$A$25,Return_flow_table!H$4:H$25)</f>
        <v>0</v>
      </c>
      <c r="BG240">
        <f ca="1">_xlfn.XLOOKUP($X240,Return_flow_table!$A$4:$A$25,Return_flow_table!I$4:I$25)</f>
        <v>0</v>
      </c>
      <c r="BH240">
        <f ca="1">_xlfn.XLOOKUP($X240,Return_flow_table!$A$4:$A$25,Return_flow_table!J$4:J$25)</f>
        <v>0</v>
      </c>
      <c r="BI240">
        <f ca="1">_xlfn.XLOOKUP($X240,Return_flow_table!$A$4:$A$25,Return_flow_table!K$4:K$25)</f>
        <v>0</v>
      </c>
      <c r="BJ240">
        <f ca="1">_xlfn.XLOOKUP($X240,Return_flow_table!$A$4:$A$25,Return_flow_table!L$4:L$25)</f>
        <v>0</v>
      </c>
      <c r="BK240" s="2">
        <f ca="1">_xlfn.XLOOKUP($X240,Return_flow_table!$A$4:$A$25,Return_flow_table!M$4:M$25)</f>
        <v>0</v>
      </c>
    </row>
    <row r="241" spans="1:63" x14ac:dyDescent="0.25">
      <c r="A241" t="s">
        <v>662</v>
      </c>
      <c r="B241" t="s">
        <v>139</v>
      </c>
      <c r="C241" t="s">
        <v>99</v>
      </c>
      <c r="D241">
        <v>2.2999999999999998</v>
      </c>
      <c r="E241" t="s">
        <v>100</v>
      </c>
      <c r="F241" t="s">
        <v>100</v>
      </c>
      <c r="G241" t="s">
        <v>663</v>
      </c>
      <c r="H241" s="41" t="s">
        <v>102</v>
      </c>
      <c r="I241">
        <f>_xlfn.XLOOKUP(B241,Use_Code_Ranking!$A$4:$A$23,Use_Code_Ranking!$B$4:$B$23,9999)</f>
        <v>9</v>
      </c>
      <c r="J241">
        <f t="shared" ca="1" si="54"/>
        <v>1</v>
      </c>
      <c r="K241">
        <f t="shared" ca="1" si="55"/>
        <v>1</v>
      </c>
      <c r="L241">
        <f t="shared" ca="1" si="56"/>
        <v>0</v>
      </c>
      <c r="M241">
        <f t="shared" ca="1" si="57"/>
        <v>0</v>
      </c>
      <c r="N241" t="str">
        <f t="shared" ca="1" si="64"/>
        <v/>
      </c>
      <c r="O241" t="str">
        <f t="shared" ca="1" si="65"/>
        <v/>
      </c>
      <c r="P241" t="str">
        <f t="shared" si="58"/>
        <v/>
      </c>
      <c r="Q241" t="str">
        <f t="shared" si="59"/>
        <v/>
      </c>
      <c r="R241" t="str">
        <f t="shared" si="60"/>
        <v/>
      </c>
      <c r="S241" t="str">
        <f t="shared" si="61"/>
        <v/>
      </c>
      <c r="U241" s="2" t="str">
        <f ca="1">IF(ISBLANK($T241),IF(S241="Irrigation","Irrigation",IF(R241="Irrigation","Irrigation",IF(Q241="Domestic","Domestic",IF(P241="Stockwatering","Stockwatering",IF(N241="IRRIGATION_AND_MUNICIPAL","Irrigation and Municipal",IF(O241="IRRIGATION_AND_DOMESTIC","Irrigation and Domestic Municipality",_xlfn.XLOOKUP(J241,Use_Code_Ranking!$B$4:$B$23,Use_Code_Ranking!$A$4:$A$23))))))),$T241)</f>
        <v>Irrigation</v>
      </c>
      <c r="W241" s="23" t="str">
        <f ca="1"/>
        <v>D032275</v>
      </c>
      <c r="X241" s="4" t="str">
        <f t="shared" ca="1" si="66"/>
        <v>Domestic</v>
      </c>
      <c r="Y241" t="str">
        <f t="shared" ca="1" si="62"/>
        <v>N</v>
      </c>
      <c r="Z241" s="2" t="str">
        <f t="shared" ca="1" si="63"/>
        <v>N</v>
      </c>
      <c r="AA241">
        <f t="shared" ca="1" si="67"/>
        <v>0</v>
      </c>
      <c r="AB241">
        <f t="shared" ca="1" si="67"/>
        <v>0</v>
      </c>
      <c r="AC241">
        <f t="shared" ca="1" si="67"/>
        <v>0</v>
      </c>
      <c r="AD241">
        <f t="shared" ca="1" si="67"/>
        <v>0</v>
      </c>
      <c r="AE241">
        <f t="shared" ca="1" si="68"/>
        <v>0</v>
      </c>
      <c r="AF241">
        <f t="shared" ca="1" si="68"/>
        <v>0</v>
      </c>
      <c r="AG241">
        <f t="shared" ca="1" si="69"/>
        <v>0</v>
      </c>
      <c r="AH241">
        <f t="shared" ca="1" si="68"/>
        <v>0</v>
      </c>
      <c r="AI241">
        <f t="shared" ca="1" si="71"/>
        <v>0</v>
      </c>
      <c r="AJ241">
        <f t="shared" ca="1" si="71"/>
        <v>0</v>
      </c>
      <c r="AK241">
        <f t="shared" ca="1" si="70"/>
        <v>0</v>
      </c>
      <c r="AL241">
        <f t="shared" ca="1" si="70"/>
        <v>0</v>
      </c>
      <c r="AM241" s="4" t="s">
        <v>103</v>
      </c>
      <c r="AZ241">
        <f ca="1">_xlfn.XLOOKUP($X241,Return_flow_table!$A$4:$A$25,Return_flow_table!B$4:B$25)</f>
        <v>0</v>
      </c>
      <c r="BA241">
        <f ca="1">_xlfn.XLOOKUP($X241,Return_flow_table!$A$4:$A$25,Return_flow_table!C$4:C$25)</f>
        <v>0</v>
      </c>
      <c r="BB241">
        <f ca="1">_xlfn.XLOOKUP($X241,Return_flow_table!$A$4:$A$25,Return_flow_table!D$4:D$25)</f>
        <v>0</v>
      </c>
      <c r="BC241">
        <f ca="1">_xlfn.XLOOKUP($X241,Return_flow_table!$A$4:$A$25,Return_flow_table!E$4:E$25)</f>
        <v>0</v>
      </c>
      <c r="BD241">
        <f ca="1">_xlfn.XLOOKUP($X241,Return_flow_table!$A$4:$A$25,Return_flow_table!F$4:F$25)</f>
        <v>0</v>
      </c>
      <c r="BE241">
        <f ca="1">_xlfn.XLOOKUP($X241,Return_flow_table!$A$4:$A$25,Return_flow_table!G$4:G$25)</f>
        <v>0</v>
      </c>
      <c r="BF241">
        <f ca="1">_xlfn.XLOOKUP($X241,Return_flow_table!$A$4:$A$25,Return_flow_table!H$4:H$25)</f>
        <v>0</v>
      </c>
      <c r="BG241">
        <f ca="1">_xlfn.XLOOKUP($X241,Return_flow_table!$A$4:$A$25,Return_flow_table!I$4:I$25)</f>
        <v>0</v>
      </c>
      <c r="BH241">
        <f ca="1">_xlfn.XLOOKUP($X241,Return_flow_table!$A$4:$A$25,Return_flow_table!J$4:J$25)</f>
        <v>0</v>
      </c>
      <c r="BI241">
        <f ca="1">_xlfn.XLOOKUP($X241,Return_flow_table!$A$4:$A$25,Return_flow_table!K$4:K$25)</f>
        <v>0</v>
      </c>
      <c r="BJ241">
        <f ca="1">_xlfn.XLOOKUP($X241,Return_flow_table!$A$4:$A$25,Return_flow_table!L$4:L$25)</f>
        <v>0</v>
      </c>
      <c r="BK241" s="2">
        <f ca="1">_xlfn.XLOOKUP($X241,Return_flow_table!$A$4:$A$25,Return_flow_table!M$4:M$25)</f>
        <v>0</v>
      </c>
    </row>
    <row r="242" spans="1:63" x14ac:dyDescent="0.25">
      <c r="A242" t="s">
        <v>662</v>
      </c>
      <c r="B242" t="s">
        <v>143</v>
      </c>
      <c r="C242" t="s">
        <v>99</v>
      </c>
      <c r="D242">
        <v>2.2999999999999998</v>
      </c>
      <c r="E242" t="s">
        <v>100</v>
      </c>
      <c r="F242" t="s">
        <v>100</v>
      </c>
      <c r="G242" t="s">
        <v>663</v>
      </c>
      <c r="H242" s="41" t="s">
        <v>102</v>
      </c>
      <c r="I242">
        <f>_xlfn.XLOOKUP(B242,Use_Code_Ranking!$A$4:$A$23,Use_Code_Ranking!$B$4:$B$23,9999)</f>
        <v>12</v>
      </c>
      <c r="J242">
        <f t="shared" ca="1" si="54"/>
        <v>1</v>
      </c>
      <c r="K242">
        <f t="shared" ca="1" si="55"/>
        <v>1</v>
      </c>
      <c r="L242">
        <f t="shared" ca="1" si="56"/>
        <v>0</v>
      </c>
      <c r="M242">
        <f t="shared" ca="1" si="57"/>
        <v>0</v>
      </c>
      <c r="N242" t="str">
        <f t="shared" ca="1" si="64"/>
        <v/>
      </c>
      <c r="O242" t="str">
        <f t="shared" ca="1" si="65"/>
        <v/>
      </c>
      <c r="P242" t="str">
        <f t="shared" si="58"/>
        <v/>
      </c>
      <c r="Q242" t="str">
        <f t="shared" si="59"/>
        <v/>
      </c>
      <c r="R242" t="str">
        <f t="shared" si="60"/>
        <v/>
      </c>
      <c r="S242" t="str">
        <f t="shared" si="61"/>
        <v/>
      </c>
      <c r="U242" s="2" t="str">
        <f ca="1">IF(ISBLANK($T242),IF(S242="Irrigation","Irrigation",IF(R242="Irrigation","Irrigation",IF(Q242="Domestic","Domestic",IF(P242="Stockwatering","Stockwatering",IF(N242="IRRIGATION_AND_MUNICIPAL","Irrigation and Municipal",IF(O242="IRRIGATION_AND_DOMESTIC","Irrigation and Domestic Municipality",_xlfn.XLOOKUP(J242,Use_Code_Ranking!$B$4:$B$23,Use_Code_Ranking!$A$4:$A$23))))))),$T242)</f>
        <v>Irrigation</v>
      </c>
      <c r="W242" s="23" t="str">
        <f ca="1"/>
        <v>D032320</v>
      </c>
      <c r="X242" s="4" t="str">
        <f t="shared" ca="1" si="66"/>
        <v>Domestic</v>
      </c>
      <c r="Y242" t="str">
        <f t="shared" ca="1" si="62"/>
        <v>N</v>
      </c>
      <c r="Z242" s="2" t="str">
        <f t="shared" ca="1" si="63"/>
        <v>N</v>
      </c>
      <c r="AA242">
        <f t="shared" ca="1" si="67"/>
        <v>0</v>
      </c>
      <c r="AB242">
        <f t="shared" ca="1" si="67"/>
        <v>0</v>
      </c>
      <c r="AC242">
        <f t="shared" ca="1" si="67"/>
        <v>0</v>
      </c>
      <c r="AD242">
        <f t="shared" ca="1" si="67"/>
        <v>0</v>
      </c>
      <c r="AE242">
        <f t="shared" ca="1" si="68"/>
        <v>0</v>
      </c>
      <c r="AF242">
        <f t="shared" ca="1" si="68"/>
        <v>0</v>
      </c>
      <c r="AG242">
        <f t="shared" ca="1" si="69"/>
        <v>0</v>
      </c>
      <c r="AH242">
        <f t="shared" ca="1" si="68"/>
        <v>0</v>
      </c>
      <c r="AI242">
        <f t="shared" ca="1" si="71"/>
        <v>0</v>
      </c>
      <c r="AJ242">
        <f t="shared" ca="1" si="71"/>
        <v>0</v>
      </c>
      <c r="AK242">
        <f t="shared" ca="1" si="70"/>
        <v>0</v>
      </c>
      <c r="AL242">
        <f t="shared" ca="1" si="70"/>
        <v>0</v>
      </c>
      <c r="AM242" s="4" t="s">
        <v>103</v>
      </c>
      <c r="AZ242">
        <f ca="1">_xlfn.XLOOKUP($X242,Return_flow_table!$A$4:$A$25,Return_flow_table!B$4:B$25)</f>
        <v>0</v>
      </c>
      <c r="BA242">
        <f ca="1">_xlfn.XLOOKUP($X242,Return_flow_table!$A$4:$A$25,Return_flow_table!C$4:C$25)</f>
        <v>0</v>
      </c>
      <c r="BB242">
        <f ca="1">_xlfn.XLOOKUP($X242,Return_flow_table!$A$4:$A$25,Return_flow_table!D$4:D$25)</f>
        <v>0</v>
      </c>
      <c r="BC242">
        <f ca="1">_xlfn.XLOOKUP($X242,Return_flow_table!$A$4:$A$25,Return_flow_table!E$4:E$25)</f>
        <v>0</v>
      </c>
      <c r="BD242">
        <f ca="1">_xlfn.XLOOKUP($X242,Return_flow_table!$A$4:$A$25,Return_flow_table!F$4:F$25)</f>
        <v>0</v>
      </c>
      <c r="BE242">
        <f ca="1">_xlfn.XLOOKUP($X242,Return_flow_table!$A$4:$A$25,Return_flow_table!G$4:G$25)</f>
        <v>0</v>
      </c>
      <c r="BF242">
        <f ca="1">_xlfn.XLOOKUP($X242,Return_flow_table!$A$4:$A$25,Return_flow_table!H$4:H$25)</f>
        <v>0</v>
      </c>
      <c r="BG242">
        <f ca="1">_xlfn.XLOOKUP($X242,Return_flow_table!$A$4:$A$25,Return_flow_table!I$4:I$25)</f>
        <v>0</v>
      </c>
      <c r="BH242">
        <f ca="1">_xlfn.XLOOKUP($X242,Return_flow_table!$A$4:$A$25,Return_flow_table!J$4:J$25)</f>
        <v>0</v>
      </c>
      <c r="BI242">
        <f ca="1">_xlfn.XLOOKUP($X242,Return_flow_table!$A$4:$A$25,Return_flow_table!K$4:K$25)</f>
        <v>0</v>
      </c>
      <c r="BJ242">
        <f ca="1">_xlfn.XLOOKUP($X242,Return_flow_table!$A$4:$A$25,Return_flow_table!L$4:L$25)</f>
        <v>0</v>
      </c>
      <c r="BK242" s="2">
        <f ca="1">_xlfn.XLOOKUP($X242,Return_flow_table!$A$4:$A$25,Return_flow_table!M$4:M$25)</f>
        <v>0</v>
      </c>
    </row>
    <row r="243" spans="1:63" x14ac:dyDescent="0.25">
      <c r="A243" t="s">
        <v>662</v>
      </c>
      <c r="B243" t="s">
        <v>98</v>
      </c>
      <c r="C243" t="s">
        <v>99</v>
      </c>
      <c r="D243">
        <v>2.2999999999999998</v>
      </c>
      <c r="E243" t="s">
        <v>100</v>
      </c>
      <c r="F243" t="s">
        <v>100</v>
      </c>
      <c r="G243" t="s">
        <v>663</v>
      </c>
      <c r="H243" s="41" t="s">
        <v>102</v>
      </c>
      <c r="I243">
        <f>_xlfn.XLOOKUP(B243,Use_Code_Ranking!$A$4:$A$23,Use_Code_Ranking!$B$4:$B$23,9999)</f>
        <v>1</v>
      </c>
      <c r="J243">
        <f t="shared" ca="1" si="54"/>
        <v>1</v>
      </c>
      <c r="K243">
        <f t="shared" ca="1" si="55"/>
        <v>1</v>
      </c>
      <c r="L243">
        <f t="shared" ca="1" si="56"/>
        <v>0</v>
      </c>
      <c r="M243">
        <f t="shared" ca="1" si="57"/>
        <v>0</v>
      </c>
      <c r="N243" t="str">
        <f t="shared" ca="1" si="64"/>
        <v/>
      </c>
      <c r="O243" t="str">
        <f t="shared" ca="1" si="65"/>
        <v/>
      </c>
      <c r="P243" t="str">
        <f t="shared" si="58"/>
        <v/>
      </c>
      <c r="Q243" t="str">
        <f t="shared" si="59"/>
        <v/>
      </c>
      <c r="R243" t="str">
        <f t="shared" si="60"/>
        <v/>
      </c>
      <c r="S243" t="str">
        <f t="shared" si="61"/>
        <v/>
      </c>
      <c r="U243" s="2" t="str">
        <f ca="1">IF(ISBLANK($T243),IF(S243="Irrigation","Irrigation",IF(R243="Irrigation","Irrigation",IF(Q243="Domestic","Domestic",IF(P243="Stockwatering","Stockwatering",IF(N243="IRRIGATION_AND_MUNICIPAL","Irrigation and Municipal",IF(O243="IRRIGATION_AND_DOMESTIC","Irrigation and Domestic Municipality",_xlfn.XLOOKUP(J243,Use_Code_Ranking!$B$4:$B$23,Use_Code_Ranking!$A$4:$A$23))))))),$T243)</f>
        <v>Irrigation</v>
      </c>
      <c r="W243" s="23" t="str">
        <f ca="1"/>
        <v>D032708</v>
      </c>
      <c r="X243" s="4" t="str">
        <f t="shared" ca="1" si="66"/>
        <v>Domestic</v>
      </c>
      <c r="Y243" t="str">
        <f t="shared" ca="1" si="62"/>
        <v>N</v>
      </c>
      <c r="Z243" s="2" t="str">
        <f t="shared" ca="1" si="63"/>
        <v>N</v>
      </c>
      <c r="AA243">
        <f t="shared" ca="1" si="67"/>
        <v>0</v>
      </c>
      <c r="AB243">
        <f t="shared" ca="1" si="67"/>
        <v>0</v>
      </c>
      <c r="AC243">
        <f t="shared" ca="1" si="67"/>
        <v>0</v>
      </c>
      <c r="AD243">
        <f t="shared" ca="1" si="67"/>
        <v>0</v>
      </c>
      <c r="AE243">
        <f t="shared" ca="1" si="68"/>
        <v>0</v>
      </c>
      <c r="AF243">
        <f t="shared" ca="1" si="68"/>
        <v>0</v>
      </c>
      <c r="AG243">
        <f t="shared" ca="1" si="69"/>
        <v>0</v>
      </c>
      <c r="AH243">
        <f t="shared" ca="1" si="68"/>
        <v>0</v>
      </c>
      <c r="AI243">
        <f t="shared" ca="1" si="71"/>
        <v>0</v>
      </c>
      <c r="AJ243">
        <f t="shared" ca="1" si="71"/>
        <v>0</v>
      </c>
      <c r="AK243">
        <f t="shared" ca="1" si="70"/>
        <v>0</v>
      </c>
      <c r="AL243">
        <f t="shared" ca="1" si="70"/>
        <v>0</v>
      </c>
      <c r="AM243" s="4" t="s">
        <v>103</v>
      </c>
      <c r="AZ243">
        <f ca="1">_xlfn.XLOOKUP($X243,Return_flow_table!$A$4:$A$25,Return_flow_table!B$4:B$25)</f>
        <v>0</v>
      </c>
      <c r="BA243">
        <f ca="1">_xlfn.XLOOKUP($X243,Return_flow_table!$A$4:$A$25,Return_flow_table!C$4:C$25)</f>
        <v>0</v>
      </c>
      <c r="BB243">
        <f ca="1">_xlfn.XLOOKUP($X243,Return_flow_table!$A$4:$A$25,Return_flow_table!D$4:D$25)</f>
        <v>0</v>
      </c>
      <c r="BC243">
        <f ca="1">_xlfn.XLOOKUP($X243,Return_flow_table!$A$4:$A$25,Return_flow_table!E$4:E$25)</f>
        <v>0</v>
      </c>
      <c r="BD243">
        <f ca="1">_xlfn.XLOOKUP($X243,Return_flow_table!$A$4:$A$25,Return_flow_table!F$4:F$25)</f>
        <v>0</v>
      </c>
      <c r="BE243">
        <f ca="1">_xlfn.XLOOKUP($X243,Return_flow_table!$A$4:$A$25,Return_flow_table!G$4:G$25)</f>
        <v>0</v>
      </c>
      <c r="BF243">
        <f ca="1">_xlfn.XLOOKUP($X243,Return_flow_table!$A$4:$A$25,Return_flow_table!H$4:H$25)</f>
        <v>0</v>
      </c>
      <c r="BG243">
        <f ca="1">_xlfn.XLOOKUP($X243,Return_flow_table!$A$4:$A$25,Return_flow_table!I$4:I$25)</f>
        <v>0</v>
      </c>
      <c r="BH243">
        <f ca="1">_xlfn.XLOOKUP($X243,Return_flow_table!$A$4:$A$25,Return_flow_table!J$4:J$25)</f>
        <v>0</v>
      </c>
      <c r="BI243">
        <f ca="1">_xlfn.XLOOKUP($X243,Return_flow_table!$A$4:$A$25,Return_flow_table!K$4:K$25)</f>
        <v>0</v>
      </c>
      <c r="BJ243">
        <f ca="1">_xlfn.XLOOKUP($X243,Return_flow_table!$A$4:$A$25,Return_flow_table!L$4:L$25)</f>
        <v>0</v>
      </c>
      <c r="BK243" s="2">
        <f ca="1">_xlfn.XLOOKUP($X243,Return_flow_table!$A$4:$A$25,Return_flow_table!M$4:M$25)</f>
        <v>0</v>
      </c>
    </row>
    <row r="244" spans="1:63" x14ac:dyDescent="0.25">
      <c r="A244" t="s">
        <v>360</v>
      </c>
      <c r="B244" t="s">
        <v>110</v>
      </c>
      <c r="C244" t="s">
        <v>99</v>
      </c>
      <c r="D244">
        <v>24</v>
      </c>
      <c r="E244" t="s">
        <v>100</v>
      </c>
      <c r="F244" t="s">
        <v>100</v>
      </c>
      <c r="G244" t="s">
        <v>361</v>
      </c>
      <c r="H244" s="41" t="s">
        <v>136</v>
      </c>
      <c r="I244">
        <f>_xlfn.XLOOKUP(B244,Use_Code_Ranking!$A$4:$A$23,Use_Code_Ranking!$B$4:$B$23,9999)</f>
        <v>2</v>
      </c>
      <c r="J244">
        <f t="shared" ca="1" si="54"/>
        <v>2</v>
      </c>
      <c r="K244">
        <f t="shared" ca="1" si="55"/>
        <v>0</v>
      </c>
      <c r="L244">
        <f t="shared" ca="1" si="56"/>
        <v>1</v>
      </c>
      <c r="M244">
        <f t="shared" ca="1" si="57"/>
        <v>0</v>
      </c>
      <c r="N244" t="str">
        <f t="shared" ca="1" si="64"/>
        <v/>
      </c>
      <c r="O244" t="str">
        <f t="shared" ca="1" si="65"/>
        <v/>
      </c>
      <c r="P244" t="str">
        <f t="shared" si="58"/>
        <v/>
      </c>
      <c r="Q244" t="str">
        <f t="shared" si="59"/>
        <v/>
      </c>
      <c r="R244" t="str">
        <f t="shared" si="60"/>
        <v/>
      </c>
      <c r="S244" t="str">
        <f t="shared" si="61"/>
        <v/>
      </c>
      <c r="U244" s="2" t="str">
        <f ca="1">IF(ISBLANK($T244),IF(S244="Irrigation","Irrigation",IF(R244="Irrigation","Irrigation",IF(Q244="Domestic","Domestic",IF(P244="Stockwatering","Stockwatering",IF(N244="IRRIGATION_AND_MUNICIPAL","Irrigation and Municipal",IF(O244="IRRIGATION_AND_DOMESTIC","Irrigation and Domestic Municipality",_xlfn.XLOOKUP(J244,Use_Code_Ranking!$B$4:$B$23,Use_Code_Ranking!$A$4:$A$23))))))),$T244)</f>
        <v>Municipal</v>
      </c>
      <c r="W244" s="23" t="str">
        <f ca="1"/>
        <v>H032009</v>
      </c>
      <c r="X244" s="4" t="str">
        <f t="shared" ca="1" si="66"/>
        <v>Irrigation</v>
      </c>
      <c r="Y244" t="str">
        <f t="shared" ca="1" si="62"/>
        <v>N</v>
      </c>
      <c r="Z244" s="2" t="str">
        <f t="shared" ca="1" si="63"/>
        <v>N</v>
      </c>
      <c r="AA244">
        <f t="shared" ca="1" si="67"/>
        <v>0</v>
      </c>
      <c r="AB244">
        <f t="shared" ca="1" si="67"/>
        <v>0</v>
      </c>
      <c r="AC244">
        <f t="shared" ca="1" si="67"/>
        <v>20</v>
      </c>
      <c r="AD244">
        <f t="shared" ca="1" si="67"/>
        <v>20</v>
      </c>
      <c r="AE244">
        <f t="shared" ca="1" si="68"/>
        <v>10</v>
      </c>
      <c r="AF244">
        <f t="shared" ca="1" si="68"/>
        <v>10</v>
      </c>
      <c r="AG244">
        <f t="shared" ca="1" si="69"/>
        <v>0</v>
      </c>
      <c r="AH244">
        <f t="shared" ca="1" si="68"/>
        <v>0</v>
      </c>
      <c r="AI244">
        <f t="shared" ca="1" si="71"/>
        <v>0</v>
      </c>
      <c r="AJ244">
        <f t="shared" ca="1" si="71"/>
        <v>20</v>
      </c>
      <c r="AK244">
        <f t="shared" ca="1" si="70"/>
        <v>20</v>
      </c>
      <c r="AL244">
        <f t="shared" ca="1" si="70"/>
        <v>0</v>
      </c>
      <c r="AM244" s="4" t="s">
        <v>103</v>
      </c>
      <c r="AZ244">
        <f ca="1">_xlfn.XLOOKUP($X244,Return_flow_table!$A$4:$A$25,Return_flow_table!B$4:B$25)</f>
        <v>0</v>
      </c>
      <c r="BA244">
        <f ca="1">_xlfn.XLOOKUP($X244,Return_flow_table!$A$4:$A$25,Return_flow_table!C$4:C$25)</f>
        <v>0</v>
      </c>
      <c r="BB244">
        <f ca="1">_xlfn.XLOOKUP($X244,Return_flow_table!$A$4:$A$25,Return_flow_table!D$4:D$25)</f>
        <v>20</v>
      </c>
      <c r="BC244">
        <f ca="1">_xlfn.XLOOKUP($X244,Return_flow_table!$A$4:$A$25,Return_flow_table!E$4:E$25)</f>
        <v>20</v>
      </c>
      <c r="BD244">
        <f ca="1">_xlfn.XLOOKUP($X244,Return_flow_table!$A$4:$A$25,Return_flow_table!F$4:F$25)</f>
        <v>10</v>
      </c>
      <c r="BE244">
        <f ca="1">_xlfn.XLOOKUP($X244,Return_flow_table!$A$4:$A$25,Return_flow_table!G$4:G$25)</f>
        <v>10</v>
      </c>
      <c r="BF244">
        <f ca="1">_xlfn.XLOOKUP($X244,Return_flow_table!$A$4:$A$25,Return_flow_table!H$4:H$25)</f>
        <v>0</v>
      </c>
      <c r="BG244">
        <f ca="1">_xlfn.XLOOKUP($X244,Return_flow_table!$A$4:$A$25,Return_flow_table!I$4:I$25)</f>
        <v>0</v>
      </c>
      <c r="BH244">
        <f ca="1">_xlfn.XLOOKUP($X244,Return_flow_table!$A$4:$A$25,Return_flow_table!J$4:J$25)</f>
        <v>0</v>
      </c>
      <c r="BI244">
        <f ca="1">_xlfn.XLOOKUP($X244,Return_flow_table!$A$4:$A$25,Return_flow_table!K$4:K$25)</f>
        <v>20</v>
      </c>
      <c r="BJ244">
        <f ca="1">_xlfn.XLOOKUP($X244,Return_flow_table!$A$4:$A$25,Return_flow_table!L$4:L$25)</f>
        <v>20</v>
      </c>
      <c r="BK244" s="2">
        <f ca="1">_xlfn.XLOOKUP($X244,Return_flow_table!$A$4:$A$25,Return_flow_table!M$4:M$25)</f>
        <v>0</v>
      </c>
    </row>
    <row r="245" spans="1:63" x14ac:dyDescent="0.25">
      <c r="A245" t="s">
        <v>362</v>
      </c>
      <c r="B245" t="s">
        <v>98</v>
      </c>
      <c r="C245" t="s">
        <v>99</v>
      </c>
      <c r="D245">
        <v>4</v>
      </c>
      <c r="E245" t="s">
        <v>100</v>
      </c>
      <c r="F245" t="s">
        <v>100</v>
      </c>
      <c r="G245" t="s">
        <v>398</v>
      </c>
      <c r="H245" s="41" t="s">
        <v>102</v>
      </c>
      <c r="I245">
        <f>_xlfn.XLOOKUP(B245,Use_Code_Ranking!$A$4:$A$23,Use_Code_Ranking!$B$4:$B$23,9999)</f>
        <v>1</v>
      </c>
      <c r="J245">
        <f t="shared" ca="1" si="54"/>
        <v>1</v>
      </c>
      <c r="K245">
        <f t="shared" ca="1" si="55"/>
        <v>1</v>
      </c>
      <c r="L245">
        <f t="shared" ca="1" si="56"/>
        <v>0</v>
      </c>
      <c r="M245">
        <f t="shared" ca="1" si="57"/>
        <v>0</v>
      </c>
      <c r="N245" t="str">
        <f t="shared" ca="1" si="64"/>
        <v/>
      </c>
      <c r="O245" t="str">
        <f t="shared" ca="1" si="65"/>
        <v/>
      </c>
      <c r="P245" t="str">
        <f t="shared" si="58"/>
        <v/>
      </c>
      <c r="Q245" t="str">
        <f t="shared" si="59"/>
        <v/>
      </c>
      <c r="R245" t="str">
        <f t="shared" si="60"/>
        <v/>
      </c>
      <c r="S245" t="str">
        <f t="shared" si="61"/>
        <v/>
      </c>
      <c r="U245" s="2" t="str">
        <f ca="1">IF(ISBLANK($T245),IF(S245="Irrigation","Irrigation",IF(R245="Irrigation","Irrigation",IF(Q245="Domestic","Domestic",IF(P245="Stockwatering","Stockwatering",IF(N245="IRRIGATION_AND_MUNICIPAL","Irrigation and Municipal",IF(O245="IRRIGATION_AND_DOMESTIC","Irrigation and Domestic Municipality",_xlfn.XLOOKUP(J245,Use_Code_Ranking!$B$4:$B$23,Use_Code_Ranking!$A$4:$A$23))))))),$T245)</f>
        <v>Irrigation</v>
      </c>
      <c r="W245" s="23" t="str">
        <f ca="1"/>
        <v>H032331</v>
      </c>
      <c r="X245" s="4" t="str">
        <f t="shared" ca="1" si="66"/>
        <v>Irrigation</v>
      </c>
      <c r="Y245" t="str">
        <f t="shared" ca="1" si="62"/>
        <v>N</v>
      </c>
      <c r="Z245" s="2" t="str">
        <f t="shared" ca="1" si="63"/>
        <v>N</v>
      </c>
      <c r="AA245">
        <f t="shared" ca="1" si="67"/>
        <v>0</v>
      </c>
      <c r="AB245">
        <f t="shared" ca="1" si="67"/>
        <v>0</v>
      </c>
      <c r="AC245">
        <f t="shared" ca="1" si="67"/>
        <v>20</v>
      </c>
      <c r="AD245">
        <f t="shared" ca="1" si="67"/>
        <v>20</v>
      </c>
      <c r="AE245">
        <f t="shared" ca="1" si="68"/>
        <v>10</v>
      </c>
      <c r="AF245">
        <f t="shared" ca="1" si="68"/>
        <v>10</v>
      </c>
      <c r="AG245">
        <f t="shared" ca="1" si="69"/>
        <v>0</v>
      </c>
      <c r="AH245">
        <f t="shared" ca="1" si="68"/>
        <v>0</v>
      </c>
      <c r="AI245">
        <f t="shared" ca="1" si="71"/>
        <v>0</v>
      </c>
      <c r="AJ245">
        <f t="shared" ca="1" si="71"/>
        <v>20</v>
      </c>
      <c r="AK245">
        <f t="shared" ca="1" si="70"/>
        <v>20</v>
      </c>
      <c r="AL245">
        <f t="shared" ca="1" si="70"/>
        <v>0</v>
      </c>
      <c r="AM245" s="4" t="s">
        <v>103</v>
      </c>
      <c r="AZ245">
        <f ca="1">_xlfn.XLOOKUP($X245,Return_flow_table!$A$4:$A$25,Return_flow_table!B$4:B$25)</f>
        <v>0</v>
      </c>
      <c r="BA245">
        <f ca="1">_xlfn.XLOOKUP($X245,Return_flow_table!$A$4:$A$25,Return_flow_table!C$4:C$25)</f>
        <v>0</v>
      </c>
      <c r="BB245">
        <f ca="1">_xlfn.XLOOKUP($X245,Return_flow_table!$A$4:$A$25,Return_flow_table!D$4:D$25)</f>
        <v>20</v>
      </c>
      <c r="BC245">
        <f ca="1">_xlfn.XLOOKUP($X245,Return_flow_table!$A$4:$A$25,Return_flow_table!E$4:E$25)</f>
        <v>20</v>
      </c>
      <c r="BD245">
        <f ca="1">_xlfn.XLOOKUP($X245,Return_flow_table!$A$4:$A$25,Return_flow_table!F$4:F$25)</f>
        <v>10</v>
      </c>
      <c r="BE245">
        <f ca="1">_xlfn.XLOOKUP($X245,Return_flow_table!$A$4:$A$25,Return_flow_table!G$4:G$25)</f>
        <v>10</v>
      </c>
      <c r="BF245">
        <f ca="1">_xlfn.XLOOKUP($X245,Return_flow_table!$A$4:$A$25,Return_flow_table!H$4:H$25)</f>
        <v>0</v>
      </c>
      <c r="BG245">
        <f ca="1">_xlfn.XLOOKUP($X245,Return_flow_table!$A$4:$A$25,Return_flow_table!I$4:I$25)</f>
        <v>0</v>
      </c>
      <c r="BH245">
        <f ca="1">_xlfn.XLOOKUP($X245,Return_flow_table!$A$4:$A$25,Return_flow_table!J$4:J$25)</f>
        <v>0</v>
      </c>
      <c r="BI245">
        <f ca="1">_xlfn.XLOOKUP($X245,Return_flow_table!$A$4:$A$25,Return_flow_table!K$4:K$25)</f>
        <v>20</v>
      </c>
      <c r="BJ245">
        <f ca="1">_xlfn.XLOOKUP($X245,Return_flow_table!$A$4:$A$25,Return_flow_table!L$4:L$25)</f>
        <v>20</v>
      </c>
      <c r="BK245" s="2">
        <f ca="1">_xlfn.XLOOKUP($X245,Return_flow_table!$A$4:$A$25,Return_flow_table!M$4:M$25)</f>
        <v>0</v>
      </c>
    </row>
    <row r="246" spans="1:63" x14ac:dyDescent="0.25">
      <c r="A246" t="s">
        <v>362</v>
      </c>
      <c r="B246" t="s">
        <v>130</v>
      </c>
      <c r="C246" t="s">
        <v>99</v>
      </c>
      <c r="D246">
        <v>4</v>
      </c>
      <c r="E246" t="s">
        <v>100</v>
      </c>
      <c r="F246" t="s">
        <v>100</v>
      </c>
      <c r="G246" t="s">
        <v>398</v>
      </c>
      <c r="H246" s="41" t="s">
        <v>102</v>
      </c>
      <c r="I246">
        <f>_xlfn.XLOOKUP(B246,Use_Code_Ranking!$A$4:$A$23,Use_Code_Ranking!$B$4:$B$23,9999)</f>
        <v>7</v>
      </c>
      <c r="J246">
        <f t="shared" ca="1" si="54"/>
        <v>1</v>
      </c>
      <c r="K246">
        <f t="shared" ca="1" si="55"/>
        <v>1</v>
      </c>
      <c r="L246">
        <f t="shared" ca="1" si="56"/>
        <v>0</v>
      </c>
      <c r="M246">
        <f t="shared" ca="1" si="57"/>
        <v>0</v>
      </c>
      <c r="N246" t="str">
        <f t="shared" ca="1" si="64"/>
        <v/>
      </c>
      <c r="O246" t="str">
        <f t="shared" ca="1" si="65"/>
        <v/>
      </c>
      <c r="P246" t="str">
        <f t="shared" si="58"/>
        <v/>
      </c>
      <c r="Q246" t="str">
        <f t="shared" si="59"/>
        <v/>
      </c>
      <c r="R246" t="str">
        <f t="shared" si="60"/>
        <v/>
      </c>
      <c r="S246" t="str">
        <f t="shared" si="61"/>
        <v/>
      </c>
      <c r="U246" s="2" t="str">
        <f ca="1">IF(ISBLANK($T246),IF(S246="Irrigation","Irrigation",IF(R246="Irrigation","Irrigation",IF(Q246="Domestic","Domestic",IF(P246="Stockwatering","Stockwatering",IF(N246="IRRIGATION_AND_MUNICIPAL","Irrigation and Municipal",IF(O246="IRRIGATION_AND_DOMESTIC","Irrigation and Domestic Municipality",_xlfn.XLOOKUP(J246,Use_Code_Ranking!$B$4:$B$23,Use_Code_Ranking!$A$4:$A$23))))))),$T246)</f>
        <v>Irrigation</v>
      </c>
      <c r="W246" s="23" t="str">
        <f ca="1"/>
        <v>H033072</v>
      </c>
      <c r="X246" s="4" t="str">
        <f t="shared" ca="1" si="66"/>
        <v>Irrigation</v>
      </c>
      <c r="Y246" t="str">
        <f t="shared" ca="1" si="62"/>
        <v>N</v>
      </c>
      <c r="Z246" s="2" t="str">
        <f t="shared" ca="1" si="63"/>
        <v>N</v>
      </c>
      <c r="AA246">
        <f t="shared" ca="1" si="67"/>
        <v>0</v>
      </c>
      <c r="AB246">
        <f t="shared" ca="1" si="67"/>
        <v>0</v>
      </c>
      <c r="AC246">
        <f t="shared" ca="1" si="67"/>
        <v>20</v>
      </c>
      <c r="AD246">
        <f t="shared" ca="1" si="67"/>
        <v>20</v>
      </c>
      <c r="AE246">
        <f t="shared" ca="1" si="68"/>
        <v>10</v>
      </c>
      <c r="AF246">
        <f t="shared" ca="1" si="68"/>
        <v>10</v>
      </c>
      <c r="AG246">
        <f t="shared" ca="1" si="69"/>
        <v>0</v>
      </c>
      <c r="AH246">
        <f t="shared" ca="1" si="68"/>
        <v>0</v>
      </c>
      <c r="AI246">
        <f t="shared" ca="1" si="71"/>
        <v>0</v>
      </c>
      <c r="AJ246">
        <f t="shared" ca="1" si="71"/>
        <v>20</v>
      </c>
      <c r="AK246">
        <f t="shared" ca="1" si="70"/>
        <v>20</v>
      </c>
      <c r="AL246">
        <f t="shared" ca="1" si="70"/>
        <v>0</v>
      </c>
      <c r="AM246" s="4" t="s">
        <v>103</v>
      </c>
      <c r="AZ246">
        <f ca="1">_xlfn.XLOOKUP($X246,Return_flow_table!$A$4:$A$25,Return_flow_table!B$4:B$25)</f>
        <v>0</v>
      </c>
      <c r="BA246">
        <f ca="1">_xlfn.XLOOKUP($X246,Return_flow_table!$A$4:$A$25,Return_flow_table!C$4:C$25)</f>
        <v>0</v>
      </c>
      <c r="BB246">
        <f ca="1">_xlfn.XLOOKUP($X246,Return_flow_table!$A$4:$A$25,Return_flow_table!D$4:D$25)</f>
        <v>20</v>
      </c>
      <c r="BC246">
        <f ca="1">_xlfn.XLOOKUP($X246,Return_flow_table!$A$4:$A$25,Return_flow_table!E$4:E$25)</f>
        <v>20</v>
      </c>
      <c r="BD246">
        <f ca="1">_xlfn.XLOOKUP($X246,Return_flow_table!$A$4:$A$25,Return_flow_table!F$4:F$25)</f>
        <v>10</v>
      </c>
      <c r="BE246">
        <f ca="1">_xlfn.XLOOKUP($X246,Return_flow_table!$A$4:$A$25,Return_flow_table!G$4:G$25)</f>
        <v>10</v>
      </c>
      <c r="BF246">
        <f ca="1">_xlfn.XLOOKUP($X246,Return_flow_table!$A$4:$A$25,Return_flow_table!H$4:H$25)</f>
        <v>0</v>
      </c>
      <c r="BG246">
        <f ca="1">_xlfn.XLOOKUP($X246,Return_flow_table!$A$4:$A$25,Return_flow_table!I$4:I$25)</f>
        <v>0</v>
      </c>
      <c r="BH246">
        <f ca="1">_xlfn.XLOOKUP($X246,Return_flow_table!$A$4:$A$25,Return_flow_table!J$4:J$25)</f>
        <v>0</v>
      </c>
      <c r="BI246">
        <f ca="1">_xlfn.XLOOKUP($X246,Return_flow_table!$A$4:$A$25,Return_flow_table!K$4:K$25)</f>
        <v>20</v>
      </c>
      <c r="BJ246">
        <f ca="1">_xlfn.XLOOKUP($X246,Return_flow_table!$A$4:$A$25,Return_flow_table!L$4:L$25)</f>
        <v>20</v>
      </c>
      <c r="BK246" s="2">
        <f ca="1">_xlfn.XLOOKUP($X246,Return_flow_table!$A$4:$A$25,Return_flow_table!M$4:M$25)</f>
        <v>0</v>
      </c>
    </row>
    <row r="247" spans="1:63" x14ac:dyDescent="0.25">
      <c r="A247" t="s">
        <v>363</v>
      </c>
      <c r="B247" t="s">
        <v>130</v>
      </c>
      <c r="C247" t="s">
        <v>99</v>
      </c>
      <c r="D247">
        <v>341</v>
      </c>
      <c r="E247" t="s">
        <v>100</v>
      </c>
      <c r="F247" t="s">
        <v>100</v>
      </c>
      <c r="G247" t="s">
        <v>245</v>
      </c>
      <c r="H247" s="41" t="s">
        <v>111</v>
      </c>
      <c r="I247">
        <f>_xlfn.XLOOKUP(B247,Use_Code_Ranking!$A$4:$A$23,Use_Code_Ranking!$B$4:$B$23,9999)</f>
        <v>7</v>
      </c>
      <c r="J247">
        <f t="shared" ca="1" si="54"/>
        <v>1</v>
      </c>
      <c r="K247">
        <f t="shared" ca="1" si="55"/>
        <v>1</v>
      </c>
      <c r="L247">
        <f t="shared" ca="1" si="56"/>
        <v>0</v>
      </c>
      <c r="M247">
        <f t="shared" ca="1" si="57"/>
        <v>0</v>
      </c>
      <c r="N247" t="str">
        <f t="shared" ca="1" si="64"/>
        <v/>
      </c>
      <c r="O247" t="str">
        <f t="shared" ca="1" si="65"/>
        <v/>
      </c>
      <c r="P247" t="str">
        <f t="shared" si="58"/>
        <v/>
      </c>
      <c r="Q247" t="str">
        <f t="shared" si="59"/>
        <v/>
      </c>
      <c r="R247" t="str">
        <f t="shared" si="60"/>
        <v/>
      </c>
      <c r="S247" t="str">
        <f t="shared" si="61"/>
        <v/>
      </c>
      <c r="U247" s="2" t="str">
        <f ca="1">IF(ISBLANK($T247),IF(S247="Irrigation","Irrigation",IF(R247="Irrigation","Irrigation",IF(Q247="Domestic","Domestic",IF(P247="Stockwatering","Stockwatering",IF(N247="IRRIGATION_AND_MUNICIPAL","Irrigation and Municipal",IF(O247="IRRIGATION_AND_DOMESTIC","Irrigation and Domestic Municipality",_xlfn.XLOOKUP(J247,Use_Code_Ranking!$B$4:$B$23,Use_Code_Ranking!$A$4:$A$23))))))),$T247)</f>
        <v>Irrigation</v>
      </c>
      <c r="W247" s="23" t="str">
        <f ca="1"/>
        <v>H501328</v>
      </c>
      <c r="X247" s="4" t="str">
        <f t="shared" ca="1" si="66"/>
        <v>Irrigation</v>
      </c>
      <c r="Y247" t="str">
        <f t="shared" ca="1" si="62"/>
        <v>N</v>
      </c>
      <c r="Z247" s="2" t="str">
        <f t="shared" ca="1" si="63"/>
        <v>N</v>
      </c>
      <c r="AA247">
        <f t="shared" ca="1" si="67"/>
        <v>0</v>
      </c>
      <c r="AB247">
        <f t="shared" ca="1" si="67"/>
        <v>0</v>
      </c>
      <c r="AC247">
        <f t="shared" ca="1" si="67"/>
        <v>20</v>
      </c>
      <c r="AD247">
        <f t="shared" ca="1" si="67"/>
        <v>20</v>
      </c>
      <c r="AE247">
        <f t="shared" ca="1" si="68"/>
        <v>10</v>
      </c>
      <c r="AF247">
        <f t="shared" ca="1" si="68"/>
        <v>10</v>
      </c>
      <c r="AG247">
        <f t="shared" ca="1" si="69"/>
        <v>0</v>
      </c>
      <c r="AH247">
        <f t="shared" ca="1" si="68"/>
        <v>0</v>
      </c>
      <c r="AI247">
        <f t="shared" ca="1" si="71"/>
        <v>0</v>
      </c>
      <c r="AJ247">
        <f t="shared" ca="1" si="71"/>
        <v>20</v>
      </c>
      <c r="AK247">
        <f t="shared" ca="1" si="70"/>
        <v>20</v>
      </c>
      <c r="AL247">
        <f t="shared" ca="1" si="70"/>
        <v>0</v>
      </c>
      <c r="AM247" s="4" t="s">
        <v>103</v>
      </c>
      <c r="AZ247">
        <f ca="1">_xlfn.XLOOKUP($X247,Return_flow_table!$A$4:$A$25,Return_flow_table!B$4:B$25)</f>
        <v>0</v>
      </c>
      <c r="BA247">
        <f ca="1">_xlfn.XLOOKUP($X247,Return_flow_table!$A$4:$A$25,Return_flow_table!C$4:C$25)</f>
        <v>0</v>
      </c>
      <c r="BB247">
        <f ca="1">_xlfn.XLOOKUP($X247,Return_flow_table!$A$4:$A$25,Return_flow_table!D$4:D$25)</f>
        <v>20</v>
      </c>
      <c r="BC247">
        <f ca="1">_xlfn.XLOOKUP($X247,Return_flow_table!$A$4:$A$25,Return_flow_table!E$4:E$25)</f>
        <v>20</v>
      </c>
      <c r="BD247">
        <f ca="1">_xlfn.XLOOKUP($X247,Return_flow_table!$A$4:$A$25,Return_flow_table!F$4:F$25)</f>
        <v>10</v>
      </c>
      <c r="BE247">
        <f ca="1">_xlfn.XLOOKUP($X247,Return_flow_table!$A$4:$A$25,Return_flow_table!G$4:G$25)</f>
        <v>10</v>
      </c>
      <c r="BF247">
        <f ca="1">_xlfn.XLOOKUP($X247,Return_flow_table!$A$4:$A$25,Return_flow_table!H$4:H$25)</f>
        <v>0</v>
      </c>
      <c r="BG247">
        <f ca="1">_xlfn.XLOOKUP($X247,Return_flow_table!$A$4:$A$25,Return_flow_table!I$4:I$25)</f>
        <v>0</v>
      </c>
      <c r="BH247">
        <f ca="1">_xlfn.XLOOKUP($X247,Return_flow_table!$A$4:$A$25,Return_flow_table!J$4:J$25)</f>
        <v>0</v>
      </c>
      <c r="BI247">
        <f ca="1">_xlfn.XLOOKUP($X247,Return_flow_table!$A$4:$A$25,Return_flow_table!K$4:K$25)</f>
        <v>20</v>
      </c>
      <c r="BJ247">
        <f ca="1">_xlfn.XLOOKUP($X247,Return_flow_table!$A$4:$A$25,Return_flow_table!L$4:L$25)</f>
        <v>20</v>
      </c>
      <c r="BK247" s="2">
        <f ca="1">_xlfn.XLOOKUP($X247,Return_flow_table!$A$4:$A$25,Return_flow_table!M$4:M$25)</f>
        <v>0</v>
      </c>
    </row>
    <row r="248" spans="1:63" x14ac:dyDescent="0.25">
      <c r="A248" t="s">
        <v>363</v>
      </c>
      <c r="B248" t="s">
        <v>139</v>
      </c>
      <c r="C248" t="s">
        <v>99</v>
      </c>
      <c r="D248">
        <v>341</v>
      </c>
      <c r="E248" t="s">
        <v>100</v>
      </c>
      <c r="F248" t="s">
        <v>100</v>
      </c>
      <c r="G248" t="s">
        <v>245</v>
      </c>
      <c r="H248" s="41" t="s">
        <v>111</v>
      </c>
      <c r="I248">
        <f>_xlfn.XLOOKUP(B248,Use_Code_Ranking!$A$4:$A$23,Use_Code_Ranking!$B$4:$B$23,9999)</f>
        <v>9</v>
      </c>
      <c r="J248">
        <f t="shared" ca="1" si="54"/>
        <v>1</v>
      </c>
      <c r="K248">
        <f t="shared" ca="1" si="55"/>
        <v>1</v>
      </c>
      <c r="L248">
        <f t="shared" ca="1" si="56"/>
        <v>0</v>
      </c>
      <c r="M248">
        <f t="shared" ca="1" si="57"/>
        <v>0</v>
      </c>
      <c r="N248" t="str">
        <f t="shared" ca="1" si="64"/>
        <v/>
      </c>
      <c r="O248" t="str">
        <f t="shared" ca="1" si="65"/>
        <v/>
      </c>
      <c r="P248" t="str">
        <f t="shared" si="58"/>
        <v/>
      </c>
      <c r="Q248" t="str">
        <f t="shared" si="59"/>
        <v/>
      </c>
      <c r="R248" t="str">
        <f t="shared" si="60"/>
        <v/>
      </c>
      <c r="S248" t="str">
        <f t="shared" si="61"/>
        <v/>
      </c>
      <c r="U248" s="2" t="str">
        <f ca="1">IF(ISBLANK($T248),IF(S248="Irrigation","Irrigation",IF(R248="Irrigation","Irrigation",IF(Q248="Domestic","Domestic",IF(P248="Stockwatering","Stockwatering",IF(N248="IRRIGATION_AND_MUNICIPAL","Irrigation and Municipal",IF(O248="IRRIGATION_AND_DOMESTIC","Irrigation and Domestic Municipality",_xlfn.XLOOKUP(J248,Use_Code_Ranking!$B$4:$B$23,Use_Code_Ranking!$A$4:$A$23))))))),$T248)</f>
        <v>Irrigation</v>
      </c>
      <c r="W248" s="23" t="str">
        <f ca="1"/>
        <v>H501475</v>
      </c>
      <c r="X248" s="4" t="str">
        <f t="shared" ca="1" si="66"/>
        <v>Irrigation</v>
      </c>
      <c r="Y248" t="str">
        <f t="shared" ca="1" si="62"/>
        <v>N</v>
      </c>
      <c r="Z248" s="2" t="str">
        <f t="shared" ca="1" si="63"/>
        <v>N</v>
      </c>
      <c r="AA248">
        <f t="shared" ca="1" si="67"/>
        <v>0</v>
      </c>
      <c r="AB248">
        <f t="shared" ca="1" si="67"/>
        <v>0</v>
      </c>
      <c r="AC248">
        <f t="shared" ca="1" si="67"/>
        <v>20</v>
      </c>
      <c r="AD248">
        <f t="shared" ca="1" si="67"/>
        <v>20</v>
      </c>
      <c r="AE248">
        <f t="shared" ca="1" si="68"/>
        <v>10</v>
      </c>
      <c r="AF248">
        <f t="shared" ca="1" si="68"/>
        <v>10</v>
      </c>
      <c r="AG248">
        <f t="shared" ca="1" si="69"/>
        <v>0</v>
      </c>
      <c r="AH248">
        <f t="shared" ca="1" si="68"/>
        <v>0</v>
      </c>
      <c r="AI248">
        <f t="shared" ca="1" si="71"/>
        <v>0</v>
      </c>
      <c r="AJ248">
        <f t="shared" ca="1" si="71"/>
        <v>20</v>
      </c>
      <c r="AK248">
        <f t="shared" ca="1" si="70"/>
        <v>20</v>
      </c>
      <c r="AL248">
        <f t="shared" ca="1" si="70"/>
        <v>0</v>
      </c>
      <c r="AM248" s="4" t="s">
        <v>103</v>
      </c>
      <c r="AZ248">
        <f ca="1">_xlfn.XLOOKUP($X248,Return_flow_table!$A$4:$A$25,Return_flow_table!B$4:B$25)</f>
        <v>0</v>
      </c>
      <c r="BA248">
        <f ca="1">_xlfn.XLOOKUP($X248,Return_flow_table!$A$4:$A$25,Return_flow_table!C$4:C$25)</f>
        <v>0</v>
      </c>
      <c r="BB248">
        <f ca="1">_xlfn.XLOOKUP($X248,Return_flow_table!$A$4:$A$25,Return_flow_table!D$4:D$25)</f>
        <v>20</v>
      </c>
      <c r="BC248">
        <f ca="1">_xlfn.XLOOKUP($X248,Return_flow_table!$A$4:$A$25,Return_flow_table!E$4:E$25)</f>
        <v>20</v>
      </c>
      <c r="BD248">
        <f ca="1">_xlfn.XLOOKUP($X248,Return_flow_table!$A$4:$A$25,Return_flow_table!F$4:F$25)</f>
        <v>10</v>
      </c>
      <c r="BE248">
        <f ca="1">_xlfn.XLOOKUP($X248,Return_flow_table!$A$4:$A$25,Return_flow_table!G$4:G$25)</f>
        <v>10</v>
      </c>
      <c r="BF248">
        <f ca="1">_xlfn.XLOOKUP($X248,Return_flow_table!$A$4:$A$25,Return_flow_table!H$4:H$25)</f>
        <v>0</v>
      </c>
      <c r="BG248">
        <f ca="1">_xlfn.XLOOKUP($X248,Return_flow_table!$A$4:$A$25,Return_flow_table!I$4:I$25)</f>
        <v>0</v>
      </c>
      <c r="BH248">
        <f ca="1">_xlfn.XLOOKUP($X248,Return_flow_table!$A$4:$A$25,Return_flow_table!J$4:J$25)</f>
        <v>0</v>
      </c>
      <c r="BI248">
        <f ca="1">_xlfn.XLOOKUP($X248,Return_flow_table!$A$4:$A$25,Return_flow_table!K$4:K$25)</f>
        <v>20</v>
      </c>
      <c r="BJ248">
        <f ca="1">_xlfn.XLOOKUP($X248,Return_flow_table!$A$4:$A$25,Return_flow_table!L$4:L$25)</f>
        <v>20</v>
      </c>
      <c r="BK248" s="2">
        <f ca="1">_xlfn.XLOOKUP($X248,Return_flow_table!$A$4:$A$25,Return_flow_table!M$4:M$25)</f>
        <v>0</v>
      </c>
    </row>
    <row r="249" spans="1:63" x14ac:dyDescent="0.25">
      <c r="A249" t="s">
        <v>363</v>
      </c>
      <c r="B249" t="s">
        <v>98</v>
      </c>
      <c r="C249" t="s">
        <v>99</v>
      </c>
      <c r="D249">
        <v>341</v>
      </c>
      <c r="E249" t="s">
        <v>100</v>
      </c>
      <c r="F249" t="s">
        <v>100</v>
      </c>
      <c r="G249" t="s">
        <v>245</v>
      </c>
      <c r="H249" s="41" t="s">
        <v>111</v>
      </c>
      <c r="I249">
        <f>_xlfn.XLOOKUP(B249,Use_Code_Ranking!$A$4:$A$23,Use_Code_Ranking!$B$4:$B$23,9999)</f>
        <v>1</v>
      </c>
      <c r="J249">
        <f t="shared" ca="1" si="54"/>
        <v>1</v>
      </c>
      <c r="K249">
        <f t="shared" ca="1" si="55"/>
        <v>1</v>
      </c>
      <c r="L249">
        <f t="shared" ca="1" si="56"/>
        <v>0</v>
      </c>
      <c r="M249">
        <f t="shared" ca="1" si="57"/>
        <v>0</v>
      </c>
      <c r="N249" t="str">
        <f t="shared" ca="1" si="64"/>
        <v/>
      </c>
      <c r="O249" t="str">
        <f t="shared" ca="1" si="65"/>
        <v/>
      </c>
      <c r="P249" t="str">
        <f t="shared" si="58"/>
        <v/>
      </c>
      <c r="Q249" t="str">
        <f t="shared" si="59"/>
        <v/>
      </c>
      <c r="R249" t="str">
        <f t="shared" si="60"/>
        <v/>
      </c>
      <c r="S249" t="str">
        <f t="shared" si="61"/>
        <v/>
      </c>
      <c r="U249" s="2" t="str">
        <f ca="1">IF(ISBLANK($T249),IF(S249="Irrigation","Irrigation",IF(R249="Irrigation","Irrigation",IF(Q249="Domestic","Domestic",IF(P249="Stockwatering","Stockwatering",IF(N249="IRRIGATION_AND_MUNICIPAL","Irrigation and Municipal",IF(O249="IRRIGATION_AND_DOMESTIC","Irrigation and Domestic Municipality",_xlfn.XLOOKUP(J249,Use_Code_Ranking!$B$4:$B$23,Use_Code_Ranking!$A$4:$A$23))))))),$T249)</f>
        <v>Irrigation</v>
      </c>
      <c r="W249" s="23" t="str">
        <f ca="1"/>
        <v>H501586</v>
      </c>
      <c r="X249" s="4" t="str">
        <f t="shared" ca="1" si="66"/>
        <v>Irrigation</v>
      </c>
      <c r="Y249" t="str">
        <f t="shared" ca="1" si="62"/>
        <v>N</v>
      </c>
      <c r="Z249" s="2" t="str">
        <f t="shared" ca="1" si="63"/>
        <v>N</v>
      </c>
      <c r="AA249">
        <f t="shared" ca="1" si="67"/>
        <v>0</v>
      </c>
      <c r="AB249">
        <f t="shared" ca="1" si="67"/>
        <v>0</v>
      </c>
      <c r="AC249">
        <f t="shared" ca="1" si="67"/>
        <v>20</v>
      </c>
      <c r="AD249">
        <f t="shared" ca="1" si="67"/>
        <v>20</v>
      </c>
      <c r="AE249">
        <f t="shared" ca="1" si="68"/>
        <v>10</v>
      </c>
      <c r="AF249">
        <f t="shared" ca="1" si="68"/>
        <v>10</v>
      </c>
      <c r="AG249">
        <f t="shared" ca="1" si="69"/>
        <v>0</v>
      </c>
      <c r="AH249">
        <f t="shared" ca="1" si="68"/>
        <v>0</v>
      </c>
      <c r="AI249">
        <f t="shared" ca="1" si="71"/>
        <v>0</v>
      </c>
      <c r="AJ249">
        <f t="shared" ca="1" si="71"/>
        <v>20</v>
      </c>
      <c r="AK249">
        <f t="shared" ca="1" si="70"/>
        <v>20</v>
      </c>
      <c r="AL249">
        <f t="shared" ca="1" si="70"/>
        <v>0</v>
      </c>
      <c r="AM249" s="4" t="s">
        <v>103</v>
      </c>
      <c r="AZ249">
        <f ca="1">_xlfn.XLOOKUP($X249,Return_flow_table!$A$4:$A$25,Return_flow_table!B$4:B$25)</f>
        <v>0</v>
      </c>
      <c r="BA249">
        <f ca="1">_xlfn.XLOOKUP($X249,Return_flow_table!$A$4:$A$25,Return_flow_table!C$4:C$25)</f>
        <v>0</v>
      </c>
      <c r="BB249">
        <f ca="1">_xlfn.XLOOKUP($X249,Return_flow_table!$A$4:$A$25,Return_flow_table!D$4:D$25)</f>
        <v>20</v>
      </c>
      <c r="BC249">
        <f ca="1">_xlfn.XLOOKUP($X249,Return_flow_table!$A$4:$A$25,Return_flow_table!E$4:E$25)</f>
        <v>20</v>
      </c>
      <c r="BD249">
        <f ca="1">_xlfn.XLOOKUP($X249,Return_flow_table!$A$4:$A$25,Return_flow_table!F$4:F$25)</f>
        <v>10</v>
      </c>
      <c r="BE249">
        <f ca="1">_xlfn.XLOOKUP($X249,Return_flow_table!$A$4:$A$25,Return_flow_table!G$4:G$25)</f>
        <v>10</v>
      </c>
      <c r="BF249">
        <f ca="1">_xlfn.XLOOKUP($X249,Return_flow_table!$A$4:$A$25,Return_flow_table!H$4:H$25)</f>
        <v>0</v>
      </c>
      <c r="BG249">
        <f ca="1">_xlfn.XLOOKUP($X249,Return_flow_table!$A$4:$A$25,Return_flow_table!I$4:I$25)</f>
        <v>0</v>
      </c>
      <c r="BH249">
        <f ca="1">_xlfn.XLOOKUP($X249,Return_flow_table!$A$4:$A$25,Return_flow_table!J$4:J$25)</f>
        <v>0</v>
      </c>
      <c r="BI249">
        <f ca="1">_xlfn.XLOOKUP($X249,Return_flow_table!$A$4:$A$25,Return_flow_table!K$4:K$25)</f>
        <v>20</v>
      </c>
      <c r="BJ249">
        <f ca="1">_xlfn.XLOOKUP($X249,Return_flow_table!$A$4:$A$25,Return_flow_table!L$4:L$25)</f>
        <v>20</v>
      </c>
      <c r="BK249" s="2">
        <f ca="1">_xlfn.XLOOKUP($X249,Return_flow_table!$A$4:$A$25,Return_flow_table!M$4:M$25)</f>
        <v>0</v>
      </c>
    </row>
    <row r="250" spans="1:63" x14ac:dyDescent="0.25">
      <c r="A250" t="s">
        <v>363</v>
      </c>
      <c r="B250" t="s">
        <v>126</v>
      </c>
      <c r="C250" t="s">
        <v>99</v>
      </c>
      <c r="D250">
        <v>341</v>
      </c>
      <c r="E250" t="s">
        <v>100</v>
      </c>
      <c r="F250" t="s">
        <v>100</v>
      </c>
      <c r="G250" t="s">
        <v>245</v>
      </c>
      <c r="H250" s="41" t="s">
        <v>111</v>
      </c>
      <c r="I250">
        <f>_xlfn.XLOOKUP(B250,Use_Code_Ranking!$A$4:$A$23,Use_Code_Ranking!$B$4:$B$23,9999)</f>
        <v>5</v>
      </c>
      <c r="J250">
        <f t="shared" ca="1" si="54"/>
        <v>1</v>
      </c>
      <c r="K250">
        <f t="shared" ca="1" si="55"/>
        <v>1</v>
      </c>
      <c r="L250">
        <f t="shared" ca="1" si="56"/>
        <v>0</v>
      </c>
      <c r="M250">
        <f t="shared" ca="1" si="57"/>
        <v>0</v>
      </c>
      <c r="N250" t="str">
        <f t="shared" ca="1" si="64"/>
        <v/>
      </c>
      <c r="O250" t="str">
        <f t="shared" ca="1" si="65"/>
        <v/>
      </c>
      <c r="P250" t="str">
        <f t="shared" si="58"/>
        <v/>
      </c>
      <c r="Q250" t="str">
        <f t="shared" si="59"/>
        <v/>
      </c>
      <c r="R250" t="str">
        <f t="shared" si="60"/>
        <v/>
      </c>
      <c r="S250" t="str">
        <f t="shared" si="61"/>
        <v/>
      </c>
      <c r="U250" s="2" t="str">
        <f ca="1">IF(ISBLANK($T250),IF(S250="Irrigation","Irrigation",IF(R250="Irrigation","Irrigation",IF(Q250="Domestic","Domestic",IF(P250="Stockwatering","Stockwatering",IF(N250="IRRIGATION_AND_MUNICIPAL","Irrigation and Municipal",IF(O250="IRRIGATION_AND_DOMESTIC","Irrigation and Domestic Municipality",_xlfn.XLOOKUP(J250,Use_Code_Ranking!$B$4:$B$23,Use_Code_Ranking!$A$4:$A$23))))))),$T250)</f>
        <v>Irrigation</v>
      </c>
      <c r="W250" s="23" t="str">
        <f ca="1"/>
        <v>H504162</v>
      </c>
      <c r="X250" s="4" t="str">
        <f t="shared" ca="1" si="66"/>
        <v>Irrigation</v>
      </c>
      <c r="Y250" t="str">
        <f t="shared" ca="1" si="62"/>
        <v>N</v>
      </c>
      <c r="Z250" s="2" t="str">
        <f t="shared" ca="1" si="63"/>
        <v>N</v>
      </c>
      <c r="AA250">
        <f t="shared" ca="1" si="67"/>
        <v>0</v>
      </c>
      <c r="AB250">
        <f t="shared" ca="1" si="67"/>
        <v>0</v>
      </c>
      <c r="AC250">
        <f t="shared" ca="1" si="67"/>
        <v>20</v>
      </c>
      <c r="AD250">
        <f t="shared" ca="1" si="67"/>
        <v>20</v>
      </c>
      <c r="AE250">
        <f t="shared" ca="1" si="68"/>
        <v>10</v>
      </c>
      <c r="AF250">
        <f t="shared" ca="1" si="68"/>
        <v>10</v>
      </c>
      <c r="AG250">
        <f t="shared" ca="1" si="69"/>
        <v>0</v>
      </c>
      <c r="AH250">
        <f t="shared" ca="1" si="68"/>
        <v>0</v>
      </c>
      <c r="AI250">
        <f t="shared" ca="1" si="71"/>
        <v>0</v>
      </c>
      <c r="AJ250">
        <f t="shared" ca="1" si="71"/>
        <v>20</v>
      </c>
      <c r="AK250">
        <f t="shared" ca="1" si="70"/>
        <v>20</v>
      </c>
      <c r="AL250">
        <f t="shared" ca="1" si="70"/>
        <v>0</v>
      </c>
      <c r="AM250" s="4" t="s">
        <v>103</v>
      </c>
      <c r="AZ250">
        <f ca="1">_xlfn.XLOOKUP($X250,Return_flow_table!$A$4:$A$25,Return_flow_table!B$4:B$25)</f>
        <v>0</v>
      </c>
      <c r="BA250">
        <f ca="1">_xlfn.XLOOKUP($X250,Return_flow_table!$A$4:$A$25,Return_flow_table!C$4:C$25)</f>
        <v>0</v>
      </c>
      <c r="BB250">
        <f ca="1">_xlfn.XLOOKUP($X250,Return_flow_table!$A$4:$A$25,Return_flow_table!D$4:D$25)</f>
        <v>20</v>
      </c>
      <c r="BC250">
        <f ca="1">_xlfn.XLOOKUP($X250,Return_flow_table!$A$4:$A$25,Return_flow_table!E$4:E$25)</f>
        <v>20</v>
      </c>
      <c r="BD250">
        <f ca="1">_xlfn.XLOOKUP($X250,Return_flow_table!$A$4:$A$25,Return_flow_table!F$4:F$25)</f>
        <v>10</v>
      </c>
      <c r="BE250">
        <f ca="1">_xlfn.XLOOKUP($X250,Return_flow_table!$A$4:$A$25,Return_flow_table!G$4:G$25)</f>
        <v>10</v>
      </c>
      <c r="BF250">
        <f ca="1">_xlfn.XLOOKUP($X250,Return_flow_table!$A$4:$A$25,Return_flow_table!H$4:H$25)</f>
        <v>0</v>
      </c>
      <c r="BG250">
        <f ca="1">_xlfn.XLOOKUP($X250,Return_flow_table!$A$4:$A$25,Return_flow_table!I$4:I$25)</f>
        <v>0</v>
      </c>
      <c r="BH250">
        <f ca="1">_xlfn.XLOOKUP($X250,Return_flow_table!$A$4:$A$25,Return_flow_table!J$4:J$25)</f>
        <v>0</v>
      </c>
      <c r="BI250">
        <f ca="1">_xlfn.XLOOKUP($X250,Return_flow_table!$A$4:$A$25,Return_flow_table!K$4:K$25)</f>
        <v>20</v>
      </c>
      <c r="BJ250">
        <f ca="1">_xlfn.XLOOKUP($X250,Return_flow_table!$A$4:$A$25,Return_flow_table!L$4:L$25)</f>
        <v>20</v>
      </c>
      <c r="BK250" s="2">
        <f ca="1">_xlfn.XLOOKUP($X250,Return_flow_table!$A$4:$A$25,Return_flow_table!M$4:M$25)</f>
        <v>0</v>
      </c>
    </row>
    <row r="251" spans="1:63" x14ac:dyDescent="0.25">
      <c r="A251" t="s">
        <v>364</v>
      </c>
      <c r="B251" t="s">
        <v>98</v>
      </c>
      <c r="C251" t="s">
        <v>99</v>
      </c>
      <c r="D251">
        <v>12.5</v>
      </c>
      <c r="E251" t="s">
        <v>100</v>
      </c>
      <c r="F251" t="s">
        <v>100</v>
      </c>
      <c r="G251" t="s">
        <v>365</v>
      </c>
      <c r="H251" s="41" t="s">
        <v>102</v>
      </c>
      <c r="I251">
        <f>_xlfn.XLOOKUP(B251,Use_Code_Ranking!$A$4:$A$23,Use_Code_Ranking!$B$4:$B$23,9999)</f>
        <v>1</v>
      </c>
      <c r="J251">
        <f t="shared" ca="1" si="54"/>
        <v>1</v>
      </c>
      <c r="K251">
        <f t="shared" ca="1" si="55"/>
        <v>1</v>
      </c>
      <c r="L251">
        <f t="shared" ca="1" si="56"/>
        <v>0</v>
      </c>
      <c r="M251">
        <f t="shared" ca="1" si="57"/>
        <v>0</v>
      </c>
      <c r="N251" t="str">
        <f t="shared" ca="1" si="64"/>
        <v/>
      </c>
      <c r="O251" t="str">
        <f t="shared" ca="1" si="65"/>
        <v/>
      </c>
      <c r="P251" t="str">
        <f t="shared" si="58"/>
        <v/>
      </c>
      <c r="Q251" t="str">
        <f t="shared" si="59"/>
        <v/>
      </c>
      <c r="R251" t="str">
        <f t="shared" si="60"/>
        <v/>
      </c>
      <c r="S251" t="str">
        <f t="shared" si="61"/>
        <v/>
      </c>
      <c r="U251" s="2" t="str">
        <f ca="1">IF(ISBLANK($T251),IF(S251="Irrigation","Irrigation",IF(R251="Irrigation","Irrigation",IF(Q251="Domestic","Domestic",IF(P251="Stockwatering","Stockwatering",IF(N251="IRRIGATION_AND_MUNICIPAL","Irrigation and Municipal",IF(O251="IRRIGATION_AND_DOMESTIC","Irrigation and Domestic Municipality",_xlfn.XLOOKUP(J251,Use_Code_Ranking!$B$4:$B$23,Use_Code_Ranking!$A$4:$A$23))))))),$T251)</f>
        <v>Irrigation</v>
      </c>
      <c r="W251" s="23" t="str">
        <f ca="1"/>
        <v>H505809</v>
      </c>
      <c r="X251" s="4" t="str">
        <f t="shared" ca="1" si="66"/>
        <v>Irrigation</v>
      </c>
      <c r="Y251" t="str">
        <f t="shared" ca="1" si="62"/>
        <v>N</v>
      </c>
      <c r="Z251" s="2" t="str">
        <f t="shared" ca="1" si="63"/>
        <v>N</v>
      </c>
      <c r="AA251">
        <f t="shared" ca="1" si="67"/>
        <v>0</v>
      </c>
      <c r="AB251">
        <f t="shared" ca="1" si="67"/>
        <v>0</v>
      </c>
      <c r="AC251">
        <f t="shared" ca="1" si="67"/>
        <v>20</v>
      </c>
      <c r="AD251">
        <f t="shared" ca="1" si="67"/>
        <v>20</v>
      </c>
      <c r="AE251">
        <f t="shared" ca="1" si="68"/>
        <v>10</v>
      </c>
      <c r="AF251">
        <f t="shared" ca="1" si="68"/>
        <v>10</v>
      </c>
      <c r="AG251">
        <f t="shared" ca="1" si="69"/>
        <v>0</v>
      </c>
      <c r="AH251">
        <f t="shared" ca="1" si="68"/>
        <v>0</v>
      </c>
      <c r="AI251">
        <f t="shared" ca="1" si="71"/>
        <v>0</v>
      </c>
      <c r="AJ251">
        <f t="shared" ca="1" si="71"/>
        <v>20</v>
      </c>
      <c r="AK251">
        <f t="shared" ca="1" si="70"/>
        <v>20</v>
      </c>
      <c r="AL251">
        <f t="shared" ca="1" si="70"/>
        <v>0</v>
      </c>
      <c r="AM251" s="4" t="s">
        <v>103</v>
      </c>
      <c r="AZ251">
        <f ca="1">_xlfn.XLOOKUP($X251,Return_flow_table!$A$4:$A$25,Return_flow_table!B$4:B$25)</f>
        <v>0</v>
      </c>
      <c r="BA251">
        <f ca="1">_xlfn.XLOOKUP($X251,Return_flow_table!$A$4:$A$25,Return_flow_table!C$4:C$25)</f>
        <v>0</v>
      </c>
      <c r="BB251">
        <f ca="1">_xlfn.XLOOKUP($X251,Return_flow_table!$A$4:$A$25,Return_flow_table!D$4:D$25)</f>
        <v>20</v>
      </c>
      <c r="BC251">
        <f ca="1">_xlfn.XLOOKUP($X251,Return_flow_table!$A$4:$A$25,Return_flow_table!E$4:E$25)</f>
        <v>20</v>
      </c>
      <c r="BD251">
        <f ca="1">_xlfn.XLOOKUP($X251,Return_flow_table!$A$4:$A$25,Return_flow_table!F$4:F$25)</f>
        <v>10</v>
      </c>
      <c r="BE251">
        <f ca="1">_xlfn.XLOOKUP($X251,Return_flow_table!$A$4:$A$25,Return_flow_table!G$4:G$25)</f>
        <v>10</v>
      </c>
      <c r="BF251">
        <f ca="1">_xlfn.XLOOKUP($X251,Return_flow_table!$A$4:$A$25,Return_flow_table!H$4:H$25)</f>
        <v>0</v>
      </c>
      <c r="BG251">
        <f ca="1">_xlfn.XLOOKUP($X251,Return_flow_table!$A$4:$A$25,Return_flow_table!I$4:I$25)</f>
        <v>0</v>
      </c>
      <c r="BH251">
        <f ca="1">_xlfn.XLOOKUP($X251,Return_flow_table!$A$4:$A$25,Return_flow_table!J$4:J$25)</f>
        <v>0</v>
      </c>
      <c r="BI251">
        <f ca="1">_xlfn.XLOOKUP($X251,Return_flow_table!$A$4:$A$25,Return_flow_table!K$4:K$25)</f>
        <v>20</v>
      </c>
      <c r="BJ251">
        <f ca="1">_xlfn.XLOOKUP($X251,Return_flow_table!$A$4:$A$25,Return_flow_table!L$4:L$25)</f>
        <v>20</v>
      </c>
      <c r="BK251" s="2">
        <f ca="1">_xlfn.XLOOKUP($X251,Return_flow_table!$A$4:$A$25,Return_flow_table!M$4:M$25)</f>
        <v>0</v>
      </c>
    </row>
    <row r="252" spans="1:63" x14ac:dyDescent="0.25">
      <c r="A252" t="s">
        <v>364</v>
      </c>
      <c r="B252" t="s">
        <v>130</v>
      </c>
      <c r="C252" t="s">
        <v>99</v>
      </c>
      <c r="D252">
        <v>12.5</v>
      </c>
      <c r="E252" t="s">
        <v>100</v>
      </c>
      <c r="F252" t="s">
        <v>100</v>
      </c>
      <c r="G252" t="s">
        <v>365</v>
      </c>
      <c r="H252" s="41" t="s">
        <v>102</v>
      </c>
      <c r="I252">
        <f>_xlfn.XLOOKUP(B252,Use_Code_Ranking!$A$4:$A$23,Use_Code_Ranking!$B$4:$B$23,9999)</f>
        <v>7</v>
      </c>
      <c r="J252">
        <f t="shared" ca="1" si="54"/>
        <v>1</v>
      </c>
      <c r="K252">
        <f t="shared" ca="1" si="55"/>
        <v>1</v>
      </c>
      <c r="L252">
        <f t="shared" ca="1" si="56"/>
        <v>0</v>
      </c>
      <c r="M252">
        <f t="shared" ca="1" si="57"/>
        <v>0</v>
      </c>
      <c r="N252" t="str">
        <f t="shared" ca="1" si="64"/>
        <v/>
      </c>
      <c r="O252" t="str">
        <f t="shared" ca="1" si="65"/>
        <v/>
      </c>
      <c r="P252" t="str">
        <f t="shared" si="58"/>
        <v/>
      </c>
      <c r="Q252" t="str">
        <f t="shared" si="59"/>
        <v/>
      </c>
      <c r="R252" t="str">
        <f t="shared" si="60"/>
        <v/>
      </c>
      <c r="S252" t="str">
        <f t="shared" si="61"/>
        <v/>
      </c>
      <c r="U252" s="2" t="str">
        <f ca="1">IF(ISBLANK($T252),IF(S252="Irrigation","Irrigation",IF(R252="Irrigation","Irrigation",IF(Q252="Domestic","Domestic",IF(P252="Stockwatering","Stockwatering",IF(N252="IRRIGATION_AND_MUNICIPAL","Irrigation and Municipal",IF(O252="IRRIGATION_AND_DOMESTIC","Irrigation and Domestic Municipality",_xlfn.XLOOKUP(J252,Use_Code_Ranking!$B$4:$B$23,Use_Code_Ranking!$A$4:$A$23))))))),$T252)</f>
        <v>Irrigation</v>
      </c>
      <c r="W252" s="23" t="str">
        <f ca="1"/>
        <v>H505968</v>
      </c>
      <c r="X252" s="4" t="str">
        <f t="shared" ca="1" si="66"/>
        <v>Irrigation</v>
      </c>
      <c r="Y252" t="str">
        <f t="shared" ca="1" si="62"/>
        <v>N</v>
      </c>
      <c r="Z252" s="2" t="str">
        <f t="shared" ca="1" si="63"/>
        <v>N</v>
      </c>
      <c r="AA252">
        <f t="shared" ca="1" si="67"/>
        <v>0</v>
      </c>
      <c r="AB252">
        <f t="shared" ca="1" si="67"/>
        <v>0</v>
      </c>
      <c r="AC252">
        <f t="shared" ca="1" si="67"/>
        <v>20</v>
      </c>
      <c r="AD252">
        <f t="shared" ca="1" si="67"/>
        <v>20</v>
      </c>
      <c r="AE252">
        <f t="shared" ca="1" si="68"/>
        <v>10</v>
      </c>
      <c r="AF252">
        <f t="shared" ca="1" si="68"/>
        <v>10</v>
      </c>
      <c r="AG252">
        <f t="shared" ca="1" si="69"/>
        <v>0</v>
      </c>
      <c r="AH252">
        <f t="shared" ca="1" si="68"/>
        <v>0</v>
      </c>
      <c r="AI252">
        <f t="shared" ca="1" si="71"/>
        <v>0</v>
      </c>
      <c r="AJ252">
        <f t="shared" ca="1" si="71"/>
        <v>20</v>
      </c>
      <c r="AK252">
        <f t="shared" ca="1" si="70"/>
        <v>20</v>
      </c>
      <c r="AL252">
        <f t="shared" ca="1" si="70"/>
        <v>0</v>
      </c>
      <c r="AM252" s="4" t="s">
        <v>103</v>
      </c>
      <c r="AZ252">
        <f ca="1">_xlfn.XLOOKUP($X252,Return_flow_table!$A$4:$A$25,Return_flow_table!B$4:B$25)</f>
        <v>0</v>
      </c>
      <c r="BA252">
        <f ca="1">_xlfn.XLOOKUP($X252,Return_flow_table!$A$4:$A$25,Return_flow_table!C$4:C$25)</f>
        <v>0</v>
      </c>
      <c r="BB252">
        <f ca="1">_xlfn.XLOOKUP($X252,Return_flow_table!$A$4:$A$25,Return_flow_table!D$4:D$25)</f>
        <v>20</v>
      </c>
      <c r="BC252">
        <f ca="1">_xlfn.XLOOKUP($X252,Return_flow_table!$A$4:$A$25,Return_flow_table!E$4:E$25)</f>
        <v>20</v>
      </c>
      <c r="BD252">
        <f ca="1">_xlfn.XLOOKUP($X252,Return_flow_table!$A$4:$A$25,Return_flow_table!F$4:F$25)</f>
        <v>10</v>
      </c>
      <c r="BE252">
        <f ca="1">_xlfn.XLOOKUP($X252,Return_flow_table!$A$4:$A$25,Return_flow_table!G$4:G$25)</f>
        <v>10</v>
      </c>
      <c r="BF252">
        <f ca="1">_xlfn.XLOOKUP($X252,Return_flow_table!$A$4:$A$25,Return_flow_table!H$4:H$25)</f>
        <v>0</v>
      </c>
      <c r="BG252">
        <f ca="1">_xlfn.XLOOKUP($X252,Return_flow_table!$A$4:$A$25,Return_flow_table!I$4:I$25)</f>
        <v>0</v>
      </c>
      <c r="BH252">
        <f ca="1">_xlfn.XLOOKUP($X252,Return_flow_table!$A$4:$A$25,Return_flow_table!J$4:J$25)</f>
        <v>0</v>
      </c>
      <c r="BI252">
        <f ca="1">_xlfn.XLOOKUP($X252,Return_flow_table!$A$4:$A$25,Return_flow_table!K$4:K$25)</f>
        <v>20</v>
      </c>
      <c r="BJ252">
        <f ca="1">_xlfn.XLOOKUP($X252,Return_flow_table!$A$4:$A$25,Return_flow_table!L$4:L$25)</f>
        <v>20</v>
      </c>
      <c r="BK252" s="2">
        <f ca="1">_xlfn.XLOOKUP($X252,Return_flow_table!$A$4:$A$25,Return_flow_table!M$4:M$25)</f>
        <v>0</v>
      </c>
    </row>
    <row r="253" spans="1:63" x14ac:dyDescent="0.25">
      <c r="A253" t="s">
        <v>366</v>
      </c>
      <c r="B253" t="s">
        <v>127</v>
      </c>
      <c r="C253" t="s">
        <v>99</v>
      </c>
      <c r="D253">
        <v>28</v>
      </c>
      <c r="E253" t="s">
        <v>100</v>
      </c>
      <c r="F253" t="s">
        <v>100</v>
      </c>
      <c r="G253" t="s">
        <v>367</v>
      </c>
      <c r="H253" s="41" t="s">
        <v>102</v>
      </c>
      <c r="I253">
        <f>_xlfn.XLOOKUP(B253,Use_Code_Ranking!$A$4:$A$23,Use_Code_Ranking!$B$4:$B$23,9999)</f>
        <v>8</v>
      </c>
      <c r="J253">
        <f t="shared" ca="1" si="54"/>
        <v>1</v>
      </c>
      <c r="K253">
        <f t="shared" ca="1" si="55"/>
        <v>1</v>
      </c>
      <c r="L253">
        <f t="shared" ca="1" si="56"/>
        <v>0</v>
      </c>
      <c r="M253">
        <f t="shared" ca="1" si="57"/>
        <v>0</v>
      </c>
      <c r="N253" t="str">
        <f t="shared" ca="1" si="64"/>
        <v/>
      </c>
      <c r="O253" t="str">
        <f t="shared" ca="1" si="65"/>
        <v/>
      </c>
      <c r="P253" t="str">
        <f t="shared" si="58"/>
        <v/>
      </c>
      <c r="Q253" t="str">
        <f t="shared" si="59"/>
        <v/>
      </c>
      <c r="R253" t="str">
        <f t="shared" si="60"/>
        <v/>
      </c>
      <c r="S253" t="str">
        <f t="shared" si="61"/>
        <v/>
      </c>
      <c r="U253" s="2" t="str">
        <f ca="1">IF(ISBLANK($T253),IF(S253="Irrigation","Irrigation",IF(R253="Irrigation","Irrigation",IF(Q253="Domestic","Domestic",IF(P253="Stockwatering","Stockwatering",IF(N253="IRRIGATION_AND_MUNICIPAL","Irrigation and Municipal",IF(O253="IRRIGATION_AND_DOMESTIC","Irrigation and Domestic Municipality",_xlfn.XLOOKUP(J253,Use_Code_Ranking!$B$4:$B$23,Use_Code_Ranking!$A$4:$A$23))))))),$T253)</f>
        <v>Irrigation</v>
      </c>
      <c r="W253" s="23" t="str">
        <f ca="1"/>
        <v>H505997</v>
      </c>
      <c r="X253" s="4" t="str">
        <f t="shared" ca="1" si="66"/>
        <v>Irrigation</v>
      </c>
      <c r="Y253" t="str">
        <f t="shared" ca="1" si="62"/>
        <v>N</v>
      </c>
      <c r="Z253" s="2" t="str">
        <f t="shared" ca="1" si="63"/>
        <v>N</v>
      </c>
      <c r="AA253">
        <f t="shared" ca="1" si="67"/>
        <v>0</v>
      </c>
      <c r="AB253">
        <f t="shared" ca="1" si="67"/>
        <v>0</v>
      </c>
      <c r="AC253">
        <f t="shared" ca="1" si="67"/>
        <v>20</v>
      </c>
      <c r="AD253">
        <f t="shared" ca="1" si="67"/>
        <v>20</v>
      </c>
      <c r="AE253">
        <f t="shared" ca="1" si="68"/>
        <v>10</v>
      </c>
      <c r="AF253">
        <f t="shared" ca="1" si="68"/>
        <v>10</v>
      </c>
      <c r="AG253">
        <f t="shared" ca="1" si="69"/>
        <v>0</v>
      </c>
      <c r="AH253">
        <f t="shared" ca="1" si="68"/>
        <v>0</v>
      </c>
      <c r="AI253">
        <f t="shared" ca="1" si="71"/>
        <v>0</v>
      </c>
      <c r="AJ253">
        <f t="shared" ca="1" si="71"/>
        <v>20</v>
      </c>
      <c r="AK253">
        <f t="shared" ca="1" si="70"/>
        <v>20</v>
      </c>
      <c r="AL253">
        <f t="shared" ca="1" si="70"/>
        <v>0</v>
      </c>
      <c r="AM253" s="4" t="s">
        <v>103</v>
      </c>
      <c r="AZ253">
        <f ca="1">_xlfn.XLOOKUP($X253,Return_flow_table!$A$4:$A$25,Return_flow_table!B$4:B$25)</f>
        <v>0</v>
      </c>
      <c r="BA253">
        <f ca="1">_xlfn.XLOOKUP($X253,Return_flow_table!$A$4:$A$25,Return_flow_table!C$4:C$25)</f>
        <v>0</v>
      </c>
      <c r="BB253">
        <f ca="1">_xlfn.XLOOKUP($X253,Return_flow_table!$A$4:$A$25,Return_flow_table!D$4:D$25)</f>
        <v>20</v>
      </c>
      <c r="BC253">
        <f ca="1">_xlfn.XLOOKUP($X253,Return_flow_table!$A$4:$A$25,Return_flow_table!E$4:E$25)</f>
        <v>20</v>
      </c>
      <c r="BD253">
        <f ca="1">_xlfn.XLOOKUP($X253,Return_flow_table!$A$4:$A$25,Return_flow_table!F$4:F$25)</f>
        <v>10</v>
      </c>
      <c r="BE253">
        <f ca="1">_xlfn.XLOOKUP($X253,Return_flow_table!$A$4:$A$25,Return_flow_table!G$4:G$25)</f>
        <v>10</v>
      </c>
      <c r="BF253">
        <f ca="1">_xlfn.XLOOKUP($X253,Return_flow_table!$A$4:$A$25,Return_flow_table!H$4:H$25)</f>
        <v>0</v>
      </c>
      <c r="BG253">
        <f ca="1">_xlfn.XLOOKUP($X253,Return_flow_table!$A$4:$A$25,Return_flow_table!I$4:I$25)</f>
        <v>0</v>
      </c>
      <c r="BH253">
        <f ca="1">_xlfn.XLOOKUP($X253,Return_flow_table!$A$4:$A$25,Return_flow_table!J$4:J$25)</f>
        <v>0</v>
      </c>
      <c r="BI253">
        <f ca="1">_xlfn.XLOOKUP($X253,Return_flow_table!$A$4:$A$25,Return_flow_table!K$4:K$25)</f>
        <v>20</v>
      </c>
      <c r="BJ253">
        <f ca="1">_xlfn.XLOOKUP($X253,Return_flow_table!$A$4:$A$25,Return_flow_table!L$4:L$25)</f>
        <v>20</v>
      </c>
      <c r="BK253" s="2">
        <f ca="1">_xlfn.XLOOKUP($X253,Return_flow_table!$A$4:$A$25,Return_flow_table!M$4:M$25)</f>
        <v>0</v>
      </c>
    </row>
    <row r="254" spans="1:63" x14ac:dyDescent="0.25">
      <c r="A254" t="s">
        <v>366</v>
      </c>
      <c r="B254" t="s">
        <v>98</v>
      </c>
      <c r="C254" t="s">
        <v>99</v>
      </c>
      <c r="D254">
        <v>28</v>
      </c>
      <c r="E254" t="s">
        <v>100</v>
      </c>
      <c r="F254" t="s">
        <v>100</v>
      </c>
      <c r="G254" t="s">
        <v>367</v>
      </c>
      <c r="H254" s="41" t="s">
        <v>102</v>
      </c>
      <c r="I254">
        <f>_xlfn.XLOOKUP(B254,Use_Code_Ranking!$A$4:$A$23,Use_Code_Ranking!$B$4:$B$23,9999)</f>
        <v>1</v>
      </c>
      <c r="J254">
        <f t="shared" ca="1" si="54"/>
        <v>1</v>
      </c>
      <c r="K254">
        <f t="shared" ca="1" si="55"/>
        <v>1</v>
      </c>
      <c r="L254">
        <f t="shared" ca="1" si="56"/>
        <v>0</v>
      </c>
      <c r="M254">
        <f t="shared" ca="1" si="57"/>
        <v>0</v>
      </c>
      <c r="N254" t="str">
        <f t="shared" ca="1" si="64"/>
        <v/>
      </c>
      <c r="O254" t="str">
        <f t="shared" ca="1" si="65"/>
        <v/>
      </c>
      <c r="P254" t="str">
        <f t="shared" si="58"/>
        <v/>
      </c>
      <c r="Q254" t="str">
        <f t="shared" si="59"/>
        <v/>
      </c>
      <c r="R254" t="str">
        <f t="shared" si="60"/>
        <v/>
      </c>
      <c r="S254" t="str">
        <f t="shared" si="61"/>
        <v/>
      </c>
      <c r="U254" s="2" t="str">
        <f ca="1">IF(ISBLANK($T254),IF(S254="Irrigation","Irrigation",IF(R254="Irrigation","Irrigation",IF(Q254="Domestic","Domestic",IF(P254="Stockwatering","Stockwatering",IF(N254="IRRIGATION_AND_MUNICIPAL","Irrigation and Municipal",IF(O254="IRRIGATION_AND_DOMESTIC","Irrigation and Domestic Municipality",_xlfn.XLOOKUP(J254,Use_Code_Ranking!$B$4:$B$23,Use_Code_Ranking!$A$4:$A$23))))))),$T254)</f>
        <v>Irrigation</v>
      </c>
      <c r="W254" s="23" t="str">
        <f ca="1"/>
        <v>H506517</v>
      </c>
      <c r="X254" s="4" t="str">
        <f t="shared" ca="1" si="66"/>
        <v>Irrigation</v>
      </c>
      <c r="Y254" t="str">
        <f t="shared" ca="1" si="62"/>
        <v>N</v>
      </c>
      <c r="Z254" s="2" t="str">
        <f t="shared" ca="1" si="63"/>
        <v>N</v>
      </c>
      <c r="AA254">
        <f t="shared" ca="1" si="67"/>
        <v>0</v>
      </c>
      <c r="AB254">
        <f t="shared" ca="1" si="67"/>
        <v>0</v>
      </c>
      <c r="AC254">
        <f t="shared" ca="1" si="67"/>
        <v>20</v>
      </c>
      <c r="AD254">
        <f t="shared" ca="1" si="67"/>
        <v>20</v>
      </c>
      <c r="AE254">
        <f t="shared" ca="1" si="68"/>
        <v>10</v>
      </c>
      <c r="AF254">
        <f t="shared" ca="1" si="68"/>
        <v>10</v>
      </c>
      <c r="AG254">
        <f t="shared" ca="1" si="69"/>
        <v>0</v>
      </c>
      <c r="AH254">
        <f t="shared" ca="1" si="68"/>
        <v>0</v>
      </c>
      <c r="AI254">
        <f t="shared" ca="1" si="71"/>
        <v>0</v>
      </c>
      <c r="AJ254">
        <f t="shared" ca="1" si="71"/>
        <v>20</v>
      </c>
      <c r="AK254">
        <f t="shared" ca="1" si="70"/>
        <v>20</v>
      </c>
      <c r="AL254">
        <f t="shared" ca="1" si="70"/>
        <v>0</v>
      </c>
      <c r="AM254" s="4" t="s">
        <v>103</v>
      </c>
      <c r="AZ254">
        <f ca="1">_xlfn.XLOOKUP($X254,Return_flow_table!$A$4:$A$25,Return_flow_table!B$4:B$25)</f>
        <v>0</v>
      </c>
      <c r="BA254">
        <f ca="1">_xlfn.XLOOKUP($X254,Return_flow_table!$A$4:$A$25,Return_flow_table!C$4:C$25)</f>
        <v>0</v>
      </c>
      <c r="BB254">
        <f ca="1">_xlfn.XLOOKUP($X254,Return_flow_table!$A$4:$A$25,Return_flow_table!D$4:D$25)</f>
        <v>20</v>
      </c>
      <c r="BC254">
        <f ca="1">_xlfn.XLOOKUP($X254,Return_flow_table!$A$4:$A$25,Return_flow_table!E$4:E$25)</f>
        <v>20</v>
      </c>
      <c r="BD254">
        <f ca="1">_xlfn.XLOOKUP($X254,Return_flow_table!$A$4:$A$25,Return_flow_table!F$4:F$25)</f>
        <v>10</v>
      </c>
      <c r="BE254">
        <f ca="1">_xlfn.XLOOKUP($X254,Return_flow_table!$A$4:$A$25,Return_flow_table!G$4:G$25)</f>
        <v>10</v>
      </c>
      <c r="BF254">
        <f ca="1">_xlfn.XLOOKUP($X254,Return_flow_table!$A$4:$A$25,Return_flow_table!H$4:H$25)</f>
        <v>0</v>
      </c>
      <c r="BG254">
        <f ca="1">_xlfn.XLOOKUP($X254,Return_flow_table!$A$4:$A$25,Return_flow_table!I$4:I$25)</f>
        <v>0</v>
      </c>
      <c r="BH254">
        <f ca="1">_xlfn.XLOOKUP($X254,Return_flow_table!$A$4:$A$25,Return_flow_table!J$4:J$25)</f>
        <v>0</v>
      </c>
      <c r="BI254">
        <f ca="1">_xlfn.XLOOKUP($X254,Return_flow_table!$A$4:$A$25,Return_flow_table!K$4:K$25)</f>
        <v>20</v>
      </c>
      <c r="BJ254">
        <f ca="1">_xlfn.XLOOKUP($X254,Return_flow_table!$A$4:$A$25,Return_flow_table!L$4:L$25)</f>
        <v>20</v>
      </c>
      <c r="BK254" s="2">
        <f ca="1">_xlfn.XLOOKUP($X254,Return_flow_table!$A$4:$A$25,Return_flow_table!M$4:M$25)</f>
        <v>0</v>
      </c>
    </row>
    <row r="255" spans="1:63" x14ac:dyDescent="0.25">
      <c r="A255" t="s">
        <v>366</v>
      </c>
      <c r="B255" t="s">
        <v>130</v>
      </c>
      <c r="C255" t="s">
        <v>99</v>
      </c>
      <c r="D255">
        <v>28</v>
      </c>
      <c r="E255" t="s">
        <v>100</v>
      </c>
      <c r="F255" t="s">
        <v>100</v>
      </c>
      <c r="G255" t="s">
        <v>367</v>
      </c>
      <c r="H255" s="41" t="s">
        <v>102</v>
      </c>
      <c r="I255">
        <f>_xlfn.XLOOKUP(B255,Use_Code_Ranking!$A$4:$A$23,Use_Code_Ranking!$B$4:$B$23,9999)</f>
        <v>7</v>
      </c>
      <c r="J255">
        <f t="shared" ca="1" si="54"/>
        <v>1</v>
      </c>
      <c r="K255">
        <f t="shared" ca="1" si="55"/>
        <v>1</v>
      </c>
      <c r="L255">
        <f t="shared" ca="1" si="56"/>
        <v>0</v>
      </c>
      <c r="M255">
        <f t="shared" ca="1" si="57"/>
        <v>0</v>
      </c>
      <c r="N255" t="str">
        <f t="shared" ca="1" si="64"/>
        <v/>
      </c>
      <c r="O255" t="str">
        <f t="shared" ca="1" si="65"/>
        <v/>
      </c>
      <c r="P255" t="str">
        <f t="shared" si="58"/>
        <v/>
      </c>
      <c r="Q255" t="str">
        <f t="shared" si="59"/>
        <v/>
      </c>
      <c r="R255" t="str">
        <f t="shared" si="60"/>
        <v/>
      </c>
      <c r="S255" t="str">
        <f t="shared" si="61"/>
        <v/>
      </c>
      <c r="U255" s="2" t="str">
        <f ca="1">IF(ISBLANK($T255),IF(S255="Irrigation","Irrigation",IF(R255="Irrigation","Irrigation",IF(Q255="Domestic","Domestic",IF(P255="Stockwatering","Stockwatering",IF(N255="IRRIGATION_AND_MUNICIPAL","Irrigation and Municipal",IF(O255="IRRIGATION_AND_DOMESTIC","Irrigation and Domestic Municipality",_xlfn.XLOOKUP(J255,Use_Code_Ranking!$B$4:$B$23,Use_Code_Ranking!$A$4:$A$23))))))),$T255)</f>
        <v>Irrigation</v>
      </c>
      <c r="W255" s="23" t="str">
        <f ca="1"/>
        <v>H509523</v>
      </c>
      <c r="X255" s="4" t="str">
        <f t="shared" ca="1" si="66"/>
        <v>Irrigation</v>
      </c>
      <c r="Y255" t="str">
        <f t="shared" ca="1" si="62"/>
        <v>N</v>
      </c>
      <c r="Z255" s="2" t="str">
        <f t="shared" ca="1" si="63"/>
        <v>N</v>
      </c>
      <c r="AA255">
        <f t="shared" ca="1" si="67"/>
        <v>0</v>
      </c>
      <c r="AB255">
        <f t="shared" ca="1" si="67"/>
        <v>0</v>
      </c>
      <c r="AC255">
        <f t="shared" ca="1" si="67"/>
        <v>20</v>
      </c>
      <c r="AD255">
        <f t="shared" ca="1" si="67"/>
        <v>20</v>
      </c>
      <c r="AE255">
        <f t="shared" ca="1" si="68"/>
        <v>10</v>
      </c>
      <c r="AF255">
        <f t="shared" ca="1" si="68"/>
        <v>10</v>
      </c>
      <c r="AG255">
        <f t="shared" ca="1" si="69"/>
        <v>0</v>
      </c>
      <c r="AH255">
        <f t="shared" ca="1" si="68"/>
        <v>0</v>
      </c>
      <c r="AI255">
        <f t="shared" ca="1" si="71"/>
        <v>0</v>
      </c>
      <c r="AJ255">
        <f t="shared" ca="1" si="71"/>
        <v>20</v>
      </c>
      <c r="AK255">
        <f t="shared" ca="1" si="70"/>
        <v>20</v>
      </c>
      <c r="AL255">
        <f t="shared" ca="1" si="70"/>
        <v>0</v>
      </c>
      <c r="AM255" s="4" t="s">
        <v>103</v>
      </c>
      <c r="AZ255">
        <f ca="1">_xlfn.XLOOKUP($X255,Return_flow_table!$A$4:$A$25,Return_flow_table!B$4:B$25)</f>
        <v>0</v>
      </c>
      <c r="BA255">
        <f ca="1">_xlfn.XLOOKUP($X255,Return_flow_table!$A$4:$A$25,Return_flow_table!C$4:C$25)</f>
        <v>0</v>
      </c>
      <c r="BB255">
        <f ca="1">_xlfn.XLOOKUP($X255,Return_flow_table!$A$4:$A$25,Return_flow_table!D$4:D$25)</f>
        <v>20</v>
      </c>
      <c r="BC255">
        <f ca="1">_xlfn.XLOOKUP($X255,Return_flow_table!$A$4:$A$25,Return_flow_table!E$4:E$25)</f>
        <v>20</v>
      </c>
      <c r="BD255">
        <f ca="1">_xlfn.XLOOKUP($X255,Return_flow_table!$A$4:$A$25,Return_flow_table!F$4:F$25)</f>
        <v>10</v>
      </c>
      <c r="BE255">
        <f ca="1">_xlfn.XLOOKUP($X255,Return_flow_table!$A$4:$A$25,Return_flow_table!G$4:G$25)</f>
        <v>10</v>
      </c>
      <c r="BF255">
        <f ca="1">_xlfn.XLOOKUP($X255,Return_flow_table!$A$4:$A$25,Return_flow_table!H$4:H$25)</f>
        <v>0</v>
      </c>
      <c r="BG255">
        <f ca="1">_xlfn.XLOOKUP($X255,Return_flow_table!$A$4:$A$25,Return_flow_table!I$4:I$25)</f>
        <v>0</v>
      </c>
      <c r="BH255">
        <f ca="1">_xlfn.XLOOKUP($X255,Return_flow_table!$A$4:$A$25,Return_flow_table!J$4:J$25)</f>
        <v>0</v>
      </c>
      <c r="BI255">
        <f ca="1">_xlfn.XLOOKUP($X255,Return_flow_table!$A$4:$A$25,Return_flow_table!K$4:K$25)</f>
        <v>20</v>
      </c>
      <c r="BJ255">
        <f ca="1">_xlfn.XLOOKUP($X255,Return_flow_table!$A$4:$A$25,Return_flow_table!L$4:L$25)</f>
        <v>20</v>
      </c>
      <c r="BK255" s="2">
        <f ca="1">_xlfn.XLOOKUP($X255,Return_flow_table!$A$4:$A$25,Return_flow_table!M$4:M$25)</f>
        <v>0</v>
      </c>
    </row>
    <row r="256" spans="1:63" x14ac:dyDescent="0.25">
      <c r="A256" t="s">
        <v>368</v>
      </c>
      <c r="B256" t="s">
        <v>130</v>
      </c>
      <c r="C256" t="s">
        <v>99</v>
      </c>
      <c r="D256">
        <v>9.4</v>
      </c>
      <c r="E256" t="s">
        <v>100</v>
      </c>
      <c r="F256" t="s">
        <v>100</v>
      </c>
      <c r="G256" t="s">
        <v>369</v>
      </c>
      <c r="H256" s="41" t="s">
        <v>102</v>
      </c>
      <c r="I256">
        <f>_xlfn.XLOOKUP(B256,Use_Code_Ranking!$A$4:$A$23,Use_Code_Ranking!$B$4:$B$23,9999)</f>
        <v>7</v>
      </c>
      <c r="J256">
        <f t="shared" ca="1" si="54"/>
        <v>1</v>
      </c>
      <c r="K256">
        <f t="shared" ca="1" si="55"/>
        <v>1</v>
      </c>
      <c r="L256">
        <f t="shared" ca="1" si="56"/>
        <v>0</v>
      </c>
      <c r="M256">
        <f t="shared" ca="1" si="57"/>
        <v>0</v>
      </c>
      <c r="N256" t="str">
        <f t="shared" ca="1" si="64"/>
        <v/>
      </c>
      <c r="O256" t="str">
        <f t="shared" ca="1" si="65"/>
        <v/>
      </c>
      <c r="P256" t="str">
        <f t="shared" si="58"/>
        <v/>
      </c>
      <c r="Q256" t="str">
        <f t="shared" si="59"/>
        <v/>
      </c>
      <c r="R256" t="str">
        <f t="shared" si="60"/>
        <v/>
      </c>
      <c r="S256" t="str">
        <f t="shared" si="61"/>
        <v/>
      </c>
      <c r="U256" s="2" t="str">
        <f ca="1">IF(ISBLANK($T256),IF(S256="Irrigation","Irrigation",IF(R256="Irrigation","Irrigation",IF(Q256="Domestic","Domestic",IF(P256="Stockwatering","Stockwatering",IF(N256="IRRIGATION_AND_MUNICIPAL","Irrigation and Municipal",IF(O256="IRRIGATION_AND_DOMESTIC","Irrigation and Domestic Municipality",_xlfn.XLOOKUP(J256,Use_Code_Ranking!$B$4:$B$23,Use_Code_Ranking!$A$4:$A$23))))))),$T256)</f>
        <v>Irrigation</v>
      </c>
      <c r="W256" s="23" t="str">
        <f ca="1"/>
        <v>L031378</v>
      </c>
      <c r="X256" s="4" t="str">
        <f t="shared" ca="1" si="66"/>
        <v>Stockwatering</v>
      </c>
      <c r="Y256" t="str">
        <f t="shared" ca="1" si="62"/>
        <v>N</v>
      </c>
      <c r="Z256" s="2" t="str">
        <f t="shared" ca="1" si="63"/>
        <v>N</v>
      </c>
      <c r="AA256">
        <f t="shared" ca="1" si="67"/>
        <v>0</v>
      </c>
      <c r="AB256">
        <f t="shared" ca="1" si="67"/>
        <v>0</v>
      </c>
      <c r="AC256">
        <f t="shared" ca="1" si="67"/>
        <v>0</v>
      </c>
      <c r="AD256">
        <f t="shared" ca="1" si="67"/>
        <v>0</v>
      </c>
      <c r="AE256">
        <f t="shared" ca="1" si="68"/>
        <v>0</v>
      </c>
      <c r="AF256">
        <f t="shared" ca="1" si="68"/>
        <v>0</v>
      </c>
      <c r="AG256">
        <f t="shared" ca="1" si="69"/>
        <v>0</v>
      </c>
      <c r="AH256">
        <f t="shared" ca="1" si="68"/>
        <v>0</v>
      </c>
      <c r="AI256">
        <f t="shared" ca="1" si="71"/>
        <v>0</v>
      </c>
      <c r="AJ256">
        <f t="shared" ca="1" si="71"/>
        <v>0</v>
      </c>
      <c r="AK256">
        <f t="shared" ca="1" si="70"/>
        <v>0</v>
      </c>
      <c r="AL256">
        <f t="shared" ca="1" si="70"/>
        <v>0</v>
      </c>
      <c r="AM256" s="4" t="s">
        <v>103</v>
      </c>
      <c r="AZ256">
        <f ca="1">_xlfn.XLOOKUP($X256,Return_flow_table!$A$4:$A$25,Return_flow_table!B$4:B$25)</f>
        <v>0</v>
      </c>
      <c r="BA256">
        <f ca="1">_xlfn.XLOOKUP($X256,Return_flow_table!$A$4:$A$25,Return_flow_table!C$4:C$25)</f>
        <v>0</v>
      </c>
      <c r="BB256">
        <f ca="1">_xlfn.XLOOKUP($X256,Return_flow_table!$A$4:$A$25,Return_flow_table!D$4:D$25)</f>
        <v>0</v>
      </c>
      <c r="BC256">
        <f ca="1">_xlfn.XLOOKUP($X256,Return_flow_table!$A$4:$A$25,Return_flow_table!E$4:E$25)</f>
        <v>0</v>
      </c>
      <c r="BD256">
        <f ca="1">_xlfn.XLOOKUP($X256,Return_flow_table!$A$4:$A$25,Return_flow_table!F$4:F$25)</f>
        <v>0</v>
      </c>
      <c r="BE256">
        <f ca="1">_xlfn.XLOOKUP($X256,Return_flow_table!$A$4:$A$25,Return_flow_table!G$4:G$25)</f>
        <v>0</v>
      </c>
      <c r="BF256">
        <f ca="1">_xlfn.XLOOKUP($X256,Return_flow_table!$A$4:$A$25,Return_flow_table!H$4:H$25)</f>
        <v>0</v>
      </c>
      <c r="BG256">
        <f ca="1">_xlfn.XLOOKUP($X256,Return_flow_table!$A$4:$A$25,Return_flow_table!I$4:I$25)</f>
        <v>0</v>
      </c>
      <c r="BH256">
        <f ca="1">_xlfn.XLOOKUP($X256,Return_flow_table!$A$4:$A$25,Return_flow_table!J$4:J$25)</f>
        <v>0</v>
      </c>
      <c r="BI256">
        <f ca="1">_xlfn.XLOOKUP($X256,Return_flow_table!$A$4:$A$25,Return_flow_table!K$4:K$25)</f>
        <v>0</v>
      </c>
      <c r="BJ256">
        <f ca="1">_xlfn.XLOOKUP($X256,Return_flow_table!$A$4:$A$25,Return_flow_table!L$4:L$25)</f>
        <v>0</v>
      </c>
      <c r="BK256" s="2">
        <f ca="1">_xlfn.XLOOKUP($X256,Return_flow_table!$A$4:$A$25,Return_flow_table!M$4:M$25)</f>
        <v>0</v>
      </c>
    </row>
    <row r="257" spans="1:63" x14ac:dyDescent="0.25">
      <c r="A257" t="s">
        <v>368</v>
      </c>
      <c r="B257" t="s">
        <v>139</v>
      </c>
      <c r="C257" t="s">
        <v>99</v>
      </c>
      <c r="D257">
        <v>9.4</v>
      </c>
      <c r="E257" t="s">
        <v>100</v>
      </c>
      <c r="F257" t="s">
        <v>100</v>
      </c>
      <c r="G257" t="s">
        <v>369</v>
      </c>
      <c r="H257" s="41" t="s">
        <v>102</v>
      </c>
      <c r="I257">
        <f>_xlfn.XLOOKUP(B257,Use_Code_Ranking!$A$4:$A$23,Use_Code_Ranking!$B$4:$B$23,9999)</f>
        <v>9</v>
      </c>
      <c r="J257">
        <f t="shared" ca="1" si="54"/>
        <v>1</v>
      </c>
      <c r="K257">
        <f t="shared" ca="1" si="55"/>
        <v>1</v>
      </c>
      <c r="L257">
        <f t="shared" ca="1" si="56"/>
        <v>0</v>
      </c>
      <c r="M257">
        <f t="shared" ca="1" si="57"/>
        <v>0</v>
      </c>
      <c r="N257" t="str">
        <f t="shared" ca="1" si="64"/>
        <v/>
      </c>
      <c r="O257" t="str">
        <f t="shared" ca="1" si="65"/>
        <v/>
      </c>
      <c r="P257" t="str">
        <f t="shared" si="58"/>
        <v/>
      </c>
      <c r="Q257" t="str">
        <f t="shared" si="59"/>
        <v/>
      </c>
      <c r="R257" t="str">
        <f t="shared" si="60"/>
        <v/>
      </c>
      <c r="S257" t="str">
        <f t="shared" si="61"/>
        <v/>
      </c>
      <c r="U257" s="2" t="str">
        <f ca="1">IF(ISBLANK($T257),IF(S257="Irrigation","Irrigation",IF(R257="Irrigation","Irrigation",IF(Q257="Domestic","Domestic",IF(P257="Stockwatering","Stockwatering",IF(N257="IRRIGATION_AND_MUNICIPAL","Irrigation and Municipal",IF(O257="IRRIGATION_AND_DOMESTIC","Irrigation and Domestic Municipality",_xlfn.XLOOKUP(J257,Use_Code_Ranking!$B$4:$B$23,Use_Code_Ranking!$A$4:$A$23))))))),$T257)</f>
        <v>Irrigation</v>
      </c>
      <c r="W257" s="23" t="str">
        <f ca="1"/>
        <v>L031420</v>
      </c>
      <c r="X257" s="4" t="str">
        <f t="shared" ca="1" si="66"/>
        <v>Stockwatering</v>
      </c>
      <c r="Y257" t="str">
        <f t="shared" ca="1" si="62"/>
        <v>N</v>
      </c>
      <c r="Z257" s="2" t="str">
        <f t="shared" ca="1" si="63"/>
        <v>N</v>
      </c>
      <c r="AA257">
        <f t="shared" ca="1" si="67"/>
        <v>0</v>
      </c>
      <c r="AB257">
        <f t="shared" ca="1" si="67"/>
        <v>0</v>
      </c>
      <c r="AC257">
        <f t="shared" ca="1" si="67"/>
        <v>0</v>
      </c>
      <c r="AD257">
        <f t="shared" ca="1" si="67"/>
        <v>0</v>
      </c>
      <c r="AE257">
        <f t="shared" ca="1" si="68"/>
        <v>0</v>
      </c>
      <c r="AF257">
        <f t="shared" ca="1" si="68"/>
        <v>0</v>
      </c>
      <c r="AG257">
        <f t="shared" ca="1" si="69"/>
        <v>0</v>
      </c>
      <c r="AH257">
        <f t="shared" ca="1" si="68"/>
        <v>0</v>
      </c>
      <c r="AI257">
        <f t="shared" ca="1" si="71"/>
        <v>0</v>
      </c>
      <c r="AJ257">
        <f t="shared" ca="1" si="71"/>
        <v>0</v>
      </c>
      <c r="AK257">
        <f t="shared" ca="1" si="70"/>
        <v>0</v>
      </c>
      <c r="AL257">
        <f t="shared" ca="1" si="70"/>
        <v>0</v>
      </c>
      <c r="AM257" s="4" t="s">
        <v>103</v>
      </c>
      <c r="AZ257">
        <f ca="1">_xlfn.XLOOKUP($X257,Return_flow_table!$A$4:$A$25,Return_flow_table!B$4:B$25)</f>
        <v>0</v>
      </c>
      <c r="BA257">
        <f ca="1">_xlfn.XLOOKUP($X257,Return_flow_table!$A$4:$A$25,Return_flow_table!C$4:C$25)</f>
        <v>0</v>
      </c>
      <c r="BB257">
        <f ca="1">_xlfn.XLOOKUP($X257,Return_flow_table!$A$4:$A$25,Return_flow_table!D$4:D$25)</f>
        <v>0</v>
      </c>
      <c r="BC257">
        <f ca="1">_xlfn.XLOOKUP($X257,Return_flow_table!$A$4:$A$25,Return_flow_table!E$4:E$25)</f>
        <v>0</v>
      </c>
      <c r="BD257">
        <f ca="1">_xlfn.XLOOKUP($X257,Return_flow_table!$A$4:$A$25,Return_flow_table!F$4:F$25)</f>
        <v>0</v>
      </c>
      <c r="BE257">
        <f ca="1">_xlfn.XLOOKUP($X257,Return_flow_table!$A$4:$A$25,Return_flow_table!G$4:G$25)</f>
        <v>0</v>
      </c>
      <c r="BF257">
        <f ca="1">_xlfn.XLOOKUP($X257,Return_flow_table!$A$4:$A$25,Return_flow_table!H$4:H$25)</f>
        <v>0</v>
      </c>
      <c r="BG257">
        <f ca="1">_xlfn.XLOOKUP($X257,Return_flow_table!$A$4:$A$25,Return_flow_table!I$4:I$25)</f>
        <v>0</v>
      </c>
      <c r="BH257">
        <f ca="1">_xlfn.XLOOKUP($X257,Return_flow_table!$A$4:$A$25,Return_flow_table!J$4:J$25)</f>
        <v>0</v>
      </c>
      <c r="BI257">
        <f ca="1">_xlfn.XLOOKUP($X257,Return_flow_table!$A$4:$A$25,Return_flow_table!K$4:K$25)</f>
        <v>0</v>
      </c>
      <c r="BJ257">
        <f ca="1">_xlfn.XLOOKUP($X257,Return_flow_table!$A$4:$A$25,Return_flow_table!L$4:L$25)</f>
        <v>0</v>
      </c>
      <c r="BK257" s="2">
        <f ca="1">_xlfn.XLOOKUP($X257,Return_flow_table!$A$4:$A$25,Return_flow_table!M$4:M$25)</f>
        <v>0</v>
      </c>
    </row>
    <row r="258" spans="1:63" x14ac:dyDescent="0.25">
      <c r="A258" t="s">
        <v>368</v>
      </c>
      <c r="B258" t="s">
        <v>98</v>
      </c>
      <c r="C258" t="s">
        <v>99</v>
      </c>
      <c r="D258">
        <v>9.4</v>
      </c>
      <c r="E258" t="s">
        <v>100</v>
      </c>
      <c r="F258" t="s">
        <v>100</v>
      </c>
      <c r="G258" t="s">
        <v>369</v>
      </c>
      <c r="H258" s="41" t="s">
        <v>102</v>
      </c>
      <c r="I258">
        <f>_xlfn.XLOOKUP(B258,Use_Code_Ranking!$A$4:$A$23,Use_Code_Ranking!$B$4:$B$23,9999)</f>
        <v>1</v>
      </c>
      <c r="J258">
        <f t="shared" ca="1" si="54"/>
        <v>1</v>
      </c>
      <c r="K258">
        <f t="shared" ca="1" si="55"/>
        <v>1</v>
      </c>
      <c r="L258">
        <f t="shared" ca="1" si="56"/>
        <v>0</v>
      </c>
      <c r="M258">
        <f t="shared" ca="1" si="57"/>
        <v>0</v>
      </c>
      <c r="N258" t="str">
        <f t="shared" ca="1" si="64"/>
        <v/>
      </c>
      <c r="O258" t="str">
        <f t="shared" ca="1" si="65"/>
        <v/>
      </c>
      <c r="P258" t="str">
        <f t="shared" si="58"/>
        <v/>
      </c>
      <c r="Q258" t="str">
        <f t="shared" si="59"/>
        <v/>
      </c>
      <c r="R258" t="str">
        <f t="shared" si="60"/>
        <v/>
      </c>
      <c r="S258" t="str">
        <f t="shared" si="61"/>
        <v/>
      </c>
      <c r="U258" s="2" t="str">
        <f ca="1">IF(ISBLANK($T258),IF(S258="Irrigation","Irrigation",IF(R258="Irrigation","Irrigation",IF(Q258="Domestic","Domestic",IF(P258="Stockwatering","Stockwatering",IF(N258="IRRIGATION_AND_MUNICIPAL","Irrigation and Municipal",IF(O258="IRRIGATION_AND_DOMESTIC","Irrigation and Domestic Municipality",_xlfn.XLOOKUP(J258,Use_Code_Ranking!$B$4:$B$23,Use_Code_Ranking!$A$4:$A$23))))))),$T258)</f>
        <v>Irrigation</v>
      </c>
      <c r="W258" s="23" t="str">
        <f ca="1"/>
        <v>L031422</v>
      </c>
      <c r="X258" s="4" t="str">
        <f t="shared" ca="1" si="66"/>
        <v>Stockwatering</v>
      </c>
      <c r="Y258" t="str">
        <f t="shared" ca="1" si="62"/>
        <v>N</v>
      </c>
      <c r="Z258" s="2" t="str">
        <f t="shared" ca="1" si="63"/>
        <v>N</v>
      </c>
      <c r="AA258">
        <f t="shared" ca="1" si="67"/>
        <v>0</v>
      </c>
      <c r="AB258">
        <f t="shared" ca="1" si="67"/>
        <v>0</v>
      </c>
      <c r="AC258">
        <f t="shared" ca="1" si="67"/>
        <v>0</v>
      </c>
      <c r="AD258">
        <f t="shared" ca="1" si="67"/>
        <v>0</v>
      </c>
      <c r="AE258">
        <f t="shared" ca="1" si="68"/>
        <v>0</v>
      </c>
      <c r="AF258">
        <f t="shared" ca="1" si="68"/>
        <v>0</v>
      </c>
      <c r="AG258">
        <f t="shared" ca="1" si="69"/>
        <v>0</v>
      </c>
      <c r="AH258">
        <f t="shared" ca="1" si="68"/>
        <v>0</v>
      </c>
      <c r="AI258">
        <f t="shared" ca="1" si="71"/>
        <v>0</v>
      </c>
      <c r="AJ258">
        <f t="shared" ca="1" si="71"/>
        <v>0</v>
      </c>
      <c r="AK258">
        <f t="shared" ca="1" si="70"/>
        <v>0</v>
      </c>
      <c r="AL258">
        <f t="shared" ca="1" si="70"/>
        <v>0</v>
      </c>
      <c r="AM258" s="4" t="s">
        <v>103</v>
      </c>
      <c r="AZ258">
        <f ca="1">_xlfn.XLOOKUP($X258,Return_flow_table!$A$4:$A$25,Return_flow_table!B$4:B$25)</f>
        <v>0</v>
      </c>
      <c r="BA258">
        <f ca="1">_xlfn.XLOOKUP($X258,Return_flow_table!$A$4:$A$25,Return_flow_table!C$4:C$25)</f>
        <v>0</v>
      </c>
      <c r="BB258">
        <f ca="1">_xlfn.XLOOKUP($X258,Return_flow_table!$A$4:$A$25,Return_flow_table!D$4:D$25)</f>
        <v>0</v>
      </c>
      <c r="BC258">
        <f ca="1">_xlfn.XLOOKUP($X258,Return_flow_table!$A$4:$A$25,Return_flow_table!E$4:E$25)</f>
        <v>0</v>
      </c>
      <c r="BD258">
        <f ca="1">_xlfn.XLOOKUP($X258,Return_flow_table!$A$4:$A$25,Return_flow_table!F$4:F$25)</f>
        <v>0</v>
      </c>
      <c r="BE258">
        <f ca="1">_xlfn.XLOOKUP($X258,Return_flow_table!$A$4:$A$25,Return_flow_table!G$4:G$25)</f>
        <v>0</v>
      </c>
      <c r="BF258">
        <f ca="1">_xlfn.XLOOKUP($X258,Return_flow_table!$A$4:$A$25,Return_flow_table!H$4:H$25)</f>
        <v>0</v>
      </c>
      <c r="BG258">
        <f ca="1">_xlfn.XLOOKUP($X258,Return_flow_table!$A$4:$A$25,Return_flow_table!I$4:I$25)</f>
        <v>0</v>
      </c>
      <c r="BH258">
        <f ca="1">_xlfn.XLOOKUP($X258,Return_flow_table!$A$4:$A$25,Return_flow_table!J$4:J$25)</f>
        <v>0</v>
      </c>
      <c r="BI258">
        <f ca="1">_xlfn.XLOOKUP($X258,Return_flow_table!$A$4:$A$25,Return_flow_table!K$4:K$25)</f>
        <v>0</v>
      </c>
      <c r="BJ258">
        <f ca="1">_xlfn.XLOOKUP($X258,Return_flow_table!$A$4:$A$25,Return_flow_table!L$4:L$25)</f>
        <v>0</v>
      </c>
      <c r="BK258" s="2">
        <f ca="1">_xlfn.XLOOKUP($X258,Return_flow_table!$A$4:$A$25,Return_flow_table!M$4:M$25)</f>
        <v>0</v>
      </c>
    </row>
    <row r="259" spans="1:63" x14ac:dyDescent="0.25">
      <c r="A259" t="s">
        <v>368</v>
      </c>
      <c r="B259" t="s">
        <v>131</v>
      </c>
      <c r="C259" t="s">
        <v>99</v>
      </c>
      <c r="D259">
        <v>9.4</v>
      </c>
      <c r="E259" t="s">
        <v>100</v>
      </c>
      <c r="F259" t="s">
        <v>100</v>
      </c>
      <c r="G259" t="s">
        <v>369</v>
      </c>
      <c r="H259" s="41" t="s">
        <v>102</v>
      </c>
      <c r="I259">
        <f>_xlfn.XLOOKUP(B259,Use_Code_Ranking!$A$4:$A$23,Use_Code_Ranking!$B$4:$B$23,9999)</f>
        <v>14</v>
      </c>
      <c r="J259">
        <f t="shared" ca="1" si="54"/>
        <v>1</v>
      </c>
      <c r="K259">
        <f t="shared" ca="1" si="55"/>
        <v>1</v>
      </c>
      <c r="L259">
        <f t="shared" ca="1" si="56"/>
        <v>0</v>
      </c>
      <c r="M259">
        <f t="shared" ca="1" si="57"/>
        <v>0</v>
      </c>
      <c r="N259" t="str">
        <f t="shared" ca="1" si="64"/>
        <v/>
      </c>
      <c r="O259" t="str">
        <f t="shared" ca="1" si="65"/>
        <v/>
      </c>
      <c r="P259" t="str">
        <f t="shared" si="58"/>
        <v/>
      </c>
      <c r="Q259" t="str">
        <f t="shared" si="59"/>
        <v/>
      </c>
      <c r="R259" t="str">
        <f t="shared" si="60"/>
        <v/>
      </c>
      <c r="S259" t="str">
        <f t="shared" si="61"/>
        <v/>
      </c>
      <c r="U259" s="2" t="str">
        <f ca="1">IF(ISBLANK($T259),IF(S259="Irrigation","Irrigation",IF(R259="Irrigation","Irrigation",IF(Q259="Domestic","Domestic",IF(P259="Stockwatering","Stockwatering",IF(N259="IRRIGATION_AND_MUNICIPAL","Irrigation and Municipal",IF(O259="IRRIGATION_AND_DOMESTIC","Irrigation and Domestic Municipality",_xlfn.XLOOKUP(J259,Use_Code_Ranking!$B$4:$B$23,Use_Code_Ranking!$A$4:$A$23))))))),$T259)</f>
        <v>Irrigation</v>
      </c>
      <c r="W259" s="23" t="str">
        <f ca="1"/>
        <v>L031573</v>
      </c>
      <c r="X259" s="4" t="str">
        <f t="shared" ca="1" si="66"/>
        <v>Stockwatering</v>
      </c>
      <c r="Y259" t="str">
        <f t="shared" ca="1" si="62"/>
        <v>N</v>
      </c>
      <c r="Z259" s="2" t="str">
        <f t="shared" ca="1" si="63"/>
        <v>N</v>
      </c>
      <c r="AA259">
        <f t="shared" ca="1" si="67"/>
        <v>0</v>
      </c>
      <c r="AB259">
        <f t="shared" ca="1" si="67"/>
        <v>0</v>
      </c>
      <c r="AC259">
        <f t="shared" ca="1" si="67"/>
        <v>0</v>
      </c>
      <c r="AD259">
        <f t="shared" ca="1" si="67"/>
        <v>0</v>
      </c>
      <c r="AE259">
        <f t="shared" ca="1" si="68"/>
        <v>0</v>
      </c>
      <c r="AF259">
        <f t="shared" ca="1" si="68"/>
        <v>0</v>
      </c>
      <c r="AG259">
        <f t="shared" ca="1" si="69"/>
        <v>0</v>
      </c>
      <c r="AH259">
        <f t="shared" ca="1" si="68"/>
        <v>0</v>
      </c>
      <c r="AI259">
        <f t="shared" ca="1" si="71"/>
        <v>0</v>
      </c>
      <c r="AJ259">
        <f t="shared" ca="1" si="71"/>
        <v>0</v>
      </c>
      <c r="AK259">
        <f t="shared" ca="1" si="70"/>
        <v>0</v>
      </c>
      <c r="AL259">
        <f t="shared" ca="1" si="70"/>
        <v>0</v>
      </c>
      <c r="AM259" s="4" t="s">
        <v>103</v>
      </c>
      <c r="AZ259">
        <f ca="1">_xlfn.XLOOKUP($X259,Return_flow_table!$A$4:$A$25,Return_flow_table!B$4:B$25)</f>
        <v>0</v>
      </c>
      <c r="BA259">
        <f ca="1">_xlfn.XLOOKUP($X259,Return_flow_table!$A$4:$A$25,Return_flow_table!C$4:C$25)</f>
        <v>0</v>
      </c>
      <c r="BB259">
        <f ca="1">_xlfn.XLOOKUP($X259,Return_flow_table!$A$4:$A$25,Return_flow_table!D$4:D$25)</f>
        <v>0</v>
      </c>
      <c r="BC259">
        <f ca="1">_xlfn.XLOOKUP($X259,Return_flow_table!$A$4:$A$25,Return_flow_table!E$4:E$25)</f>
        <v>0</v>
      </c>
      <c r="BD259">
        <f ca="1">_xlfn.XLOOKUP($X259,Return_flow_table!$A$4:$A$25,Return_flow_table!F$4:F$25)</f>
        <v>0</v>
      </c>
      <c r="BE259">
        <f ca="1">_xlfn.XLOOKUP($X259,Return_flow_table!$A$4:$A$25,Return_flow_table!G$4:G$25)</f>
        <v>0</v>
      </c>
      <c r="BF259">
        <f ca="1">_xlfn.XLOOKUP($X259,Return_flow_table!$A$4:$A$25,Return_flow_table!H$4:H$25)</f>
        <v>0</v>
      </c>
      <c r="BG259">
        <f ca="1">_xlfn.XLOOKUP($X259,Return_flow_table!$A$4:$A$25,Return_flow_table!I$4:I$25)</f>
        <v>0</v>
      </c>
      <c r="BH259">
        <f ca="1">_xlfn.XLOOKUP($X259,Return_flow_table!$A$4:$A$25,Return_flow_table!J$4:J$25)</f>
        <v>0</v>
      </c>
      <c r="BI259">
        <f ca="1">_xlfn.XLOOKUP($X259,Return_flow_table!$A$4:$A$25,Return_flow_table!K$4:K$25)</f>
        <v>0</v>
      </c>
      <c r="BJ259">
        <f ca="1">_xlfn.XLOOKUP($X259,Return_flow_table!$A$4:$A$25,Return_flow_table!L$4:L$25)</f>
        <v>0</v>
      </c>
      <c r="BK259" s="2">
        <f ca="1">_xlfn.XLOOKUP($X259,Return_flow_table!$A$4:$A$25,Return_flow_table!M$4:M$25)</f>
        <v>0</v>
      </c>
    </row>
    <row r="260" spans="1:63" x14ac:dyDescent="0.25">
      <c r="A260" t="s">
        <v>371</v>
      </c>
      <c r="B260" t="s">
        <v>127</v>
      </c>
      <c r="C260" t="s">
        <v>99</v>
      </c>
      <c r="D260">
        <v>23</v>
      </c>
      <c r="E260" t="s">
        <v>100</v>
      </c>
      <c r="F260" t="s">
        <v>100</v>
      </c>
      <c r="G260" t="s">
        <v>372</v>
      </c>
      <c r="H260" s="41" t="s">
        <v>111</v>
      </c>
      <c r="I260">
        <f>_xlfn.XLOOKUP(B260,Use_Code_Ranking!$A$4:$A$23,Use_Code_Ranking!$B$4:$B$23,9999)</f>
        <v>8</v>
      </c>
      <c r="J260">
        <f t="shared" ref="J260:J323" ca="1" si="72">_xlfn.MINIFS(USE_CODE_RANK,APPLICATION_NUMBER,A260)</f>
        <v>1</v>
      </c>
      <c r="K260">
        <f t="shared" ref="K260:K323" ca="1" si="73">COUNTIFS(USE_CODE_RANK,1,APPLICATION_NUMBER,A260)</f>
        <v>1</v>
      </c>
      <c r="L260">
        <f t="shared" ref="L260:L323" ca="1" si="74">COUNTIFS(USE_CODE_RANK,2,APPLICATION_NUMBER,A260)</f>
        <v>0</v>
      </c>
      <c r="M260">
        <f t="shared" ref="M260:M323" ca="1" si="75">COUNTIFS(USE_CODE_RANK,3,APPLICATION_NUMBER,A260,PRIMARY_OWNER_ENTITY_TYPE,"Government (State/Municipal)")</f>
        <v>0</v>
      </c>
      <c r="N260" t="str">
        <f t="shared" ca="1" si="64"/>
        <v/>
      </c>
      <c r="O260" t="str">
        <f t="shared" ca="1" si="65"/>
        <v/>
      </c>
      <c r="P260" t="str">
        <f t="shared" ref="P260:P323" si="76">IF(ISNUMBER(SEARCH("Stock",C260)),"Stockwatering","")</f>
        <v/>
      </c>
      <c r="Q260" t="str">
        <f t="shared" ref="Q260:Q323" si="77">IF(ISNUMBER(SEARCH("Registration Domestic",C260)),"Domestic","")</f>
        <v/>
      </c>
      <c r="R260" t="str">
        <f t="shared" ref="R260:R323" si="78">IF(ISNUMBER(SEARCH("Registration Irrigation",C260)),"Irrigation","")</f>
        <v/>
      </c>
      <c r="S260" t="str">
        <f t="shared" ref="S260:S323" si="79">IF(ISNUMBER(SEARCH("Registration Cannabis",C260)),"Irrigation","")</f>
        <v/>
      </c>
      <c r="U260" s="2" t="str">
        <f ca="1">IF(ISBLANK($T260),IF(S260="Irrigation","Irrigation",IF(R260="Irrigation","Irrigation",IF(Q260="Domestic","Domestic",IF(P260="Stockwatering","Stockwatering",IF(N260="IRRIGATION_AND_MUNICIPAL","Irrigation and Municipal",IF(O260="IRRIGATION_AND_DOMESTIC","Irrigation and Domestic Municipality",_xlfn.XLOOKUP(J260,Use_Code_Ranking!$B$4:$B$23,Use_Code_Ranking!$A$4:$A$23))))))),$T260)</f>
        <v>Irrigation</v>
      </c>
      <c r="W260" s="23" t="str">
        <f ca="1"/>
        <v>L031669</v>
      </c>
      <c r="X260" s="4" t="str">
        <f t="shared" ca="1" si="66"/>
        <v>Stockwatering</v>
      </c>
      <c r="Y260" t="str">
        <f t="shared" ref="Y260:Y323" ca="1" si="80">IF(OR(X260="Power", X260="Recreational", X260="Aquaculture",X260="Fish and Wildlife Preservation and Enhancement"),"Y","N")</f>
        <v>N</v>
      </c>
      <c r="Z260" s="2" t="str">
        <f t="shared" ref="Z260:Z323" ca="1" si="81">IF(X260="Power","Y","N")</f>
        <v>N</v>
      </c>
      <c r="AA260">
        <f t="shared" ca="1" si="67"/>
        <v>0</v>
      </c>
      <c r="AB260">
        <f t="shared" ca="1" si="67"/>
        <v>0</v>
      </c>
      <c r="AC260">
        <f t="shared" ca="1" si="67"/>
        <v>0</v>
      </c>
      <c r="AD260">
        <f t="shared" ref="AD260:AF323" ca="1" si="82">IF($AM260="STANDARD",BC260,AQ260)</f>
        <v>0</v>
      </c>
      <c r="AE260">
        <f t="shared" ca="1" si="68"/>
        <v>0</v>
      </c>
      <c r="AF260">
        <f t="shared" ca="1" si="68"/>
        <v>0</v>
      </c>
      <c r="AG260">
        <f t="shared" ca="1" si="69"/>
        <v>0</v>
      </c>
      <c r="AH260">
        <f t="shared" ca="1" si="68"/>
        <v>0</v>
      </c>
      <c r="AI260">
        <f t="shared" ca="1" si="71"/>
        <v>0</v>
      </c>
      <c r="AJ260">
        <f t="shared" ca="1" si="71"/>
        <v>0</v>
      </c>
      <c r="AK260">
        <f t="shared" ca="1" si="70"/>
        <v>0</v>
      </c>
      <c r="AL260">
        <f t="shared" ca="1" si="70"/>
        <v>0</v>
      </c>
      <c r="AM260" s="4" t="s">
        <v>103</v>
      </c>
      <c r="AZ260">
        <f ca="1">_xlfn.XLOOKUP($X260,Return_flow_table!$A$4:$A$25,Return_flow_table!B$4:B$25)</f>
        <v>0</v>
      </c>
      <c r="BA260">
        <f ca="1">_xlfn.XLOOKUP($X260,Return_flow_table!$A$4:$A$25,Return_flow_table!C$4:C$25)</f>
        <v>0</v>
      </c>
      <c r="BB260">
        <f ca="1">_xlfn.XLOOKUP($X260,Return_flow_table!$A$4:$A$25,Return_flow_table!D$4:D$25)</f>
        <v>0</v>
      </c>
      <c r="BC260">
        <f ca="1">_xlfn.XLOOKUP($X260,Return_flow_table!$A$4:$A$25,Return_flow_table!E$4:E$25)</f>
        <v>0</v>
      </c>
      <c r="BD260">
        <f ca="1">_xlfn.XLOOKUP($X260,Return_flow_table!$A$4:$A$25,Return_flow_table!F$4:F$25)</f>
        <v>0</v>
      </c>
      <c r="BE260">
        <f ca="1">_xlfn.XLOOKUP($X260,Return_flow_table!$A$4:$A$25,Return_flow_table!G$4:G$25)</f>
        <v>0</v>
      </c>
      <c r="BF260">
        <f ca="1">_xlfn.XLOOKUP($X260,Return_flow_table!$A$4:$A$25,Return_flow_table!H$4:H$25)</f>
        <v>0</v>
      </c>
      <c r="BG260">
        <f ca="1">_xlfn.XLOOKUP($X260,Return_flow_table!$A$4:$A$25,Return_flow_table!I$4:I$25)</f>
        <v>0</v>
      </c>
      <c r="BH260">
        <f ca="1">_xlfn.XLOOKUP($X260,Return_flow_table!$A$4:$A$25,Return_flow_table!J$4:J$25)</f>
        <v>0</v>
      </c>
      <c r="BI260">
        <f ca="1">_xlfn.XLOOKUP($X260,Return_flow_table!$A$4:$A$25,Return_flow_table!K$4:K$25)</f>
        <v>0</v>
      </c>
      <c r="BJ260">
        <f ca="1">_xlfn.XLOOKUP($X260,Return_flow_table!$A$4:$A$25,Return_flow_table!L$4:L$25)</f>
        <v>0</v>
      </c>
      <c r="BK260" s="2">
        <f ca="1">_xlfn.XLOOKUP($X260,Return_flow_table!$A$4:$A$25,Return_flow_table!M$4:M$25)</f>
        <v>0</v>
      </c>
    </row>
    <row r="261" spans="1:63" x14ac:dyDescent="0.25">
      <c r="A261" t="s">
        <v>371</v>
      </c>
      <c r="B261" t="s">
        <v>98</v>
      </c>
      <c r="C261" t="s">
        <v>99</v>
      </c>
      <c r="D261">
        <v>23</v>
      </c>
      <c r="E261" t="s">
        <v>100</v>
      </c>
      <c r="F261" t="s">
        <v>100</v>
      </c>
      <c r="G261" t="s">
        <v>372</v>
      </c>
      <c r="H261" s="41" t="s">
        <v>111</v>
      </c>
      <c r="I261">
        <f>_xlfn.XLOOKUP(B261,Use_Code_Ranking!$A$4:$A$23,Use_Code_Ranking!$B$4:$B$23,9999)</f>
        <v>1</v>
      </c>
      <c r="J261">
        <f t="shared" ca="1" si="72"/>
        <v>1</v>
      </c>
      <c r="K261">
        <f t="shared" ca="1" si="73"/>
        <v>1</v>
      </c>
      <c r="L261">
        <f t="shared" ca="1" si="74"/>
        <v>0</v>
      </c>
      <c r="M261">
        <f t="shared" ca="1" si="75"/>
        <v>0</v>
      </c>
      <c r="N261" t="str">
        <f t="shared" ref="N261:N324" ca="1" si="83">IF(AND(K261&gt;0,L261&gt;0),"IRRIGATION_AND_MUNICIPAL","")</f>
        <v/>
      </c>
      <c r="O261" t="str">
        <f t="shared" ref="O261:O324" ca="1" si="84">IF(AND(K261&gt;0,M261&gt;0),"IRRIGATION_AND_DOMESTIC","")</f>
        <v/>
      </c>
      <c r="P261" t="str">
        <f t="shared" si="76"/>
        <v/>
      </c>
      <c r="Q261" t="str">
        <f t="shared" si="77"/>
        <v/>
      </c>
      <c r="R261" t="str">
        <f t="shared" si="78"/>
        <v/>
      </c>
      <c r="S261" t="str">
        <f t="shared" si="79"/>
        <v/>
      </c>
      <c r="U261" s="2" t="str">
        <f ca="1">IF(ISBLANK($T261),IF(S261="Irrigation","Irrigation",IF(R261="Irrigation","Irrigation",IF(Q261="Domestic","Domestic",IF(P261="Stockwatering","Stockwatering",IF(N261="IRRIGATION_AND_MUNICIPAL","Irrigation and Municipal",IF(O261="IRRIGATION_AND_DOMESTIC","Irrigation and Domestic Municipality",_xlfn.XLOOKUP(J261,Use_Code_Ranking!$B$4:$B$23,Use_Code_Ranking!$A$4:$A$23))))))),$T261)</f>
        <v>Irrigation</v>
      </c>
      <c r="W261" s="23" t="str">
        <f ca="1"/>
        <v>L031764</v>
      </c>
      <c r="X261" s="4" t="str">
        <f t="shared" ref="X261:X324" ca="1" si="85">_xlfn.XLOOKUP(W261,A:A,U:U)</f>
        <v>Stockwatering</v>
      </c>
      <c r="Y261" t="str">
        <f t="shared" ca="1" si="80"/>
        <v>N</v>
      </c>
      <c r="Z261" s="2" t="str">
        <f t="shared" ca="1" si="81"/>
        <v>N</v>
      </c>
      <c r="AA261">
        <f t="shared" ref="AA261:AF324" ca="1" si="86">IF($AM261="STANDARD",AZ261,AN261)</f>
        <v>0</v>
      </c>
      <c r="AB261">
        <f t="shared" ca="1" si="86"/>
        <v>0</v>
      </c>
      <c r="AC261">
        <f t="shared" ca="1" si="86"/>
        <v>0</v>
      </c>
      <c r="AD261">
        <f t="shared" ca="1" si="82"/>
        <v>0</v>
      </c>
      <c r="AE261">
        <f t="shared" ca="1" si="82"/>
        <v>0</v>
      </c>
      <c r="AF261">
        <f t="shared" ca="1" si="82"/>
        <v>0</v>
      </c>
      <c r="AG261">
        <f t="shared" ca="1" si="69"/>
        <v>0</v>
      </c>
      <c r="AH261">
        <f t="shared" ref="AH261:AL324" ca="1" si="87">IF($AM261="STANDARD",BG261,AU261)</f>
        <v>0</v>
      </c>
      <c r="AI261">
        <f t="shared" ca="1" si="71"/>
        <v>0</v>
      </c>
      <c r="AJ261">
        <f t="shared" ca="1" si="71"/>
        <v>0</v>
      </c>
      <c r="AK261">
        <f t="shared" ca="1" si="70"/>
        <v>0</v>
      </c>
      <c r="AL261">
        <f t="shared" ca="1" si="70"/>
        <v>0</v>
      </c>
      <c r="AM261" s="4" t="s">
        <v>103</v>
      </c>
      <c r="AZ261">
        <f ca="1">_xlfn.XLOOKUP($X261,Return_flow_table!$A$4:$A$25,Return_flow_table!B$4:B$25)</f>
        <v>0</v>
      </c>
      <c r="BA261">
        <f ca="1">_xlfn.XLOOKUP($X261,Return_flow_table!$A$4:$A$25,Return_flow_table!C$4:C$25)</f>
        <v>0</v>
      </c>
      <c r="BB261">
        <f ca="1">_xlfn.XLOOKUP($X261,Return_flow_table!$A$4:$A$25,Return_flow_table!D$4:D$25)</f>
        <v>0</v>
      </c>
      <c r="BC261">
        <f ca="1">_xlfn.XLOOKUP($X261,Return_flow_table!$A$4:$A$25,Return_flow_table!E$4:E$25)</f>
        <v>0</v>
      </c>
      <c r="BD261">
        <f ca="1">_xlfn.XLOOKUP($X261,Return_flow_table!$A$4:$A$25,Return_flow_table!F$4:F$25)</f>
        <v>0</v>
      </c>
      <c r="BE261">
        <f ca="1">_xlfn.XLOOKUP($X261,Return_flow_table!$A$4:$A$25,Return_flow_table!G$4:G$25)</f>
        <v>0</v>
      </c>
      <c r="BF261">
        <f ca="1">_xlfn.XLOOKUP($X261,Return_flow_table!$A$4:$A$25,Return_flow_table!H$4:H$25)</f>
        <v>0</v>
      </c>
      <c r="BG261">
        <f ca="1">_xlfn.XLOOKUP($X261,Return_flow_table!$A$4:$A$25,Return_flow_table!I$4:I$25)</f>
        <v>0</v>
      </c>
      <c r="BH261">
        <f ca="1">_xlfn.XLOOKUP($X261,Return_flow_table!$A$4:$A$25,Return_flow_table!J$4:J$25)</f>
        <v>0</v>
      </c>
      <c r="BI261">
        <f ca="1">_xlfn.XLOOKUP($X261,Return_flow_table!$A$4:$A$25,Return_flow_table!K$4:K$25)</f>
        <v>0</v>
      </c>
      <c r="BJ261">
        <f ca="1">_xlfn.XLOOKUP($X261,Return_flow_table!$A$4:$A$25,Return_flow_table!L$4:L$25)</f>
        <v>0</v>
      </c>
      <c r="BK261" s="2">
        <f ca="1">_xlfn.XLOOKUP($X261,Return_flow_table!$A$4:$A$25,Return_flow_table!M$4:M$25)</f>
        <v>0</v>
      </c>
    </row>
    <row r="262" spans="1:63" x14ac:dyDescent="0.25">
      <c r="A262" t="s">
        <v>371</v>
      </c>
      <c r="B262" t="s">
        <v>143</v>
      </c>
      <c r="C262" t="s">
        <v>99</v>
      </c>
      <c r="D262">
        <v>23</v>
      </c>
      <c r="E262" t="s">
        <v>100</v>
      </c>
      <c r="F262" t="s">
        <v>100</v>
      </c>
      <c r="G262" t="s">
        <v>372</v>
      </c>
      <c r="H262" s="41" t="s">
        <v>111</v>
      </c>
      <c r="I262">
        <f>_xlfn.XLOOKUP(B262,Use_Code_Ranking!$A$4:$A$23,Use_Code_Ranking!$B$4:$B$23,9999)</f>
        <v>12</v>
      </c>
      <c r="J262">
        <f t="shared" ca="1" si="72"/>
        <v>1</v>
      </c>
      <c r="K262">
        <f t="shared" ca="1" si="73"/>
        <v>1</v>
      </c>
      <c r="L262">
        <f t="shared" ca="1" si="74"/>
        <v>0</v>
      </c>
      <c r="M262">
        <f t="shared" ca="1" si="75"/>
        <v>0</v>
      </c>
      <c r="N262" t="str">
        <f t="shared" ca="1" si="83"/>
        <v/>
      </c>
      <c r="O262" t="str">
        <f t="shared" ca="1" si="84"/>
        <v/>
      </c>
      <c r="P262" t="str">
        <f t="shared" si="76"/>
        <v/>
      </c>
      <c r="Q262" t="str">
        <f t="shared" si="77"/>
        <v/>
      </c>
      <c r="R262" t="str">
        <f t="shared" si="78"/>
        <v/>
      </c>
      <c r="S262" t="str">
        <f t="shared" si="79"/>
        <v/>
      </c>
      <c r="U262" s="2" t="str">
        <f ca="1">IF(ISBLANK($T262),IF(S262="Irrigation","Irrigation",IF(R262="Irrigation","Irrigation",IF(Q262="Domestic","Domestic",IF(P262="Stockwatering","Stockwatering",IF(N262="IRRIGATION_AND_MUNICIPAL","Irrigation and Municipal",IF(O262="IRRIGATION_AND_DOMESTIC","Irrigation and Domestic Municipality",_xlfn.XLOOKUP(J262,Use_Code_Ranking!$B$4:$B$23,Use_Code_Ranking!$A$4:$A$23))))))),$T262)</f>
        <v>Irrigation</v>
      </c>
      <c r="W262" s="23" t="str">
        <f ca="1"/>
        <v>L032288</v>
      </c>
      <c r="X262" s="4" t="str">
        <f t="shared" ca="1" si="85"/>
        <v>Stockwatering</v>
      </c>
      <c r="Y262" t="str">
        <f t="shared" ca="1" si="80"/>
        <v>N</v>
      </c>
      <c r="Z262" s="2" t="str">
        <f t="shared" ca="1" si="81"/>
        <v>N</v>
      </c>
      <c r="AA262">
        <f t="shared" ca="1" si="86"/>
        <v>0</v>
      </c>
      <c r="AB262">
        <f t="shared" ca="1" si="86"/>
        <v>0</v>
      </c>
      <c r="AC262">
        <f t="shared" ca="1" si="86"/>
        <v>0</v>
      </c>
      <c r="AD262">
        <f t="shared" ca="1" si="82"/>
        <v>0</v>
      </c>
      <c r="AE262">
        <f t="shared" ca="1" si="82"/>
        <v>0</v>
      </c>
      <c r="AF262">
        <f t="shared" ca="1" si="82"/>
        <v>0</v>
      </c>
      <c r="AG262">
        <f t="shared" ca="1" si="69"/>
        <v>0</v>
      </c>
      <c r="AH262">
        <f t="shared" ca="1" si="87"/>
        <v>0</v>
      </c>
      <c r="AI262">
        <f t="shared" ca="1" si="71"/>
        <v>0</v>
      </c>
      <c r="AJ262">
        <f t="shared" ca="1" si="71"/>
        <v>0</v>
      </c>
      <c r="AK262">
        <f t="shared" ca="1" si="70"/>
        <v>0</v>
      </c>
      <c r="AL262">
        <f t="shared" ca="1" si="70"/>
        <v>0</v>
      </c>
      <c r="AM262" s="4" t="s">
        <v>103</v>
      </c>
      <c r="AZ262">
        <f ca="1">_xlfn.XLOOKUP($X262,Return_flow_table!$A$4:$A$25,Return_flow_table!B$4:B$25)</f>
        <v>0</v>
      </c>
      <c r="BA262">
        <f ca="1">_xlfn.XLOOKUP($X262,Return_flow_table!$A$4:$A$25,Return_flow_table!C$4:C$25)</f>
        <v>0</v>
      </c>
      <c r="BB262">
        <f ca="1">_xlfn.XLOOKUP($X262,Return_flow_table!$A$4:$A$25,Return_flow_table!D$4:D$25)</f>
        <v>0</v>
      </c>
      <c r="BC262">
        <f ca="1">_xlfn.XLOOKUP($X262,Return_flow_table!$A$4:$A$25,Return_flow_table!E$4:E$25)</f>
        <v>0</v>
      </c>
      <c r="BD262">
        <f ca="1">_xlfn.XLOOKUP($X262,Return_flow_table!$A$4:$A$25,Return_flow_table!F$4:F$25)</f>
        <v>0</v>
      </c>
      <c r="BE262">
        <f ca="1">_xlfn.XLOOKUP($X262,Return_flow_table!$A$4:$A$25,Return_flow_table!G$4:G$25)</f>
        <v>0</v>
      </c>
      <c r="BF262">
        <f ca="1">_xlfn.XLOOKUP($X262,Return_flow_table!$A$4:$A$25,Return_flow_table!H$4:H$25)</f>
        <v>0</v>
      </c>
      <c r="BG262">
        <f ca="1">_xlfn.XLOOKUP($X262,Return_flow_table!$A$4:$A$25,Return_flow_table!I$4:I$25)</f>
        <v>0</v>
      </c>
      <c r="BH262">
        <f ca="1">_xlfn.XLOOKUP($X262,Return_flow_table!$A$4:$A$25,Return_flow_table!J$4:J$25)</f>
        <v>0</v>
      </c>
      <c r="BI262">
        <f ca="1">_xlfn.XLOOKUP($X262,Return_flow_table!$A$4:$A$25,Return_flow_table!K$4:K$25)</f>
        <v>0</v>
      </c>
      <c r="BJ262">
        <f ca="1">_xlfn.XLOOKUP($X262,Return_flow_table!$A$4:$A$25,Return_flow_table!L$4:L$25)</f>
        <v>0</v>
      </c>
      <c r="BK262" s="2">
        <f ca="1">_xlfn.XLOOKUP($X262,Return_flow_table!$A$4:$A$25,Return_flow_table!M$4:M$25)</f>
        <v>0</v>
      </c>
    </row>
    <row r="263" spans="1:63" x14ac:dyDescent="0.25">
      <c r="A263" t="s">
        <v>371</v>
      </c>
      <c r="B263" t="s">
        <v>130</v>
      </c>
      <c r="C263" t="s">
        <v>99</v>
      </c>
      <c r="D263">
        <v>23</v>
      </c>
      <c r="E263" t="s">
        <v>100</v>
      </c>
      <c r="F263" t="s">
        <v>100</v>
      </c>
      <c r="G263" t="s">
        <v>372</v>
      </c>
      <c r="H263" s="41" t="s">
        <v>111</v>
      </c>
      <c r="I263">
        <f>_xlfn.XLOOKUP(B263,Use_Code_Ranking!$A$4:$A$23,Use_Code_Ranking!$B$4:$B$23,9999)</f>
        <v>7</v>
      </c>
      <c r="J263">
        <f t="shared" ca="1" si="72"/>
        <v>1</v>
      </c>
      <c r="K263">
        <f t="shared" ca="1" si="73"/>
        <v>1</v>
      </c>
      <c r="L263">
        <f t="shared" ca="1" si="74"/>
        <v>0</v>
      </c>
      <c r="M263">
        <f t="shared" ca="1" si="75"/>
        <v>0</v>
      </c>
      <c r="N263" t="str">
        <f t="shared" ca="1" si="83"/>
        <v/>
      </c>
      <c r="O263" t="str">
        <f t="shared" ca="1" si="84"/>
        <v/>
      </c>
      <c r="P263" t="str">
        <f t="shared" si="76"/>
        <v/>
      </c>
      <c r="Q263" t="str">
        <f t="shared" si="77"/>
        <v/>
      </c>
      <c r="R263" t="str">
        <f t="shared" si="78"/>
        <v/>
      </c>
      <c r="S263" t="str">
        <f t="shared" si="79"/>
        <v/>
      </c>
      <c r="U263" s="2" t="str">
        <f ca="1">IF(ISBLANK($T263),IF(S263="Irrigation","Irrigation",IF(R263="Irrigation","Irrigation",IF(Q263="Domestic","Domestic",IF(P263="Stockwatering","Stockwatering",IF(N263="IRRIGATION_AND_MUNICIPAL","Irrigation and Municipal",IF(O263="IRRIGATION_AND_DOMESTIC","Irrigation and Domestic Municipality",_xlfn.XLOOKUP(J263,Use_Code_Ranking!$B$4:$B$23,Use_Code_Ranking!$A$4:$A$23))))))),$T263)</f>
        <v>Irrigation</v>
      </c>
      <c r="W263" s="23" t="str">
        <f ca="1"/>
        <v>L032735</v>
      </c>
      <c r="X263" s="4" t="str">
        <f t="shared" ca="1" si="85"/>
        <v>Stockwatering</v>
      </c>
      <c r="Y263" t="str">
        <f t="shared" ca="1" si="80"/>
        <v>N</v>
      </c>
      <c r="Z263" s="2" t="str">
        <f t="shared" ca="1" si="81"/>
        <v>N</v>
      </c>
      <c r="AA263">
        <f t="shared" ca="1" si="86"/>
        <v>0</v>
      </c>
      <c r="AB263">
        <f t="shared" ca="1" si="86"/>
        <v>0</v>
      </c>
      <c r="AC263">
        <f t="shared" ca="1" si="86"/>
        <v>0</v>
      </c>
      <c r="AD263">
        <f t="shared" ca="1" si="82"/>
        <v>0</v>
      </c>
      <c r="AE263">
        <f t="shared" ca="1" si="82"/>
        <v>0</v>
      </c>
      <c r="AF263">
        <f t="shared" ca="1" si="82"/>
        <v>0</v>
      </c>
      <c r="AG263">
        <f t="shared" ca="1" si="69"/>
        <v>0</v>
      </c>
      <c r="AH263">
        <f t="shared" ca="1" si="87"/>
        <v>0</v>
      </c>
      <c r="AI263">
        <f t="shared" ca="1" si="71"/>
        <v>0</v>
      </c>
      <c r="AJ263">
        <f t="shared" ca="1" si="71"/>
        <v>0</v>
      </c>
      <c r="AK263">
        <f t="shared" ca="1" si="70"/>
        <v>0</v>
      </c>
      <c r="AL263">
        <f t="shared" ca="1" si="70"/>
        <v>0</v>
      </c>
      <c r="AM263" s="4" t="s">
        <v>103</v>
      </c>
      <c r="AZ263">
        <f ca="1">_xlfn.XLOOKUP($X263,Return_flow_table!$A$4:$A$25,Return_flow_table!B$4:B$25)</f>
        <v>0</v>
      </c>
      <c r="BA263">
        <f ca="1">_xlfn.XLOOKUP($X263,Return_flow_table!$A$4:$A$25,Return_flow_table!C$4:C$25)</f>
        <v>0</v>
      </c>
      <c r="BB263">
        <f ca="1">_xlfn.XLOOKUP($X263,Return_flow_table!$A$4:$A$25,Return_flow_table!D$4:D$25)</f>
        <v>0</v>
      </c>
      <c r="BC263">
        <f ca="1">_xlfn.XLOOKUP($X263,Return_flow_table!$A$4:$A$25,Return_flow_table!E$4:E$25)</f>
        <v>0</v>
      </c>
      <c r="BD263">
        <f ca="1">_xlfn.XLOOKUP($X263,Return_flow_table!$A$4:$A$25,Return_flow_table!F$4:F$25)</f>
        <v>0</v>
      </c>
      <c r="BE263">
        <f ca="1">_xlfn.XLOOKUP($X263,Return_flow_table!$A$4:$A$25,Return_flow_table!G$4:G$25)</f>
        <v>0</v>
      </c>
      <c r="BF263">
        <f ca="1">_xlfn.XLOOKUP($X263,Return_flow_table!$A$4:$A$25,Return_flow_table!H$4:H$25)</f>
        <v>0</v>
      </c>
      <c r="BG263">
        <f ca="1">_xlfn.XLOOKUP($X263,Return_flow_table!$A$4:$A$25,Return_flow_table!I$4:I$25)</f>
        <v>0</v>
      </c>
      <c r="BH263">
        <f ca="1">_xlfn.XLOOKUP($X263,Return_flow_table!$A$4:$A$25,Return_flow_table!J$4:J$25)</f>
        <v>0</v>
      </c>
      <c r="BI263">
        <f ca="1">_xlfn.XLOOKUP($X263,Return_flow_table!$A$4:$A$25,Return_flow_table!K$4:K$25)</f>
        <v>0</v>
      </c>
      <c r="BJ263">
        <f ca="1">_xlfn.XLOOKUP($X263,Return_flow_table!$A$4:$A$25,Return_flow_table!L$4:L$25)</f>
        <v>0</v>
      </c>
      <c r="BK263" s="2">
        <f ca="1">_xlfn.XLOOKUP($X263,Return_flow_table!$A$4:$A$25,Return_flow_table!M$4:M$25)</f>
        <v>0</v>
      </c>
    </row>
    <row r="264" spans="1:63" x14ac:dyDescent="0.25">
      <c r="A264" t="s">
        <v>373</v>
      </c>
      <c r="B264" t="s">
        <v>139</v>
      </c>
      <c r="C264" t="s">
        <v>99</v>
      </c>
      <c r="D264">
        <v>25</v>
      </c>
      <c r="E264" t="s">
        <v>100</v>
      </c>
      <c r="F264" t="s">
        <v>100</v>
      </c>
      <c r="G264" t="s">
        <v>374</v>
      </c>
      <c r="H264" s="41" t="s">
        <v>104</v>
      </c>
      <c r="I264">
        <f>_xlfn.XLOOKUP(B264,Use_Code_Ranking!$A$4:$A$23,Use_Code_Ranking!$B$4:$B$23,9999)</f>
        <v>9</v>
      </c>
      <c r="J264">
        <f t="shared" ca="1" si="72"/>
        <v>1</v>
      </c>
      <c r="K264">
        <f t="shared" ca="1" si="73"/>
        <v>1</v>
      </c>
      <c r="L264">
        <f t="shared" ca="1" si="74"/>
        <v>0</v>
      </c>
      <c r="M264">
        <f t="shared" ca="1" si="75"/>
        <v>0</v>
      </c>
      <c r="N264" t="str">
        <f t="shared" ca="1" si="83"/>
        <v/>
      </c>
      <c r="O264" t="str">
        <f t="shared" ca="1" si="84"/>
        <v/>
      </c>
      <c r="P264" t="str">
        <f t="shared" si="76"/>
        <v/>
      </c>
      <c r="Q264" t="str">
        <f t="shared" si="77"/>
        <v/>
      </c>
      <c r="R264" t="str">
        <f t="shared" si="78"/>
        <v/>
      </c>
      <c r="S264" t="str">
        <f t="shared" si="79"/>
        <v/>
      </c>
      <c r="U264" s="2" t="str">
        <f ca="1">IF(ISBLANK($T264),IF(S264="Irrigation","Irrigation",IF(R264="Irrigation","Irrigation",IF(Q264="Domestic","Domestic",IF(P264="Stockwatering","Stockwatering",IF(N264="IRRIGATION_AND_MUNICIPAL","Irrigation and Municipal",IF(O264="IRRIGATION_AND_DOMESTIC","Irrigation and Domestic Municipality",_xlfn.XLOOKUP(J264,Use_Code_Ranking!$B$4:$B$23,Use_Code_Ranking!$A$4:$A$23))))))),$T264)</f>
        <v>Irrigation</v>
      </c>
    </row>
    <row r="265" spans="1:63" x14ac:dyDescent="0.25">
      <c r="A265" t="s">
        <v>373</v>
      </c>
      <c r="B265" t="s">
        <v>130</v>
      </c>
      <c r="C265" t="s">
        <v>99</v>
      </c>
      <c r="D265">
        <v>25</v>
      </c>
      <c r="E265" t="s">
        <v>100</v>
      </c>
      <c r="F265" t="s">
        <v>100</v>
      </c>
      <c r="G265" t="s">
        <v>374</v>
      </c>
      <c r="H265" s="41" t="s">
        <v>104</v>
      </c>
      <c r="I265">
        <f>_xlfn.XLOOKUP(B265,Use_Code_Ranking!$A$4:$A$23,Use_Code_Ranking!$B$4:$B$23,9999)</f>
        <v>7</v>
      </c>
      <c r="J265">
        <f t="shared" ca="1" si="72"/>
        <v>1</v>
      </c>
      <c r="K265">
        <f t="shared" ca="1" si="73"/>
        <v>1</v>
      </c>
      <c r="L265">
        <f t="shared" ca="1" si="74"/>
        <v>0</v>
      </c>
      <c r="M265">
        <f t="shared" ca="1" si="75"/>
        <v>0</v>
      </c>
      <c r="N265" t="str">
        <f t="shared" ca="1" si="83"/>
        <v/>
      </c>
      <c r="O265" t="str">
        <f t="shared" ca="1" si="84"/>
        <v/>
      </c>
      <c r="P265" t="str">
        <f t="shared" si="76"/>
        <v/>
      </c>
      <c r="Q265" t="str">
        <f t="shared" si="77"/>
        <v/>
      </c>
      <c r="R265" t="str">
        <f t="shared" si="78"/>
        <v/>
      </c>
      <c r="S265" t="str">
        <f t="shared" si="79"/>
        <v/>
      </c>
      <c r="U265" s="2" t="str">
        <f ca="1">IF(ISBLANK($T265),IF(S265="Irrigation","Irrigation",IF(R265="Irrigation","Irrigation",IF(Q265="Domestic","Domestic",IF(P265="Stockwatering","Stockwatering",IF(N265="IRRIGATION_AND_MUNICIPAL","Irrigation and Municipal",IF(O265="IRRIGATION_AND_DOMESTIC","Irrigation and Domestic Municipality",_xlfn.XLOOKUP(J265,Use_Code_Ranking!$B$4:$B$23,Use_Code_Ranking!$A$4:$A$23))))))),$T265)</f>
        <v>Irrigation</v>
      </c>
    </row>
    <row r="266" spans="1:63" x14ac:dyDescent="0.25">
      <c r="A266" t="s">
        <v>373</v>
      </c>
      <c r="B266" t="s">
        <v>98</v>
      </c>
      <c r="C266" t="s">
        <v>99</v>
      </c>
      <c r="D266">
        <v>25</v>
      </c>
      <c r="E266" t="s">
        <v>100</v>
      </c>
      <c r="F266" t="s">
        <v>100</v>
      </c>
      <c r="G266" t="s">
        <v>374</v>
      </c>
      <c r="H266" s="41" t="s">
        <v>104</v>
      </c>
      <c r="I266">
        <f>_xlfn.XLOOKUP(B266,Use_Code_Ranking!$A$4:$A$23,Use_Code_Ranking!$B$4:$B$23,9999)</f>
        <v>1</v>
      </c>
      <c r="J266">
        <f t="shared" ca="1" si="72"/>
        <v>1</v>
      </c>
      <c r="K266">
        <f t="shared" ca="1" si="73"/>
        <v>1</v>
      </c>
      <c r="L266">
        <f t="shared" ca="1" si="74"/>
        <v>0</v>
      </c>
      <c r="M266">
        <f t="shared" ca="1" si="75"/>
        <v>0</v>
      </c>
      <c r="N266" t="str">
        <f t="shared" ca="1" si="83"/>
        <v/>
      </c>
      <c r="O266" t="str">
        <f t="shared" ca="1" si="84"/>
        <v/>
      </c>
      <c r="P266" t="str">
        <f t="shared" si="76"/>
        <v/>
      </c>
      <c r="Q266" t="str">
        <f t="shared" si="77"/>
        <v/>
      </c>
      <c r="R266" t="str">
        <f t="shared" si="78"/>
        <v/>
      </c>
      <c r="S266" t="str">
        <f t="shared" si="79"/>
        <v/>
      </c>
      <c r="U266" s="2" t="str">
        <f ca="1">IF(ISBLANK($T266),IF(S266="Irrigation","Irrigation",IF(R266="Irrigation","Irrigation",IF(Q266="Domestic","Domestic",IF(P266="Stockwatering","Stockwatering",IF(N266="IRRIGATION_AND_MUNICIPAL","Irrigation and Municipal",IF(O266="IRRIGATION_AND_DOMESTIC","Irrigation and Domestic Municipality",_xlfn.XLOOKUP(J266,Use_Code_Ranking!$B$4:$B$23,Use_Code_Ranking!$A$4:$A$23))))))),$T266)</f>
        <v>Irrigation</v>
      </c>
    </row>
    <row r="267" spans="1:63" x14ac:dyDescent="0.25">
      <c r="A267" t="s">
        <v>375</v>
      </c>
      <c r="B267" t="s">
        <v>130</v>
      </c>
      <c r="C267" t="s">
        <v>99</v>
      </c>
      <c r="D267">
        <v>78</v>
      </c>
      <c r="E267" t="s">
        <v>100</v>
      </c>
      <c r="F267" t="s">
        <v>100</v>
      </c>
      <c r="G267" t="s">
        <v>188</v>
      </c>
      <c r="H267" s="41" t="s">
        <v>121</v>
      </c>
      <c r="I267">
        <f>_xlfn.XLOOKUP(B267,Use_Code_Ranking!$A$4:$A$23,Use_Code_Ranking!$B$4:$B$23,9999)</f>
        <v>7</v>
      </c>
      <c r="J267">
        <f t="shared" ca="1" si="72"/>
        <v>1</v>
      </c>
      <c r="K267">
        <f t="shared" ca="1" si="73"/>
        <v>1</v>
      </c>
      <c r="L267">
        <f t="shared" ca="1" si="74"/>
        <v>0</v>
      </c>
      <c r="M267">
        <f t="shared" ca="1" si="75"/>
        <v>0</v>
      </c>
      <c r="N267" t="str">
        <f t="shared" ca="1" si="83"/>
        <v/>
      </c>
      <c r="O267" t="str">
        <f t="shared" ca="1" si="84"/>
        <v/>
      </c>
      <c r="P267" t="str">
        <f t="shared" si="76"/>
        <v/>
      </c>
      <c r="Q267" t="str">
        <f t="shared" si="77"/>
        <v/>
      </c>
      <c r="R267" t="str">
        <f t="shared" si="78"/>
        <v/>
      </c>
      <c r="S267" t="str">
        <f t="shared" si="79"/>
        <v/>
      </c>
      <c r="U267" s="2" t="str">
        <f ca="1">IF(ISBLANK($T267),IF(S267="Irrigation","Irrigation",IF(R267="Irrigation","Irrigation",IF(Q267="Domestic","Domestic",IF(P267="Stockwatering","Stockwatering",IF(N267="IRRIGATION_AND_MUNICIPAL","Irrigation and Municipal",IF(O267="IRRIGATION_AND_DOMESTIC","Irrigation and Domestic Municipality",_xlfn.XLOOKUP(J267,Use_Code_Ranking!$B$4:$B$23,Use_Code_Ranking!$A$4:$A$23))))))),$T267)</f>
        <v>Irrigation</v>
      </c>
    </row>
    <row r="268" spans="1:63" x14ac:dyDescent="0.25">
      <c r="A268" t="s">
        <v>375</v>
      </c>
      <c r="B268" t="s">
        <v>98</v>
      </c>
      <c r="C268" t="s">
        <v>99</v>
      </c>
      <c r="D268">
        <v>78</v>
      </c>
      <c r="E268" t="s">
        <v>100</v>
      </c>
      <c r="F268" t="s">
        <v>100</v>
      </c>
      <c r="G268" t="s">
        <v>188</v>
      </c>
      <c r="H268" s="41" t="s">
        <v>121</v>
      </c>
      <c r="I268">
        <f>_xlfn.XLOOKUP(B268,Use_Code_Ranking!$A$4:$A$23,Use_Code_Ranking!$B$4:$B$23,9999)</f>
        <v>1</v>
      </c>
      <c r="J268">
        <f t="shared" ca="1" si="72"/>
        <v>1</v>
      </c>
      <c r="K268">
        <f t="shared" ca="1" si="73"/>
        <v>1</v>
      </c>
      <c r="L268">
        <f t="shared" ca="1" si="74"/>
        <v>0</v>
      </c>
      <c r="M268">
        <f t="shared" ca="1" si="75"/>
        <v>0</v>
      </c>
      <c r="N268" t="str">
        <f t="shared" ca="1" si="83"/>
        <v/>
      </c>
      <c r="O268" t="str">
        <f t="shared" ca="1" si="84"/>
        <v/>
      </c>
      <c r="P268" t="str">
        <f t="shared" si="76"/>
        <v/>
      </c>
      <c r="Q268" t="str">
        <f t="shared" si="77"/>
        <v/>
      </c>
      <c r="R268" t="str">
        <f t="shared" si="78"/>
        <v/>
      </c>
      <c r="S268" t="str">
        <f t="shared" si="79"/>
        <v/>
      </c>
      <c r="U268" s="2" t="str">
        <f ca="1">IF(ISBLANK($T268),IF(S268="Irrigation","Irrigation",IF(R268="Irrigation","Irrigation",IF(Q268="Domestic","Domestic",IF(P268="Stockwatering","Stockwatering",IF(N268="IRRIGATION_AND_MUNICIPAL","Irrigation and Municipal",IF(O268="IRRIGATION_AND_DOMESTIC","Irrigation and Domestic Municipality",_xlfn.XLOOKUP(J268,Use_Code_Ranking!$B$4:$B$23,Use_Code_Ranking!$A$4:$A$23))))))),$T268)</f>
        <v>Irrigation</v>
      </c>
    </row>
    <row r="269" spans="1:63" x14ac:dyDescent="0.25">
      <c r="A269" t="s">
        <v>375</v>
      </c>
      <c r="B269" t="s">
        <v>127</v>
      </c>
      <c r="C269" t="s">
        <v>99</v>
      </c>
      <c r="D269">
        <v>78</v>
      </c>
      <c r="E269" t="s">
        <v>100</v>
      </c>
      <c r="F269" t="s">
        <v>100</v>
      </c>
      <c r="G269" t="s">
        <v>188</v>
      </c>
      <c r="H269" s="41" t="s">
        <v>121</v>
      </c>
      <c r="I269">
        <f>_xlfn.XLOOKUP(B269,Use_Code_Ranking!$A$4:$A$23,Use_Code_Ranking!$B$4:$B$23,9999)</f>
        <v>8</v>
      </c>
      <c r="J269">
        <f t="shared" ca="1" si="72"/>
        <v>1</v>
      </c>
      <c r="K269">
        <f t="shared" ca="1" si="73"/>
        <v>1</v>
      </c>
      <c r="L269">
        <f t="shared" ca="1" si="74"/>
        <v>0</v>
      </c>
      <c r="M269">
        <f t="shared" ca="1" si="75"/>
        <v>0</v>
      </c>
      <c r="N269" t="str">
        <f t="shared" ca="1" si="83"/>
        <v/>
      </c>
      <c r="O269" t="str">
        <f t="shared" ca="1" si="84"/>
        <v/>
      </c>
      <c r="P269" t="str">
        <f t="shared" si="76"/>
        <v/>
      </c>
      <c r="Q269" t="str">
        <f t="shared" si="77"/>
        <v/>
      </c>
      <c r="R269" t="str">
        <f t="shared" si="78"/>
        <v/>
      </c>
      <c r="S269" t="str">
        <f t="shared" si="79"/>
        <v/>
      </c>
      <c r="U269" s="2" t="str">
        <f ca="1">IF(ISBLANK($T269),IF(S269="Irrigation","Irrigation",IF(R269="Irrigation","Irrigation",IF(Q269="Domestic","Domestic",IF(P269="Stockwatering","Stockwatering",IF(N269="IRRIGATION_AND_MUNICIPAL","Irrigation and Municipal",IF(O269="IRRIGATION_AND_DOMESTIC","Irrigation and Domestic Municipality",_xlfn.XLOOKUP(J269,Use_Code_Ranking!$B$4:$B$23,Use_Code_Ranking!$A$4:$A$23))))))),$T269)</f>
        <v>Irrigation</v>
      </c>
    </row>
    <row r="270" spans="1:63" x14ac:dyDescent="0.25">
      <c r="A270" t="s">
        <v>375</v>
      </c>
      <c r="B270" t="s">
        <v>139</v>
      </c>
      <c r="C270" t="s">
        <v>99</v>
      </c>
      <c r="D270">
        <v>78</v>
      </c>
      <c r="E270" t="s">
        <v>100</v>
      </c>
      <c r="F270" t="s">
        <v>100</v>
      </c>
      <c r="G270" t="s">
        <v>188</v>
      </c>
      <c r="H270" s="41" t="s">
        <v>121</v>
      </c>
      <c r="I270">
        <f>_xlfn.XLOOKUP(B270,Use_Code_Ranking!$A$4:$A$23,Use_Code_Ranking!$B$4:$B$23,9999)</f>
        <v>9</v>
      </c>
      <c r="J270">
        <f t="shared" ca="1" si="72"/>
        <v>1</v>
      </c>
      <c r="K270">
        <f t="shared" ca="1" si="73"/>
        <v>1</v>
      </c>
      <c r="L270">
        <f t="shared" ca="1" si="74"/>
        <v>0</v>
      </c>
      <c r="M270">
        <f t="shared" ca="1" si="75"/>
        <v>0</v>
      </c>
      <c r="N270" t="str">
        <f t="shared" ca="1" si="83"/>
        <v/>
      </c>
      <c r="O270" t="str">
        <f t="shared" ca="1" si="84"/>
        <v/>
      </c>
      <c r="P270" t="str">
        <f t="shared" si="76"/>
        <v/>
      </c>
      <c r="Q270" t="str">
        <f t="shared" si="77"/>
        <v/>
      </c>
      <c r="R270" t="str">
        <f t="shared" si="78"/>
        <v/>
      </c>
      <c r="S270" t="str">
        <f t="shared" si="79"/>
        <v/>
      </c>
      <c r="U270" s="2" t="str">
        <f ca="1">IF(ISBLANK($T270),IF(S270="Irrigation","Irrigation",IF(R270="Irrigation","Irrigation",IF(Q270="Domestic","Domestic",IF(P270="Stockwatering","Stockwatering",IF(N270="IRRIGATION_AND_MUNICIPAL","Irrigation and Municipal",IF(O270="IRRIGATION_AND_DOMESTIC","Irrigation and Domestic Municipality",_xlfn.XLOOKUP(J270,Use_Code_Ranking!$B$4:$B$23,Use_Code_Ranking!$A$4:$A$23))))))),$T270)</f>
        <v>Irrigation</v>
      </c>
    </row>
    <row r="271" spans="1:63" x14ac:dyDescent="0.25">
      <c r="A271" t="s">
        <v>376</v>
      </c>
      <c r="B271" t="s">
        <v>139</v>
      </c>
      <c r="C271" t="s">
        <v>99</v>
      </c>
      <c r="D271">
        <v>39.299999999999997</v>
      </c>
      <c r="E271" t="s">
        <v>100</v>
      </c>
      <c r="F271" t="s">
        <v>100</v>
      </c>
      <c r="G271" t="s">
        <v>312</v>
      </c>
      <c r="H271" s="41" t="s">
        <v>102</v>
      </c>
      <c r="I271">
        <f>_xlfn.XLOOKUP(B271,Use_Code_Ranking!$A$4:$A$23,Use_Code_Ranking!$B$4:$B$23,9999)</f>
        <v>9</v>
      </c>
      <c r="J271">
        <f t="shared" ca="1" si="72"/>
        <v>1</v>
      </c>
      <c r="K271">
        <f t="shared" ca="1" si="73"/>
        <v>1</v>
      </c>
      <c r="L271">
        <f t="shared" ca="1" si="74"/>
        <v>0</v>
      </c>
      <c r="M271">
        <f t="shared" ca="1" si="75"/>
        <v>0</v>
      </c>
      <c r="N271" t="str">
        <f t="shared" ca="1" si="83"/>
        <v/>
      </c>
      <c r="O271" t="str">
        <f t="shared" ca="1" si="84"/>
        <v/>
      </c>
      <c r="P271" t="str">
        <f t="shared" si="76"/>
        <v/>
      </c>
      <c r="Q271" t="str">
        <f t="shared" si="77"/>
        <v/>
      </c>
      <c r="R271" t="str">
        <f t="shared" si="78"/>
        <v/>
      </c>
      <c r="S271" t="str">
        <f t="shared" si="79"/>
        <v/>
      </c>
      <c r="U271" s="2" t="str">
        <f ca="1">IF(ISBLANK($T271),IF(S271="Irrigation","Irrigation",IF(R271="Irrigation","Irrigation",IF(Q271="Domestic","Domestic",IF(P271="Stockwatering","Stockwatering",IF(N271="IRRIGATION_AND_MUNICIPAL","Irrigation and Municipal",IF(O271="IRRIGATION_AND_DOMESTIC","Irrigation and Domestic Municipality",_xlfn.XLOOKUP(J271,Use_Code_Ranking!$B$4:$B$23,Use_Code_Ranking!$A$4:$A$23))))))),$T271)</f>
        <v>Irrigation</v>
      </c>
    </row>
    <row r="272" spans="1:63" x14ac:dyDescent="0.25">
      <c r="A272" t="s">
        <v>376</v>
      </c>
      <c r="B272" t="s">
        <v>130</v>
      </c>
      <c r="C272" t="s">
        <v>99</v>
      </c>
      <c r="D272">
        <v>39.299999999999997</v>
      </c>
      <c r="E272" t="s">
        <v>100</v>
      </c>
      <c r="F272" t="s">
        <v>100</v>
      </c>
      <c r="G272" t="s">
        <v>312</v>
      </c>
      <c r="H272" s="41" t="s">
        <v>102</v>
      </c>
      <c r="I272">
        <f>_xlfn.XLOOKUP(B272,Use_Code_Ranking!$A$4:$A$23,Use_Code_Ranking!$B$4:$B$23,9999)</f>
        <v>7</v>
      </c>
      <c r="J272">
        <f t="shared" ca="1" si="72"/>
        <v>1</v>
      </c>
      <c r="K272">
        <f t="shared" ca="1" si="73"/>
        <v>1</v>
      </c>
      <c r="L272">
        <f t="shared" ca="1" si="74"/>
        <v>0</v>
      </c>
      <c r="M272">
        <f t="shared" ca="1" si="75"/>
        <v>0</v>
      </c>
      <c r="N272" t="str">
        <f t="shared" ca="1" si="83"/>
        <v/>
      </c>
      <c r="O272" t="str">
        <f t="shared" ca="1" si="84"/>
        <v/>
      </c>
      <c r="P272" t="str">
        <f t="shared" si="76"/>
        <v/>
      </c>
      <c r="Q272" t="str">
        <f t="shared" si="77"/>
        <v/>
      </c>
      <c r="R272" t="str">
        <f t="shared" si="78"/>
        <v/>
      </c>
      <c r="S272" t="str">
        <f t="shared" si="79"/>
        <v/>
      </c>
      <c r="U272" s="2" t="str">
        <f ca="1">IF(ISBLANK($T272),IF(S272="Irrigation","Irrigation",IF(R272="Irrigation","Irrigation",IF(Q272="Domestic","Domestic",IF(P272="Stockwatering","Stockwatering",IF(N272="IRRIGATION_AND_MUNICIPAL","Irrigation and Municipal",IF(O272="IRRIGATION_AND_DOMESTIC","Irrigation and Domestic Municipality",_xlfn.XLOOKUP(J272,Use_Code_Ranking!$B$4:$B$23,Use_Code_Ranking!$A$4:$A$23))))))),$T272)</f>
        <v>Irrigation</v>
      </c>
    </row>
    <row r="273" spans="1:21" x14ac:dyDescent="0.25">
      <c r="A273" t="s">
        <v>376</v>
      </c>
      <c r="B273" t="s">
        <v>98</v>
      </c>
      <c r="C273" t="s">
        <v>99</v>
      </c>
      <c r="D273">
        <v>39.299999999999997</v>
      </c>
      <c r="E273" t="s">
        <v>100</v>
      </c>
      <c r="F273" t="s">
        <v>100</v>
      </c>
      <c r="G273" t="s">
        <v>312</v>
      </c>
      <c r="H273" s="41" t="s">
        <v>102</v>
      </c>
      <c r="I273">
        <f>_xlfn.XLOOKUP(B273,Use_Code_Ranking!$A$4:$A$23,Use_Code_Ranking!$B$4:$B$23,9999)</f>
        <v>1</v>
      </c>
      <c r="J273">
        <f t="shared" ca="1" si="72"/>
        <v>1</v>
      </c>
      <c r="K273">
        <f t="shared" ca="1" si="73"/>
        <v>1</v>
      </c>
      <c r="L273">
        <f t="shared" ca="1" si="74"/>
        <v>0</v>
      </c>
      <c r="M273">
        <f t="shared" ca="1" si="75"/>
        <v>0</v>
      </c>
      <c r="N273" t="str">
        <f t="shared" ca="1" si="83"/>
        <v/>
      </c>
      <c r="O273" t="str">
        <f t="shared" ca="1" si="84"/>
        <v/>
      </c>
      <c r="P273" t="str">
        <f t="shared" si="76"/>
        <v/>
      </c>
      <c r="Q273" t="str">
        <f t="shared" si="77"/>
        <v/>
      </c>
      <c r="R273" t="str">
        <f t="shared" si="78"/>
        <v/>
      </c>
      <c r="S273" t="str">
        <f t="shared" si="79"/>
        <v/>
      </c>
      <c r="U273" s="2" t="str">
        <f ca="1">IF(ISBLANK($T273),IF(S273="Irrigation","Irrigation",IF(R273="Irrigation","Irrigation",IF(Q273="Domestic","Domestic",IF(P273="Stockwatering","Stockwatering",IF(N273="IRRIGATION_AND_MUNICIPAL","Irrigation and Municipal",IF(O273="IRRIGATION_AND_DOMESTIC","Irrigation and Domestic Municipality",_xlfn.XLOOKUP(J273,Use_Code_Ranking!$B$4:$B$23,Use_Code_Ranking!$A$4:$A$23))))))),$T273)</f>
        <v>Irrigation</v>
      </c>
    </row>
    <row r="274" spans="1:21" x14ac:dyDescent="0.25">
      <c r="A274" t="s">
        <v>376</v>
      </c>
      <c r="B274" t="s">
        <v>126</v>
      </c>
      <c r="C274" t="s">
        <v>99</v>
      </c>
      <c r="D274">
        <v>39.299999999999997</v>
      </c>
      <c r="E274" t="s">
        <v>100</v>
      </c>
      <c r="F274" t="s">
        <v>100</v>
      </c>
      <c r="G274" t="s">
        <v>312</v>
      </c>
      <c r="H274" s="41" t="s">
        <v>102</v>
      </c>
      <c r="I274">
        <f>_xlfn.XLOOKUP(B274,Use_Code_Ranking!$A$4:$A$23,Use_Code_Ranking!$B$4:$B$23,9999)</f>
        <v>5</v>
      </c>
      <c r="J274">
        <f t="shared" ca="1" si="72"/>
        <v>1</v>
      </c>
      <c r="K274">
        <f t="shared" ca="1" si="73"/>
        <v>1</v>
      </c>
      <c r="L274">
        <f t="shared" ca="1" si="74"/>
        <v>0</v>
      </c>
      <c r="M274">
        <f t="shared" ca="1" si="75"/>
        <v>0</v>
      </c>
      <c r="N274" t="str">
        <f t="shared" ca="1" si="83"/>
        <v/>
      </c>
      <c r="O274" t="str">
        <f t="shared" ca="1" si="84"/>
        <v/>
      </c>
      <c r="P274" t="str">
        <f t="shared" si="76"/>
        <v/>
      </c>
      <c r="Q274" t="str">
        <f t="shared" si="77"/>
        <v/>
      </c>
      <c r="R274" t="str">
        <f t="shared" si="78"/>
        <v/>
      </c>
      <c r="S274" t="str">
        <f t="shared" si="79"/>
        <v/>
      </c>
      <c r="U274" s="2" t="str">
        <f ca="1">IF(ISBLANK($T274),IF(S274="Irrigation","Irrigation",IF(R274="Irrigation","Irrigation",IF(Q274="Domestic","Domestic",IF(P274="Stockwatering","Stockwatering",IF(N274="IRRIGATION_AND_MUNICIPAL","Irrigation and Municipal",IF(O274="IRRIGATION_AND_DOMESTIC","Irrigation and Domestic Municipality",_xlfn.XLOOKUP(J274,Use_Code_Ranking!$B$4:$B$23,Use_Code_Ranking!$A$4:$A$23))))))),$T274)</f>
        <v>Irrigation</v>
      </c>
    </row>
    <row r="275" spans="1:21" x14ac:dyDescent="0.25">
      <c r="A275" t="s">
        <v>377</v>
      </c>
      <c r="B275" t="s">
        <v>98</v>
      </c>
      <c r="C275" t="s">
        <v>99</v>
      </c>
      <c r="D275">
        <v>13.9</v>
      </c>
      <c r="E275" t="s">
        <v>100</v>
      </c>
      <c r="F275" t="s">
        <v>100</v>
      </c>
      <c r="G275" t="s">
        <v>378</v>
      </c>
      <c r="H275" s="41" t="s">
        <v>102</v>
      </c>
      <c r="I275">
        <f>_xlfn.XLOOKUP(B275,Use_Code_Ranking!$A$4:$A$23,Use_Code_Ranking!$B$4:$B$23,9999)</f>
        <v>1</v>
      </c>
      <c r="J275">
        <f t="shared" ca="1" si="72"/>
        <v>1</v>
      </c>
      <c r="K275">
        <f t="shared" ca="1" si="73"/>
        <v>1</v>
      </c>
      <c r="L275">
        <f t="shared" ca="1" si="74"/>
        <v>0</v>
      </c>
      <c r="M275">
        <f t="shared" ca="1" si="75"/>
        <v>0</v>
      </c>
      <c r="N275" t="str">
        <f t="shared" ca="1" si="83"/>
        <v/>
      </c>
      <c r="O275" t="str">
        <f t="shared" ca="1" si="84"/>
        <v/>
      </c>
      <c r="P275" t="str">
        <f t="shared" si="76"/>
        <v/>
      </c>
      <c r="Q275" t="str">
        <f t="shared" si="77"/>
        <v/>
      </c>
      <c r="R275" t="str">
        <f t="shared" si="78"/>
        <v/>
      </c>
      <c r="S275" t="str">
        <f t="shared" si="79"/>
        <v/>
      </c>
      <c r="U275" s="2" t="str">
        <f ca="1">IF(ISBLANK($T275),IF(S275="Irrigation","Irrigation",IF(R275="Irrigation","Irrigation",IF(Q275="Domestic","Domestic",IF(P275="Stockwatering","Stockwatering",IF(N275="IRRIGATION_AND_MUNICIPAL","Irrigation and Municipal",IF(O275="IRRIGATION_AND_DOMESTIC","Irrigation and Domestic Municipality",_xlfn.XLOOKUP(J275,Use_Code_Ranking!$B$4:$B$23,Use_Code_Ranking!$A$4:$A$23))))))),$T275)</f>
        <v>Irrigation</v>
      </c>
    </row>
    <row r="276" spans="1:21" x14ac:dyDescent="0.25">
      <c r="A276" t="s">
        <v>379</v>
      </c>
      <c r="B276" t="s">
        <v>139</v>
      </c>
      <c r="C276" t="s">
        <v>99</v>
      </c>
      <c r="D276">
        <v>49.7</v>
      </c>
      <c r="E276" t="s">
        <v>100</v>
      </c>
      <c r="F276" t="s">
        <v>100</v>
      </c>
      <c r="G276" t="s">
        <v>380</v>
      </c>
      <c r="H276" s="41" t="s">
        <v>104</v>
      </c>
      <c r="I276">
        <f>_xlfn.XLOOKUP(B276,Use_Code_Ranking!$A$4:$A$23,Use_Code_Ranking!$B$4:$B$23,9999)</f>
        <v>9</v>
      </c>
      <c r="J276">
        <f t="shared" ca="1" si="72"/>
        <v>1</v>
      </c>
      <c r="K276">
        <f t="shared" ca="1" si="73"/>
        <v>1</v>
      </c>
      <c r="L276">
        <f t="shared" ca="1" si="74"/>
        <v>0</v>
      </c>
      <c r="M276">
        <f t="shared" ca="1" si="75"/>
        <v>0</v>
      </c>
      <c r="N276" t="str">
        <f t="shared" ca="1" si="83"/>
        <v/>
      </c>
      <c r="O276" t="str">
        <f t="shared" ca="1" si="84"/>
        <v/>
      </c>
      <c r="P276" t="str">
        <f t="shared" si="76"/>
        <v/>
      </c>
      <c r="Q276" t="str">
        <f t="shared" si="77"/>
        <v/>
      </c>
      <c r="R276" t="str">
        <f t="shared" si="78"/>
        <v/>
      </c>
      <c r="S276" t="str">
        <f t="shared" si="79"/>
        <v/>
      </c>
      <c r="U276" s="2" t="str">
        <f ca="1">IF(ISBLANK($T276),IF(S276="Irrigation","Irrigation",IF(R276="Irrigation","Irrigation",IF(Q276="Domestic","Domestic",IF(P276="Stockwatering","Stockwatering",IF(N276="IRRIGATION_AND_MUNICIPAL","Irrigation and Municipal",IF(O276="IRRIGATION_AND_DOMESTIC","Irrigation and Domestic Municipality",_xlfn.XLOOKUP(J276,Use_Code_Ranking!$B$4:$B$23,Use_Code_Ranking!$A$4:$A$23))))))),$T276)</f>
        <v>Irrigation</v>
      </c>
    </row>
    <row r="277" spans="1:21" x14ac:dyDescent="0.25">
      <c r="A277" t="s">
        <v>379</v>
      </c>
      <c r="B277" t="s">
        <v>178</v>
      </c>
      <c r="C277" t="s">
        <v>99</v>
      </c>
      <c r="D277">
        <v>49.7</v>
      </c>
      <c r="E277" t="s">
        <v>100</v>
      </c>
      <c r="F277" t="s">
        <v>100</v>
      </c>
      <c r="G277" t="s">
        <v>380</v>
      </c>
      <c r="H277" s="41" t="s">
        <v>104</v>
      </c>
      <c r="I277">
        <f>_xlfn.XLOOKUP(B277,Use_Code_Ranking!$A$4:$A$23,Use_Code_Ranking!$B$4:$B$23,9999)</f>
        <v>13</v>
      </c>
      <c r="J277">
        <f t="shared" ca="1" si="72"/>
        <v>1</v>
      </c>
      <c r="K277">
        <f t="shared" ca="1" si="73"/>
        <v>1</v>
      </c>
      <c r="L277">
        <f t="shared" ca="1" si="74"/>
        <v>0</v>
      </c>
      <c r="M277">
        <f t="shared" ca="1" si="75"/>
        <v>0</v>
      </c>
      <c r="N277" t="str">
        <f t="shared" ca="1" si="83"/>
        <v/>
      </c>
      <c r="O277" t="str">
        <f t="shared" ca="1" si="84"/>
        <v/>
      </c>
      <c r="P277" t="str">
        <f t="shared" si="76"/>
        <v/>
      </c>
      <c r="Q277" t="str">
        <f t="shared" si="77"/>
        <v/>
      </c>
      <c r="R277" t="str">
        <f t="shared" si="78"/>
        <v/>
      </c>
      <c r="S277" t="str">
        <f t="shared" si="79"/>
        <v/>
      </c>
      <c r="U277" s="2" t="str">
        <f ca="1">IF(ISBLANK($T277),IF(S277="Irrigation","Irrigation",IF(R277="Irrigation","Irrigation",IF(Q277="Domestic","Domestic",IF(P277="Stockwatering","Stockwatering",IF(N277="IRRIGATION_AND_MUNICIPAL","Irrigation and Municipal",IF(O277="IRRIGATION_AND_DOMESTIC","Irrigation and Domestic Municipality",_xlfn.XLOOKUP(J277,Use_Code_Ranking!$B$4:$B$23,Use_Code_Ranking!$A$4:$A$23))))))),$T277)</f>
        <v>Irrigation</v>
      </c>
    </row>
    <row r="278" spans="1:21" x14ac:dyDescent="0.25">
      <c r="A278" t="s">
        <v>379</v>
      </c>
      <c r="B278" t="s">
        <v>98</v>
      </c>
      <c r="C278" t="s">
        <v>99</v>
      </c>
      <c r="D278">
        <v>49.7</v>
      </c>
      <c r="E278" t="s">
        <v>100</v>
      </c>
      <c r="F278" t="s">
        <v>100</v>
      </c>
      <c r="G278" t="s">
        <v>380</v>
      </c>
      <c r="H278" s="41" t="s">
        <v>104</v>
      </c>
      <c r="I278">
        <f>_xlfn.XLOOKUP(B278,Use_Code_Ranking!$A$4:$A$23,Use_Code_Ranking!$B$4:$B$23,9999)</f>
        <v>1</v>
      </c>
      <c r="J278">
        <f t="shared" ca="1" si="72"/>
        <v>1</v>
      </c>
      <c r="K278">
        <f t="shared" ca="1" si="73"/>
        <v>1</v>
      </c>
      <c r="L278">
        <f t="shared" ca="1" si="74"/>
        <v>0</v>
      </c>
      <c r="M278">
        <f t="shared" ca="1" si="75"/>
        <v>0</v>
      </c>
      <c r="N278" t="str">
        <f t="shared" ca="1" si="83"/>
        <v/>
      </c>
      <c r="O278" t="str">
        <f t="shared" ca="1" si="84"/>
        <v/>
      </c>
      <c r="P278" t="str">
        <f t="shared" si="76"/>
        <v/>
      </c>
      <c r="Q278" t="str">
        <f t="shared" si="77"/>
        <v/>
      </c>
      <c r="R278" t="str">
        <f t="shared" si="78"/>
        <v/>
      </c>
      <c r="S278" t="str">
        <f t="shared" si="79"/>
        <v/>
      </c>
      <c r="U278" s="2" t="str">
        <f ca="1">IF(ISBLANK($T278),IF(S278="Irrigation","Irrigation",IF(R278="Irrigation","Irrigation",IF(Q278="Domestic","Domestic",IF(P278="Stockwatering","Stockwatering",IF(N278="IRRIGATION_AND_MUNICIPAL","Irrigation and Municipal",IF(O278="IRRIGATION_AND_DOMESTIC","Irrigation and Domestic Municipality",_xlfn.XLOOKUP(J278,Use_Code_Ranking!$B$4:$B$23,Use_Code_Ranking!$A$4:$A$23))))))),$T278)</f>
        <v>Irrigation</v>
      </c>
    </row>
    <row r="279" spans="1:21" x14ac:dyDescent="0.25">
      <c r="A279" t="s">
        <v>379</v>
      </c>
      <c r="B279" t="s">
        <v>106</v>
      </c>
      <c r="C279" t="s">
        <v>99</v>
      </c>
      <c r="D279">
        <v>49.7</v>
      </c>
      <c r="E279" t="s">
        <v>100</v>
      </c>
      <c r="F279" t="s">
        <v>100</v>
      </c>
      <c r="G279" t="s">
        <v>380</v>
      </c>
      <c r="H279" s="41" t="s">
        <v>104</v>
      </c>
      <c r="I279">
        <f>_xlfn.XLOOKUP(B279,Use_Code_Ranking!$A$4:$A$23,Use_Code_Ranking!$B$4:$B$23,9999)</f>
        <v>3</v>
      </c>
      <c r="J279">
        <f t="shared" ca="1" si="72"/>
        <v>1</v>
      </c>
      <c r="K279">
        <f t="shared" ca="1" si="73"/>
        <v>1</v>
      </c>
      <c r="L279">
        <f t="shared" ca="1" si="74"/>
        <v>0</v>
      </c>
      <c r="M279">
        <f t="shared" ca="1" si="75"/>
        <v>0</v>
      </c>
      <c r="N279" t="str">
        <f t="shared" ca="1" si="83"/>
        <v/>
      </c>
      <c r="O279" t="str">
        <f t="shared" ca="1" si="84"/>
        <v/>
      </c>
      <c r="P279" t="str">
        <f t="shared" si="76"/>
        <v/>
      </c>
      <c r="Q279" t="str">
        <f t="shared" si="77"/>
        <v/>
      </c>
      <c r="R279" t="str">
        <f t="shared" si="78"/>
        <v/>
      </c>
      <c r="S279" t="str">
        <f t="shared" si="79"/>
        <v/>
      </c>
      <c r="U279" s="2" t="str">
        <f ca="1">IF(ISBLANK($T279),IF(S279="Irrigation","Irrigation",IF(R279="Irrigation","Irrigation",IF(Q279="Domestic","Domestic",IF(P279="Stockwatering","Stockwatering",IF(N279="IRRIGATION_AND_MUNICIPAL","Irrigation and Municipal",IF(O279="IRRIGATION_AND_DOMESTIC","Irrigation and Domestic Municipality",_xlfn.XLOOKUP(J279,Use_Code_Ranking!$B$4:$B$23,Use_Code_Ranking!$A$4:$A$23))))))),$T279)</f>
        <v>Irrigation</v>
      </c>
    </row>
    <row r="280" spans="1:21" x14ac:dyDescent="0.25">
      <c r="A280" t="s">
        <v>381</v>
      </c>
      <c r="B280" t="s">
        <v>130</v>
      </c>
      <c r="C280" t="s">
        <v>99</v>
      </c>
      <c r="D280">
        <v>690</v>
      </c>
      <c r="E280" t="s">
        <v>100</v>
      </c>
      <c r="F280" t="s">
        <v>100</v>
      </c>
      <c r="G280" t="s">
        <v>198</v>
      </c>
      <c r="H280" s="41" t="s">
        <v>136</v>
      </c>
      <c r="I280">
        <f>_xlfn.XLOOKUP(B280,Use_Code_Ranking!$A$4:$A$23,Use_Code_Ranking!$B$4:$B$23,9999)</f>
        <v>7</v>
      </c>
      <c r="J280">
        <f t="shared" ca="1" si="72"/>
        <v>7</v>
      </c>
      <c r="K280">
        <f t="shared" ca="1" si="73"/>
        <v>0</v>
      </c>
      <c r="L280">
        <f t="shared" ca="1" si="74"/>
        <v>0</v>
      </c>
      <c r="M280">
        <f t="shared" ca="1" si="75"/>
        <v>0</v>
      </c>
      <c r="N280" t="str">
        <f t="shared" ca="1" si="83"/>
        <v/>
      </c>
      <c r="O280" t="str">
        <f t="shared" ca="1" si="84"/>
        <v/>
      </c>
      <c r="P280" t="str">
        <f t="shared" si="76"/>
        <v/>
      </c>
      <c r="Q280" t="str">
        <f t="shared" si="77"/>
        <v/>
      </c>
      <c r="R280" t="str">
        <f t="shared" si="78"/>
        <v/>
      </c>
      <c r="S280" t="str">
        <f t="shared" si="79"/>
        <v/>
      </c>
      <c r="U280" s="2" t="str">
        <f ca="1">IF(ISBLANK($T280),IF(S280="Irrigation","Irrigation",IF(R280="Irrigation","Irrigation",IF(Q280="Domestic","Domestic",IF(P280="Stockwatering","Stockwatering",IF(N280="IRRIGATION_AND_MUNICIPAL","Irrigation and Municipal",IF(O280="IRRIGATION_AND_DOMESTIC","Irrigation and Domestic Municipality",_xlfn.XLOOKUP(J280,Use_Code_Ranking!$B$4:$B$23,Use_Code_Ranking!$A$4:$A$23))))))),$T280)</f>
        <v>Frost Protection</v>
      </c>
    </row>
    <row r="281" spans="1:21" x14ac:dyDescent="0.25">
      <c r="A281" t="s">
        <v>383</v>
      </c>
      <c r="B281" t="s">
        <v>98</v>
      </c>
      <c r="C281" t="s">
        <v>99</v>
      </c>
      <c r="D281">
        <v>43.5</v>
      </c>
      <c r="E281" t="s">
        <v>100</v>
      </c>
      <c r="F281" t="s">
        <v>100</v>
      </c>
      <c r="G281" t="s">
        <v>664</v>
      </c>
      <c r="H281" s="41" t="s">
        <v>136</v>
      </c>
      <c r="I281">
        <f>_xlfn.XLOOKUP(B281,Use_Code_Ranking!$A$4:$A$23,Use_Code_Ranking!$B$4:$B$23,9999)</f>
        <v>1</v>
      </c>
      <c r="J281">
        <f t="shared" ca="1" si="72"/>
        <v>1</v>
      </c>
      <c r="K281">
        <f t="shared" ca="1" si="73"/>
        <v>1</v>
      </c>
      <c r="L281">
        <f t="shared" ca="1" si="74"/>
        <v>0</v>
      </c>
      <c r="M281">
        <f t="shared" ca="1" si="75"/>
        <v>0</v>
      </c>
      <c r="N281" t="str">
        <f t="shared" ca="1" si="83"/>
        <v/>
      </c>
      <c r="O281" t="str">
        <f t="shared" ca="1" si="84"/>
        <v/>
      </c>
      <c r="P281" t="str">
        <f t="shared" si="76"/>
        <v/>
      </c>
      <c r="Q281" t="str">
        <f t="shared" si="77"/>
        <v/>
      </c>
      <c r="R281" t="str">
        <f t="shared" si="78"/>
        <v/>
      </c>
      <c r="S281" t="str">
        <f t="shared" si="79"/>
        <v/>
      </c>
      <c r="U281" s="2" t="str">
        <f ca="1">IF(ISBLANK($T281),IF(S281="Irrigation","Irrigation",IF(R281="Irrigation","Irrigation",IF(Q281="Domestic","Domestic",IF(P281="Stockwatering","Stockwatering",IF(N281="IRRIGATION_AND_MUNICIPAL","Irrigation and Municipal",IF(O281="IRRIGATION_AND_DOMESTIC","Irrigation and Domestic Municipality",_xlfn.XLOOKUP(J281,Use_Code_Ranking!$B$4:$B$23,Use_Code_Ranking!$A$4:$A$23))))))),$T281)</f>
        <v>Irrigation</v>
      </c>
    </row>
    <row r="282" spans="1:21" x14ac:dyDescent="0.25">
      <c r="A282" t="s">
        <v>383</v>
      </c>
      <c r="B282" t="s">
        <v>127</v>
      </c>
      <c r="C282" t="s">
        <v>99</v>
      </c>
      <c r="D282">
        <v>43.5</v>
      </c>
      <c r="E282" t="s">
        <v>100</v>
      </c>
      <c r="F282" t="s">
        <v>100</v>
      </c>
      <c r="G282" t="s">
        <v>664</v>
      </c>
      <c r="H282" s="41" t="s">
        <v>136</v>
      </c>
      <c r="I282">
        <f>_xlfn.XLOOKUP(B282,Use_Code_Ranking!$A$4:$A$23,Use_Code_Ranking!$B$4:$B$23,9999)</f>
        <v>8</v>
      </c>
      <c r="J282">
        <f t="shared" ca="1" si="72"/>
        <v>1</v>
      </c>
      <c r="K282">
        <f t="shared" ca="1" si="73"/>
        <v>1</v>
      </c>
      <c r="L282">
        <f t="shared" ca="1" si="74"/>
        <v>0</v>
      </c>
      <c r="M282">
        <f t="shared" ca="1" si="75"/>
        <v>0</v>
      </c>
      <c r="N282" t="str">
        <f t="shared" ca="1" si="83"/>
        <v/>
      </c>
      <c r="O282" t="str">
        <f t="shared" ca="1" si="84"/>
        <v/>
      </c>
      <c r="P282" t="str">
        <f t="shared" si="76"/>
        <v/>
      </c>
      <c r="Q282" t="str">
        <f t="shared" si="77"/>
        <v/>
      </c>
      <c r="R282" t="str">
        <f t="shared" si="78"/>
        <v/>
      </c>
      <c r="S282" t="str">
        <f t="shared" si="79"/>
        <v/>
      </c>
      <c r="U282" s="2" t="str">
        <f ca="1">IF(ISBLANK($T282),IF(S282="Irrigation","Irrigation",IF(R282="Irrigation","Irrigation",IF(Q282="Domestic","Domestic",IF(P282="Stockwatering","Stockwatering",IF(N282="IRRIGATION_AND_MUNICIPAL","Irrigation and Municipal",IF(O282="IRRIGATION_AND_DOMESTIC","Irrigation and Domestic Municipality",_xlfn.XLOOKUP(J282,Use_Code_Ranking!$B$4:$B$23,Use_Code_Ranking!$A$4:$A$23))))))),$T282)</f>
        <v>Irrigation</v>
      </c>
    </row>
    <row r="283" spans="1:21" x14ac:dyDescent="0.25">
      <c r="A283" t="s">
        <v>384</v>
      </c>
      <c r="B283" t="s">
        <v>130</v>
      </c>
      <c r="C283" t="s">
        <v>99</v>
      </c>
      <c r="D283">
        <v>25</v>
      </c>
      <c r="E283" t="s">
        <v>100</v>
      </c>
      <c r="F283" t="s">
        <v>100</v>
      </c>
      <c r="G283" t="s">
        <v>664</v>
      </c>
      <c r="H283" s="41" t="s">
        <v>136</v>
      </c>
      <c r="I283">
        <f>_xlfn.XLOOKUP(B283,Use_Code_Ranking!$A$4:$A$23,Use_Code_Ranking!$B$4:$B$23,9999)</f>
        <v>7</v>
      </c>
      <c r="J283">
        <f t="shared" ca="1" si="72"/>
        <v>7</v>
      </c>
      <c r="K283">
        <f t="shared" ca="1" si="73"/>
        <v>0</v>
      </c>
      <c r="L283">
        <f t="shared" ca="1" si="74"/>
        <v>0</v>
      </c>
      <c r="M283">
        <f t="shared" ca="1" si="75"/>
        <v>0</v>
      </c>
      <c r="N283" t="str">
        <f t="shared" ca="1" si="83"/>
        <v/>
      </c>
      <c r="O283" t="str">
        <f t="shared" ca="1" si="84"/>
        <v/>
      </c>
      <c r="P283" t="str">
        <f t="shared" si="76"/>
        <v/>
      </c>
      <c r="Q283" t="str">
        <f t="shared" si="77"/>
        <v/>
      </c>
      <c r="R283" t="str">
        <f t="shared" si="78"/>
        <v/>
      </c>
      <c r="S283" t="str">
        <f t="shared" si="79"/>
        <v/>
      </c>
      <c r="U283" s="2" t="str">
        <f ca="1">IF(ISBLANK($T283),IF(S283="Irrigation","Irrigation",IF(R283="Irrigation","Irrigation",IF(Q283="Domestic","Domestic",IF(P283="Stockwatering","Stockwatering",IF(N283="IRRIGATION_AND_MUNICIPAL","Irrigation and Municipal",IF(O283="IRRIGATION_AND_DOMESTIC","Irrigation and Domestic Municipality",_xlfn.XLOOKUP(J283,Use_Code_Ranking!$B$4:$B$23,Use_Code_Ranking!$A$4:$A$23))))))),$T283)</f>
        <v>Frost Protection</v>
      </c>
    </row>
    <row r="284" spans="1:21" x14ac:dyDescent="0.25">
      <c r="A284" t="s">
        <v>385</v>
      </c>
      <c r="B284" t="s">
        <v>130</v>
      </c>
      <c r="C284" t="s">
        <v>99</v>
      </c>
      <c r="D284">
        <v>23.5</v>
      </c>
      <c r="E284" t="s">
        <v>100</v>
      </c>
      <c r="F284" t="s">
        <v>100</v>
      </c>
      <c r="G284" t="s">
        <v>242</v>
      </c>
      <c r="H284" s="41" t="s">
        <v>102</v>
      </c>
      <c r="I284">
        <f>_xlfn.XLOOKUP(B284,Use_Code_Ranking!$A$4:$A$23,Use_Code_Ranking!$B$4:$B$23,9999)</f>
        <v>7</v>
      </c>
      <c r="J284">
        <f t="shared" ca="1" si="72"/>
        <v>1</v>
      </c>
      <c r="K284">
        <f t="shared" ca="1" si="73"/>
        <v>1</v>
      </c>
      <c r="L284">
        <f t="shared" ca="1" si="74"/>
        <v>0</v>
      </c>
      <c r="M284">
        <f t="shared" ca="1" si="75"/>
        <v>0</v>
      </c>
      <c r="N284" t="str">
        <f t="shared" ca="1" si="83"/>
        <v/>
      </c>
      <c r="O284" t="str">
        <f t="shared" ca="1" si="84"/>
        <v/>
      </c>
      <c r="P284" t="str">
        <f t="shared" si="76"/>
        <v/>
      </c>
      <c r="Q284" t="str">
        <f t="shared" si="77"/>
        <v/>
      </c>
      <c r="R284" t="str">
        <f t="shared" si="78"/>
        <v/>
      </c>
      <c r="S284" t="str">
        <f t="shared" si="79"/>
        <v/>
      </c>
      <c r="U284" s="2" t="str">
        <f ca="1">IF(ISBLANK($T284),IF(S284="Irrigation","Irrigation",IF(R284="Irrigation","Irrigation",IF(Q284="Domestic","Domestic",IF(P284="Stockwatering","Stockwatering",IF(N284="IRRIGATION_AND_MUNICIPAL","Irrigation and Municipal",IF(O284="IRRIGATION_AND_DOMESTIC","Irrigation and Domestic Municipality",_xlfn.XLOOKUP(J284,Use_Code_Ranking!$B$4:$B$23,Use_Code_Ranking!$A$4:$A$23))))))),$T284)</f>
        <v>Irrigation</v>
      </c>
    </row>
    <row r="285" spans="1:21" x14ac:dyDescent="0.25">
      <c r="A285" t="s">
        <v>385</v>
      </c>
      <c r="B285" t="s">
        <v>98</v>
      </c>
      <c r="C285" t="s">
        <v>99</v>
      </c>
      <c r="D285">
        <v>23.5</v>
      </c>
      <c r="E285" t="s">
        <v>100</v>
      </c>
      <c r="F285" t="s">
        <v>100</v>
      </c>
      <c r="G285" t="s">
        <v>242</v>
      </c>
      <c r="H285" s="41" t="s">
        <v>102</v>
      </c>
      <c r="I285">
        <f>_xlfn.XLOOKUP(B285,Use_Code_Ranking!$A$4:$A$23,Use_Code_Ranking!$B$4:$B$23,9999)</f>
        <v>1</v>
      </c>
      <c r="J285">
        <f t="shared" ca="1" si="72"/>
        <v>1</v>
      </c>
      <c r="K285">
        <f t="shared" ca="1" si="73"/>
        <v>1</v>
      </c>
      <c r="L285">
        <f t="shared" ca="1" si="74"/>
        <v>0</v>
      </c>
      <c r="M285">
        <f t="shared" ca="1" si="75"/>
        <v>0</v>
      </c>
      <c r="N285" t="str">
        <f t="shared" ca="1" si="83"/>
        <v/>
      </c>
      <c r="O285" t="str">
        <f t="shared" ca="1" si="84"/>
        <v/>
      </c>
      <c r="P285" t="str">
        <f t="shared" si="76"/>
        <v/>
      </c>
      <c r="Q285" t="str">
        <f t="shared" si="77"/>
        <v/>
      </c>
      <c r="R285" t="str">
        <f t="shared" si="78"/>
        <v/>
      </c>
      <c r="S285" t="str">
        <f t="shared" si="79"/>
        <v/>
      </c>
      <c r="U285" s="2" t="str">
        <f ca="1">IF(ISBLANK($T285),IF(S285="Irrigation","Irrigation",IF(R285="Irrigation","Irrigation",IF(Q285="Domestic","Domestic",IF(P285="Stockwatering","Stockwatering",IF(N285="IRRIGATION_AND_MUNICIPAL","Irrigation and Municipal",IF(O285="IRRIGATION_AND_DOMESTIC","Irrigation and Domestic Municipality",_xlfn.XLOOKUP(J285,Use_Code_Ranking!$B$4:$B$23,Use_Code_Ranking!$A$4:$A$23))))))),$T285)</f>
        <v>Irrigation</v>
      </c>
    </row>
    <row r="286" spans="1:21" x14ac:dyDescent="0.25">
      <c r="A286" t="s">
        <v>386</v>
      </c>
      <c r="B286" t="s">
        <v>143</v>
      </c>
      <c r="C286" t="s">
        <v>99</v>
      </c>
      <c r="D286">
        <v>17</v>
      </c>
      <c r="E286" t="s">
        <v>100</v>
      </c>
      <c r="F286" t="s">
        <v>100</v>
      </c>
      <c r="G286" t="s">
        <v>387</v>
      </c>
      <c r="H286" s="41" t="s">
        <v>136</v>
      </c>
      <c r="I286">
        <f>_xlfn.XLOOKUP(B286,Use_Code_Ranking!$A$4:$A$23,Use_Code_Ranking!$B$4:$B$23,9999)</f>
        <v>12</v>
      </c>
      <c r="J286">
        <f t="shared" ca="1" si="72"/>
        <v>1</v>
      </c>
      <c r="K286">
        <f t="shared" ca="1" si="73"/>
        <v>1</v>
      </c>
      <c r="L286">
        <f t="shared" ca="1" si="74"/>
        <v>0</v>
      </c>
      <c r="M286">
        <f t="shared" ca="1" si="75"/>
        <v>0</v>
      </c>
      <c r="N286" t="str">
        <f t="shared" ca="1" si="83"/>
        <v/>
      </c>
      <c r="O286" t="str">
        <f t="shared" ca="1" si="84"/>
        <v/>
      </c>
      <c r="P286" t="str">
        <f t="shared" si="76"/>
        <v/>
      </c>
      <c r="Q286" t="str">
        <f t="shared" si="77"/>
        <v/>
      </c>
      <c r="R286" t="str">
        <f t="shared" si="78"/>
        <v/>
      </c>
      <c r="S286" t="str">
        <f t="shared" si="79"/>
        <v/>
      </c>
      <c r="U286" s="2" t="str">
        <f ca="1">IF(ISBLANK($T286),IF(S286="Irrigation","Irrigation",IF(R286="Irrigation","Irrigation",IF(Q286="Domestic","Domestic",IF(P286="Stockwatering","Stockwatering",IF(N286="IRRIGATION_AND_MUNICIPAL","Irrigation and Municipal",IF(O286="IRRIGATION_AND_DOMESTIC","Irrigation and Domestic Municipality",_xlfn.XLOOKUP(J286,Use_Code_Ranking!$B$4:$B$23,Use_Code_Ranking!$A$4:$A$23))))))),$T286)</f>
        <v>Irrigation</v>
      </c>
    </row>
    <row r="287" spans="1:21" x14ac:dyDescent="0.25">
      <c r="A287" t="s">
        <v>386</v>
      </c>
      <c r="B287" t="s">
        <v>139</v>
      </c>
      <c r="C287" t="s">
        <v>99</v>
      </c>
      <c r="D287">
        <v>17</v>
      </c>
      <c r="E287" t="s">
        <v>100</v>
      </c>
      <c r="F287" t="s">
        <v>100</v>
      </c>
      <c r="G287" t="s">
        <v>387</v>
      </c>
      <c r="H287" s="41" t="s">
        <v>136</v>
      </c>
      <c r="I287">
        <f>_xlfn.XLOOKUP(B287,Use_Code_Ranking!$A$4:$A$23,Use_Code_Ranking!$B$4:$B$23,9999)</f>
        <v>9</v>
      </c>
      <c r="J287">
        <f t="shared" ca="1" si="72"/>
        <v>1</v>
      </c>
      <c r="K287">
        <f t="shared" ca="1" si="73"/>
        <v>1</v>
      </c>
      <c r="L287">
        <f t="shared" ca="1" si="74"/>
        <v>0</v>
      </c>
      <c r="M287">
        <f t="shared" ca="1" si="75"/>
        <v>0</v>
      </c>
      <c r="N287" t="str">
        <f t="shared" ca="1" si="83"/>
        <v/>
      </c>
      <c r="O287" t="str">
        <f t="shared" ca="1" si="84"/>
        <v/>
      </c>
      <c r="P287" t="str">
        <f t="shared" si="76"/>
        <v/>
      </c>
      <c r="Q287" t="str">
        <f t="shared" si="77"/>
        <v/>
      </c>
      <c r="R287" t="str">
        <f t="shared" si="78"/>
        <v/>
      </c>
      <c r="S287" t="str">
        <f t="shared" si="79"/>
        <v/>
      </c>
      <c r="U287" s="2" t="str">
        <f ca="1">IF(ISBLANK($T287),IF(S287="Irrigation","Irrigation",IF(R287="Irrigation","Irrigation",IF(Q287="Domestic","Domestic",IF(P287="Stockwatering","Stockwatering",IF(N287="IRRIGATION_AND_MUNICIPAL","Irrigation and Municipal",IF(O287="IRRIGATION_AND_DOMESTIC","Irrigation and Domestic Municipality",_xlfn.XLOOKUP(J287,Use_Code_Ranking!$B$4:$B$23,Use_Code_Ranking!$A$4:$A$23))))))),$T287)</f>
        <v>Irrigation</v>
      </c>
    </row>
    <row r="288" spans="1:21" x14ac:dyDescent="0.25">
      <c r="A288" t="s">
        <v>386</v>
      </c>
      <c r="B288" t="s">
        <v>126</v>
      </c>
      <c r="C288" t="s">
        <v>99</v>
      </c>
      <c r="D288">
        <v>17</v>
      </c>
      <c r="E288" t="s">
        <v>100</v>
      </c>
      <c r="F288" t="s">
        <v>100</v>
      </c>
      <c r="G288" t="s">
        <v>387</v>
      </c>
      <c r="H288" s="41" t="s">
        <v>136</v>
      </c>
      <c r="I288">
        <f>_xlfn.XLOOKUP(B288,Use_Code_Ranking!$A$4:$A$23,Use_Code_Ranking!$B$4:$B$23,9999)</f>
        <v>5</v>
      </c>
      <c r="J288">
        <f t="shared" ca="1" si="72"/>
        <v>1</v>
      </c>
      <c r="K288">
        <f t="shared" ca="1" si="73"/>
        <v>1</v>
      </c>
      <c r="L288">
        <f t="shared" ca="1" si="74"/>
        <v>0</v>
      </c>
      <c r="M288">
        <f t="shared" ca="1" si="75"/>
        <v>0</v>
      </c>
      <c r="N288" t="str">
        <f t="shared" ca="1" si="83"/>
        <v/>
      </c>
      <c r="O288" t="str">
        <f t="shared" ca="1" si="84"/>
        <v/>
      </c>
      <c r="P288" t="str">
        <f t="shared" si="76"/>
        <v/>
      </c>
      <c r="Q288" t="str">
        <f t="shared" si="77"/>
        <v/>
      </c>
      <c r="R288" t="str">
        <f t="shared" si="78"/>
        <v/>
      </c>
      <c r="S288" t="str">
        <f t="shared" si="79"/>
        <v/>
      </c>
      <c r="U288" s="2" t="str">
        <f ca="1">IF(ISBLANK($T288),IF(S288="Irrigation","Irrigation",IF(R288="Irrigation","Irrigation",IF(Q288="Domestic","Domestic",IF(P288="Stockwatering","Stockwatering",IF(N288="IRRIGATION_AND_MUNICIPAL","Irrigation and Municipal",IF(O288="IRRIGATION_AND_DOMESTIC","Irrigation and Domestic Municipality",_xlfn.XLOOKUP(J288,Use_Code_Ranking!$B$4:$B$23,Use_Code_Ranking!$A$4:$A$23))))))),$T288)</f>
        <v>Irrigation</v>
      </c>
    </row>
    <row r="289" spans="1:21" x14ac:dyDescent="0.25">
      <c r="A289" t="s">
        <v>386</v>
      </c>
      <c r="B289" t="s">
        <v>98</v>
      </c>
      <c r="C289" t="s">
        <v>99</v>
      </c>
      <c r="D289">
        <v>17</v>
      </c>
      <c r="E289" t="s">
        <v>100</v>
      </c>
      <c r="F289" t="s">
        <v>100</v>
      </c>
      <c r="G289" t="s">
        <v>387</v>
      </c>
      <c r="H289" s="41" t="s">
        <v>136</v>
      </c>
      <c r="I289">
        <f>_xlfn.XLOOKUP(B289,Use_Code_Ranking!$A$4:$A$23,Use_Code_Ranking!$B$4:$B$23,9999)</f>
        <v>1</v>
      </c>
      <c r="J289">
        <f t="shared" ca="1" si="72"/>
        <v>1</v>
      </c>
      <c r="K289">
        <f t="shared" ca="1" si="73"/>
        <v>1</v>
      </c>
      <c r="L289">
        <f t="shared" ca="1" si="74"/>
        <v>0</v>
      </c>
      <c r="M289">
        <f t="shared" ca="1" si="75"/>
        <v>0</v>
      </c>
      <c r="N289" t="str">
        <f t="shared" ca="1" si="83"/>
        <v/>
      </c>
      <c r="O289" t="str">
        <f t="shared" ca="1" si="84"/>
        <v/>
      </c>
      <c r="P289" t="str">
        <f t="shared" si="76"/>
        <v/>
      </c>
      <c r="Q289" t="str">
        <f t="shared" si="77"/>
        <v/>
      </c>
      <c r="R289" t="str">
        <f t="shared" si="78"/>
        <v/>
      </c>
      <c r="S289" t="str">
        <f t="shared" si="79"/>
        <v/>
      </c>
      <c r="U289" s="2" t="str">
        <f ca="1">IF(ISBLANK($T289),IF(S289="Irrigation","Irrigation",IF(R289="Irrigation","Irrigation",IF(Q289="Domestic","Domestic",IF(P289="Stockwatering","Stockwatering",IF(N289="IRRIGATION_AND_MUNICIPAL","Irrigation and Municipal",IF(O289="IRRIGATION_AND_DOMESTIC","Irrigation and Domestic Municipality",_xlfn.XLOOKUP(J289,Use_Code_Ranking!$B$4:$B$23,Use_Code_Ranking!$A$4:$A$23))))))),$T289)</f>
        <v>Irrigation</v>
      </c>
    </row>
    <row r="290" spans="1:21" x14ac:dyDescent="0.25">
      <c r="A290" t="s">
        <v>388</v>
      </c>
      <c r="B290" t="s">
        <v>139</v>
      </c>
      <c r="C290" t="s">
        <v>99</v>
      </c>
      <c r="D290">
        <v>3</v>
      </c>
      <c r="E290" t="s">
        <v>100</v>
      </c>
      <c r="F290" t="s">
        <v>100</v>
      </c>
      <c r="G290" t="s">
        <v>389</v>
      </c>
      <c r="H290" s="41" t="s">
        <v>111</v>
      </c>
      <c r="I290">
        <f>_xlfn.XLOOKUP(B290,Use_Code_Ranking!$A$4:$A$23,Use_Code_Ranking!$B$4:$B$23,9999)</f>
        <v>9</v>
      </c>
      <c r="J290">
        <f t="shared" ca="1" si="72"/>
        <v>1</v>
      </c>
      <c r="K290">
        <f t="shared" ca="1" si="73"/>
        <v>1</v>
      </c>
      <c r="L290">
        <f t="shared" ca="1" si="74"/>
        <v>0</v>
      </c>
      <c r="M290">
        <f t="shared" ca="1" si="75"/>
        <v>0</v>
      </c>
      <c r="N290" t="str">
        <f t="shared" ca="1" si="83"/>
        <v/>
      </c>
      <c r="O290" t="str">
        <f t="shared" ca="1" si="84"/>
        <v/>
      </c>
      <c r="P290" t="str">
        <f t="shared" si="76"/>
        <v/>
      </c>
      <c r="Q290" t="str">
        <f t="shared" si="77"/>
        <v/>
      </c>
      <c r="R290" t="str">
        <f t="shared" si="78"/>
        <v/>
      </c>
      <c r="S290" t="str">
        <f t="shared" si="79"/>
        <v/>
      </c>
      <c r="U290" s="2" t="str">
        <f ca="1">IF(ISBLANK($T290),IF(S290="Irrigation","Irrigation",IF(R290="Irrigation","Irrigation",IF(Q290="Domestic","Domestic",IF(P290="Stockwatering","Stockwatering",IF(N290="IRRIGATION_AND_MUNICIPAL","Irrigation and Municipal",IF(O290="IRRIGATION_AND_DOMESTIC","Irrigation and Domestic Municipality",_xlfn.XLOOKUP(J290,Use_Code_Ranking!$B$4:$B$23,Use_Code_Ranking!$A$4:$A$23))))))),$T290)</f>
        <v>Irrigation</v>
      </c>
    </row>
    <row r="291" spans="1:21" x14ac:dyDescent="0.25">
      <c r="A291" t="s">
        <v>388</v>
      </c>
      <c r="B291" t="s">
        <v>98</v>
      </c>
      <c r="C291" t="s">
        <v>99</v>
      </c>
      <c r="D291">
        <v>3</v>
      </c>
      <c r="E291" t="s">
        <v>100</v>
      </c>
      <c r="F291" t="s">
        <v>100</v>
      </c>
      <c r="G291" t="s">
        <v>389</v>
      </c>
      <c r="H291" s="41" t="s">
        <v>111</v>
      </c>
      <c r="I291">
        <f>_xlfn.XLOOKUP(B291,Use_Code_Ranking!$A$4:$A$23,Use_Code_Ranking!$B$4:$B$23,9999)</f>
        <v>1</v>
      </c>
      <c r="J291">
        <f t="shared" ca="1" si="72"/>
        <v>1</v>
      </c>
      <c r="K291">
        <f t="shared" ca="1" si="73"/>
        <v>1</v>
      </c>
      <c r="L291">
        <f t="shared" ca="1" si="74"/>
        <v>0</v>
      </c>
      <c r="M291">
        <f t="shared" ca="1" si="75"/>
        <v>0</v>
      </c>
      <c r="N291" t="str">
        <f t="shared" ca="1" si="83"/>
        <v/>
      </c>
      <c r="O291" t="str">
        <f t="shared" ca="1" si="84"/>
        <v/>
      </c>
      <c r="P291" t="str">
        <f t="shared" si="76"/>
        <v/>
      </c>
      <c r="Q291" t="str">
        <f t="shared" si="77"/>
        <v/>
      </c>
      <c r="R291" t="str">
        <f t="shared" si="78"/>
        <v/>
      </c>
      <c r="S291" t="str">
        <f t="shared" si="79"/>
        <v/>
      </c>
      <c r="U291" s="2" t="str">
        <f ca="1">IF(ISBLANK($T291),IF(S291="Irrigation","Irrigation",IF(R291="Irrigation","Irrigation",IF(Q291="Domestic","Domestic",IF(P291="Stockwatering","Stockwatering",IF(N291="IRRIGATION_AND_MUNICIPAL","Irrigation and Municipal",IF(O291="IRRIGATION_AND_DOMESTIC","Irrigation and Domestic Municipality",_xlfn.XLOOKUP(J291,Use_Code_Ranking!$B$4:$B$23,Use_Code_Ranking!$A$4:$A$23))))))),$T291)</f>
        <v>Irrigation</v>
      </c>
    </row>
    <row r="292" spans="1:21" x14ac:dyDescent="0.25">
      <c r="A292" t="s">
        <v>390</v>
      </c>
      <c r="B292" t="s">
        <v>98</v>
      </c>
      <c r="C292" t="s">
        <v>99</v>
      </c>
      <c r="D292">
        <v>3</v>
      </c>
      <c r="E292" t="s">
        <v>100</v>
      </c>
      <c r="F292" t="s">
        <v>100</v>
      </c>
      <c r="G292" t="s">
        <v>249</v>
      </c>
      <c r="H292" s="41" t="s">
        <v>108</v>
      </c>
      <c r="I292">
        <f>_xlfn.XLOOKUP(B292,Use_Code_Ranking!$A$4:$A$23,Use_Code_Ranking!$B$4:$B$23,9999)</f>
        <v>1</v>
      </c>
      <c r="J292">
        <f t="shared" ca="1" si="72"/>
        <v>1</v>
      </c>
      <c r="K292">
        <f t="shared" ca="1" si="73"/>
        <v>1</v>
      </c>
      <c r="L292">
        <f t="shared" ca="1" si="74"/>
        <v>0</v>
      </c>
      <c r="M292">
        <f t="shared" ca="1" si="75"/>
        <v>0</v>
      </c>
      <c r="N292" t="str">
        <f t="shared" ca="1" si="83"/>
        <v/>
      </c>
      <c r="O292" t="str">
        <f t="shared" ca="1" si="84"/>
        <v/>
      </c>
      <c r="P292" t="str">
        <f t="shared" si="76"/>
        <v/>
      </c>
      <c r="Q292" t="str">
        <f t="shared" si="77"/>
        <v/>
      </c>
      <c r="R292" t="str">
        <f t="shared" si="78"/>
        <v/>
      </c>
      <c r="S292" t="str">
        <f t="shared" si="79"/>
        <v/>
      </c>
      <c r="U292" s="2" t="str">
        <f ca="1">IF(ISBLANK($T292),IF(S292="Irrigation","Irrigation",IF(R292="Irrigation","Irrigation",IF(Q292="Domestic","Domestic",IF(P292="Stockwatering","Stockwatering",IF(N292="IRRIGATION_AND_MUNICIPAL","Irrigation and Municipal",IF(O292="IRRIGATION_AND_DOMESTIC","Irrigation and Domestic Municipality",_xlfn.XLOOKUP(J292,Use_Code_Ranking!$B$4:$B$23,Use_Code_Ranking!$A$4:$A$23))))))),$T292)</f>
        <v>Irrigation</v>
      </c>
    </row>
    <row r="293" spans="1:21" x14ac:dyDescent="0.25">
      <c r="A293" t="s">
        <v>390</v>
      </c>
      <c r="B293" t="s">
        <v>130</v>
      </c>
      <c r="C293" t="s">
        <v>99</v>
      </c>
      <c r="D293">
        <v>3</v>
      </c>
      <c r="E293" t="s">
        <v>100</v>
      </c>
      <c r="F293" t="s">
        <v>100</v>
      </c>
      <c r="G293" t="s">
        <v>249</v>
      </c>
      <c r="H293" s="41" t="s">
        <v>108</v>
      </c>
      <c r="I293">
        <f>_xlfn.XLOOKUP(B293,Use_Code_Ranking!$A$4:$A$23,Use_Code_Ranking!$B$4:$B$23,9999)</f>
        <v>7</v>
      </c>
      <c r="J293">
        <f t="shared" ca="1" si="72"/>
        <v>1</v>
      </c>
      <c r="K293">
        <f t="shared" ca="1" si="73"/>
        <v>1</v>
      </c>
      <c r="L293">
        <f t="shared" ca="1" si="74"/>
        <v>0</v>
      </c>
      <c r="M293">
        <f t="shared" ca="1" si="75"/>
        <v>0</v>
      </c>
      <c r="N293" t="str">
        <f t="shared" ca="1" si="83"/>
        <v/>
      </c>
      <c r="O293" t="str">
        <f t="shared" ca="1" si="84"/>
        <v/>
      </c>
      <c r="P293" t="str">
        <f t="shared" si="76"/>
        <v/>
      </c>
      <c r="Q293" t="str">
        <f t="shared" si="77"/>
        <v/>
      </c>
      <c r="R293" t="str">
        <f t="shared" si="78"/>
        <v/>
      </c>
      <c r="S293" t="str">
        <f t="shared" si="79"/>
        <v/>
      </c>
      <c r="U293" s="2" t="str">
        <f ca="1">IF(ISBLANK($T293),IF(S293="Irrigation","Irrigation",IF(R293="Irrigation","Irrigation",IF(Q293="Domestic","Domestic",IF(P293="Stockwatering","Stockwatering",IF(N293="IRRIGATION_AND_MUNICIPAL","Irrigation and Municipal",IF(O293="IRRIGATION_AND_DOMESTIC","Irrigation and Domestic Municipality",_xlfn.XLOOKUP(J293,Use_Code_Ranking!$B$4:$B$23,Use_Code_Ranking!$A$4:$A$23))))))),$T293)</f>
        <v>Irrigation</v>
      </c>
    </row>
    <row r="294" spans="1:21" x14ac:dyDescent="0.25">
      <c r="A294" t="s">
        <v>390</v>
      </c>
      <c r="B294" t="s">
        <v>139</v>
      </c>
      <c r="C294" t="s">
        <v>99</v>
      </c>
      <c r="D294">
        <v>3</v>
      </c>
      <c r="E294" t="s">
        <v>100</v>
      </c>
      <c r="F294" t="s">
        <v>100</v>
      </c>
      <c r="G294" t="s">
        <v>249</v>
      </c>
      <c r="H294" s="41" t="s">
        <v>108</v>
      </c>
      <c r="I294">
        <f>_xlfn.XLOOKUP(B294,Use_Code_Ranking!$A$4:$A$23,Use_Code_Ranking!$B$4:$B$23,9999)</f>
        <v>9</v>
      </c>
      <c r="J294">
        <f t="shared" ca="1" si="72"/>
        <v>1</v>
      </c>
      <c r="K294">
        <f t="shared" ca="1" si="73"/>
        <v>1</v>
      </c>
      <c r="L294">
        <f t="shared" ca="1" si="74"/>
        <v>0</v>
      </c>
      <c r="M294">
        <f t="shared" ca="1" si="75"/>
        <v>0</v>
      </c>
      <c r="N294" t="str">
        <f t="shared" ca="1" si="83"/>
        <v/>
      </c>
      <c r="O294" t="str">
        <f t="shared" ca="1" si="84"/>
        <v/>
      </c>
      <c r="P294" t="str">
        <f t="shared" si="76"/>
        <v/>
      </c>
      <c r="Q294" t="str">
        <f t="shared" si="77"/>
        <v/>
      </c>
      <c r="R294" t="str">
        <f t="shared" si="78"/>
        <v/>
      </c>
      <c r="S294" t="str">
        <f t="shared" si="79"/>
        <v/>
      </c>
      <c r="U294" s="2" t="str">
        <f ca="1">IF(ISBLANK($T294),IF(S294="Irrigation","Irrigation",IF(R294="Irrigation","Irrigation",IF(Q294="Domestic","Domestic",IF(P294="Stockwatering","Stockwatering",IF(N294="IRRIGATION_AND_MUNICIPAL","Irrigation and Municipal",IF(O294="IRRIGATION_AND_DOMESTIC","Irrigation and Domestic Municipality",_xlfn.XLOOKUP(J294,Use_Code_Ranking!$B$4:$B$23,Use_Code_Ranking!$A$4:$A$23))))))),$T294)</f>
        <v>Irrigation</v>
      </c>
    </row>
    <row r="295" spans="1:21" x14ac:dyDescent="0.25">
      <c r="A295" t="s">
        <v>391</v>
      </c>
      <c r="B295" t="s">
        <v>130</v>
      </c>
      <c r="C295" t="s">
        <v>99</v>
      </c>
      <c r="D295">
        <v>87</v>
      </c>
      <c r="E295" t="s">
        <v>100</v>
      </c>
      <c r="F295" t="s">
        <v>100</v>
      </c>
      <c r="G295" t="s">
        <v>358</v>
      </c>
      <c r="H295" s="41" t="s">
        <v>102</v>
      </c>
      <c r="I295">
        <f>_xlfn.XLOOKUP(B295,Use_Code_Ranking!$A$4:$A$23,Use_Code_Ranking!$B$4:$B$23,9999)</f>
        <v>7</v>
      </c>
      <c r="J295">
        <f t="shared" ca="1" si="72"/>
        <v>7</v>
      </c>
      <c r="K295">
        <f t="shared" ca="1" si="73"/>
        <v>0</v>
      </c>
      <c r="L295">
        <f t="shared" ca="1" si="74"/>
        <v>0</v>
      </c>
      <c r="M295">
        <f t="shared" ca="1" si="75"/>
        <v>0</v>
      </c>
      <c r="N295" t="str">
        <f t="shared" ca="1" si="83"/>
        <v/>
      </c>
      <c r="O295" t="str">
        <f t="shared" ca="1" si="84"/>
        <v/>
      </c>
      <c r="P295" t="str">
        <f t="shared" si="76"/>
        <v/>
      </c>
      <c r="Q295" t="str">
        <f t="shared" si="77"/>
        <v/>
      </c>
      <c r="R295" t="str">
        <f t="shared" si="78"/>
        <v/>
      </c>
      <c r="S295" t="str">
        <f t="shared" si="79"/>
        <v/>
      </c>
      <c r="U295" s="2" t="str">
        <f ca="1">IF(ISBLANK($T295),IF(S295="Irrigation","Irrigation",IF(R295="Irrigation","Irrigation",IF(Q295="Domestic","Domestic",IF(P295="Stockwatering","Stockwatering",IF(N295="IRRIGATION_AND_MUNICIPAL","Irrigation and Municipal",IF(O295="IRRIGATION_AND_DOMESTIC","Irrigation and Domestic Municipality",_xlfn.XLOOKUP(J295,Use_Code_Ranking!$B$4:$B$23,Use_Code_Ranking!$A$4:$A$23))))))),$T295)</f>
        <v>Frost Protection</v>
      </c>
    </row>
    <row r="296" spans="1:21" x14ac:dyDescent="0.25">
      <c r="A296" t="s">
        <v>391</v>
      </c>
      <c r="B296" t="s">
        <v>127</v>
      </c>
      <c r="C296" t="s">
        <v>99</v>
      </c>
      <c r="D296">
        <v>87</v>
      </c>
      <c r="E296" t="s">
        <v>100</v>
      </c>
      <c r="F296" t="s">
        <v>100</v>
      </c>
      <c r="G296" t="s">
        <v>358</v>
      </c>
      <c r="H296" s="41" t="s">
        <v>102</v>
      </c>
      <c r="I296">
        <f>_xlfn.XLOOKUP(B296,Use_Code_Ranking!$A$4:$A$23,Use_Code_Ranking!$B$4:$B$23,9999)</f>
        <v>8</v>
      </c>
      <c r="J296">
        <f t="shared" ca="1" si="72"/>
        <v>7</v>
      </c>
      <c r="K296">
        <f t="shared" ca="1" si="73"/>
        <v>0</v>
      </c>
      <c r="L296">
        <f t="shared" ca="1" si="74"/>
        <v>0</v>
      </c>
      <c r="M296">
        <f t="shared" ca="1" si="75"/>
        <v>0</v>
      </c>
      <c r="N296" t="str">
        <f t="shared" ca="1" si="83"/>
        <v/>
      </c>
      <c r="O296" t="str">
        <f t="shared" ca="1" si="84"/>
        <v/>
      </c>
      <c r="P296" t="str">
        <f t="shared" si="76"/>
        <v/>
      </c>
      <c r="Q296" t="str">
        <f t="shared" si="77"/>
        <v/>
      </c>
      <c r="R296" t="str">
        <f t="shared" si="78"/>
        <v/>
      </c>
      <c r="S296" t="str">
        <f t="shared" si="79"/>
        <v/>
      </c>
      <c r="U296" s="2" t="str">
        <f ca="1">IF(ISBLANK($T296),IF(S296="Irrigation","Irrigation",IF(R296="Irrigation","Irrigation",IF(Q296="Domestic","Domestic",IF(P296="Stockwatering","Stockwatering",IF(N296="IRRIGATION_AND_MUNICIPAL","Irrigation and Municipal",IF(O296="IRRIGATION_AND_DOMESTIC","Irrigation and Domestic Municipality",_xlfn.XLOOKUP(J296,Use_Code_Ranking!$B$4:$B$23,Use_Code_Ranking!$A$4:$A$23))))))),$T296)</f>
        <v>Frost Protection</v>
      </c>
    </row>
    <row r="297" spans="1:21" x14ac:dyDescent="0.25">
      <c r="A297" t="s">
        <v>392</v>
      </c>
      <c r="B297" t="s">
        <v>130</v>
      </c>
      <c r="C297" t="s">
        <v>99</v>
      </c>
      <c r="D297">
        <v>34</v>
      </c>
      <c r="E297" t="s">
        <v>100</v>
      </c>
      <c r="F297" t="s">
        <v>100</v>
      </c>
      <c r="G297" t="s">
        <v>220</v>
      </c>
      <c r="H297" s="41" t="s">
        <v>121</v>
      </c>
      <c r="I297">
        <f>_xlfn.XLOOKUP(B297,Use_Code_Ranking!$A$4:$A$23,Use_Code_Ranking!$B$4:$B$23,9999)</f>
        <v>7</v>
      </c>
      <c r="J297">
        <f t="shared" ca="1" si="72"/>
        <v>1</v>
      </c>
      <c r="K297">
        <f t="shared" ca="1" si="73"/>
        <v>1</v>
      </c>
      <c r="L297">
        <f t="shared" ca="1" si="74"/>
        <v>0</v>
      </c>
      <c r="M297">
        <f t="shared" ca="1" si="75"/>
        <v>0</v>
      </c>
      <c r="N297" t="str">
        <f t="shared" ca="1" si="83"/>
        <v/>
      </c>
      <c r="O297" t="str">
        <f t="shared" ca="1" si="84"/>
        <v/>
      </c>
      <c r="P297" t="str">
        <f t="shared" si="76"/>
        <v/>
      </c>
      <c r="Q297" t="str">
        <f t="shared" si="77"/>
        <v/>
      </c>
      <c r="R297" t="str">
        <f t="shared" si="78"/>
        <v/>
      </c>
      <c r="S297" t="str">
        <f t="shared" si="79"/>
        <v/>
      </c>
      <c r="U297" s="2" t="str">
        <f ca="1">IF(ISBLANK($T297),IF(S297="Irrigation","Irrigation",IF(R297="Irrigation","Irrigation",IF(Q297="Domestic","Domestic",IF(P297="Stockwatering","Stockwatering",IF(N297="IRRIGATION_AND_MUNICIPAL","Irrigation and Municipal",IF(O297="IRRIGATION_AND_DOMESTIC","Irrigation and Domestic Municipality",_xlfn.XLOOKUP(J297,Use_Code_Ranking!$B$4:$B$23,Use_Code_Ranking!$A$4:$A$23))))))),$T297)</f>
        <v>Irrigation</v>
      </c>
    </row>
    <row r="298" spans="1:21" x14ac:dyDescent="0.25">
      <c r="A298" t="s">
        <v>392</v>
      </c>
      <c r="B298" t="s">
        <v>98</v>
      </c>
      <c r="C298" t="s">
        <v>99</v>
      </c>
      <c r="D298">
        <v>34</v>
      </c>
      <c r="E298" t="s">
        <v>100</v>
      </c>
      <c r="F298" t="s">
        <v>100</v>
      </c>
      <c r="G298" t="s">
        <v>220</v>
      </c>
      <c r="H298" s="41" t="s">
        <v>121</v>
      </c>
      <c r="I298">
        <f>_xlfn.XLOOKUP(B298,Use_Code_Ranking!$A$4:$A$23,Use_Code_Ranking!$B$4:$B$23,9999)</f>
        <v>1</v>
      </c>
      <c r="J298">
        <f t="shared" ca="1" si="72"/>
        <v>1</v>
      </c>
      <c r="K298">
        <f t="shared" ca="1" si="73"/>
        <v>1</v>
      </c>
      <c r="L298">
        <f t="shared" ca="1" si="74"/>
        <v>0</v>
      </c>
      <c r="M298">
        <f t="shared" ca="1" si="75"/>
        <v>0</v>
      </c>
      <c r="N298" t="str">
        <f t="shared" ca="1" si="83"/>
        <v/>
      </c>
      <c r="O298" t="str">
        <f t="shared" ca="1" si="84"/>
        <v/>
      </c>
      <c r="P298" t="str">
        <f t="shared" si="76"/>
        <v/>
      </c>
      <c r="Q298" t="str">
        <f t="shared" si="77"/>
        <v/>
      </c>
      <c r="R298" t="str">
        <f t="shared" si="78"/>
        <v/>
      </c>
      <c r="S298" t="str">
        <f t="shared" si="79"/>
        <v/>
      </c>
      <c r="U298" s="2" t="str">
        <f ca="1">IF(ISBLANK($T298),IF(S298="Irrigation","Irrigation",IF(R298="Irrigation","Irrigation",IF(Q298="Domestic","Domestic",IF(P298="Stockwatering","Stockwatering",IF(N298="IRRIGATION_AND_MUNICIPAL","Irrigation and Municipal",IF(O298="IRRIGATION_AND_DOMESTIC","Irrigation and Domestic Municipality",_xlfn.XLOOKUP(J298,Use_Code_Ranking!$B$4:$B$23,Use_Code_Ranking!$A$4:$A$23))))))),$T298)</f>
        <v>Irrigation</v>
      </c>
    </row>
    <row r="299" spans="1:21" x14ac:dyDescent="0.25">
      <c r="A299" t="s">
        <v>393</v>
      </c>
      <c r="B299" t="s">
        <v>130</v>
      </c>
      <c r="C299" t="s">
        <v>99</v>
      </c>
      <c r="D299">
        <v>173</v>
      </c>
      <c r="E299" t="s">
        <v>100</v>
      </c>
      <c r="F299" t="s">
        <v>100</v>
      </c>
      <c r="G299" t="s">
        <v>175</v>
      </c>
      <c r="H299" s="41" t="s">
        <v>102</v>
      </c>
      <c r="I299">
        <f>_xlfn.XLOOKUP(B299,Use_Code_Ranking!$A$4:$A$23,Use_Code_Ranking!$B$4:$B$23,9999)</f>
        <v>7</v>
      </c>
      <c r="J299">
        <f t="shared" ca="1" si="72"/>
        <v>7</v>
      </c>
      <c r="K299">
        <f t="shared" ca="1" si="73"/>
        <v>0</v>
      </c>
      <c r="L299">
        <f t="shared" ca="1" si="74"/>
        <v>0</v>
      </c>
      <c r="M299">
        <f t="shared" ca="1" si="75"/>
        <v>0</v>
      </c>
      <c r="N299" t="str">
        <f t="shared" ca="1" si="83"/>
        <v/>
      </c>
      <c r="O299" t="str">
        <f t="shared" ca="1" si="84"/>
        <v/>
      </c>
      <c r="P299" t="str">
        <f t="shared" si="76"/>
        <v/>
      </c>
      <c r="Q299" t="str">
        <f t="shared" si="77"/>
        <v/>
      </c>
      <c r="R299" t="str">
        <f t="shared" si="78"/>
        <v/>
      </c>
      <c r="S299" t="str">
        <f t="shared" si="79"/>
        <v/>
      </c>
      <c r="U299" s="2" t="str">
        <f ca="1">IF(ISBLANK($T299),IF(S299="Irrigation","Irrigation",IF(R299="Irrigation","Irrigation",IF(Q299="Domestic","Domestic",IF(P299="Stockwatering","Stockwatering",IF(N299="IRRIGATION_AND_MUNICIPAL","Irrigation and Municipal",IF(O299="IRRIGATION_AND_DOMESTIC","Irrigation and Domestic Municipality",_xlfn.XLOOKUP(J299,Use_Code_Ranking!$B$4:$B$23,Use_Code_Ranking!$A$4:$A$23))))))),$T299)</f>
        <v>Frost Protection</v>
      </c>
    </row>
    <row r="300" spans="1:21" x14ac:dyDescent="0.25">
      <c r="A300" t="s">
        <v>394</v>
      </c>
      <c r="B300" t="s">
        <v>98</v>
      </c>
      <c r="C300" t="s">
        <v>99</v>
      </c>
      <c r="D300">
        <v>32</v>
      </c>
      <c r="E300" t="s">
        <v>100</v>
      </c>
      <c r="F300" t="s">
        <v>100</v>
      </c>
      <c r="G300" t="s">
        <v>202</v>
      </c>
      <c r="H300" s="41" t="s">
        <v>104</v>
      </c>
      <c r="I300">
        <f>_xlfn.XLOOKUP(B300,Use_Code_Ranking!$A$4:$A$23,Use_Code_Ranking!$B$4:$B$23,9999)</f>
        <v>1</v>
      </c>
      <c r="J300">
        <f t="shared" ca="1" si="72"/>
        <v>1</v>
      </c>
      <c r="K300">
        <f t="shared" ca="1" si="73"/>
        <v>1</v>
      </c>
      <c r="L300">
        <f t="shared" ca="1" si="74"/>
        <v>0</v>
      </c>
      <c r="M300">
        <f t="shared" ca="1" si="75"/>
        <v>0</v>
      </c>
      <c r="N300" t="str">
        <f t="shared" ca="1" si="83"/>
        <v/>
      </c>
      <c r="O300" t="str">
        <f t="shared" ca="1" si="84"/>
        <v/>
      </c>
      <c r="P300" t="str">
        <f t="shared" si="76"/>
        <v/>
      </c>
      <c r="Q300" t="str">
        <f t="shared" si="77"/>
        <v/>
      </c>
      <c r="R300" t="str">
        <f t="shared" si="78"/>
        <v/>
      </c>
      <c r="S300" t="str">
        <f t="shared" si="79"/>
        <v/>
      </c>
      <c r="U300" s="2" t="str">
        <f ca="1">IF(ISBLANK($T300),IF(S300="Irrigation","Irrigation",IF(R300="Irrigation","Irrigation",IF(Q300="Domestic","Domestic",IF(P300="Stockwatering","Stockwatering",IF(N300="IRRIGATION_AND_MUNICIPAL","Irrigation and Municipal",IF(O300="IRRIGATION_AND_DOMESTIC","Irrigation and Domestic Municipality",_xlfn.XLOOKUP(J300,Use_Code_Ranking!$B$4:$B$23,Use_Code_Ranking!$A$4:$A$23))))))),$T300)</f>
        <v>Irrigation</v>
      </c>
    </row>
    <row r="301" spans="1:21" x14ac:dyDescent="0.25">
      <c r="A301" t="s">
        <v>394</v>
      </c>
      <c r="B301" t="s">
        <v>139</v>
      </c>
      <c r="C301" t="s">
        <v>99</v>
      </c>
      <c r="D301">
        <v>32</v>
      </c>
      <c r="E301" t="s">
        <v>100</v>
      </c>
      <c r="F301" t="s">
        <v>100</v>
      </c>
      <c r="G301" t="s">
        <v>202</v>
      </c>
      <c r="H301" s="41" t="s">
        <v>104</v>
      </c>
      <c r="I301">
        <f>_xlfn.XLOOKUP(B301,Use_Code_Ranking!$A$4:$A$23,Use_Code_Ranking!$B$4:$B$23,9999)</f>
        <v>9</v>
      </c>
      <c r="J301">
        <f t="shared" ca="1" si="72"/>
        <v>1</v>
      </c>
      <c r="K301">
        <f t="shared" ca="1" si="73"/>
        <v>1</v>
      </c>
      <c r="L301">
        <f t="shared" ca="1" si="74"/>
        <v>0</v>
      </c>
      <c r="M301">
        <f t="shared" ca="1" si="75"/>
        <v>0</v>
      </c>
      <c r="N301" t="str">
        <f t="shared" ca="1" si="83"/>
        <v/>
      </c>
      <c r="O301" t="str">
        <f t="shared" ca="1" si="84"/>
        <v/>
      </c>
      <c r="P301" t="str">
        <f t="shared" si="76"/>
        <v/>
      </c>
      <c r="Q301" t="str">
        <f t="shared" si="77"/>
        <v/>
      </c>
      <c r="R301" t="str">
        <f t="shared" si="78"/>
        <v/>
      </c>
      <c r="S301" t="str">
        <f t="shared" si="79"/>
        <v/>
      </c>
      <c r="U301" s="2" t="str">
        <f ca="1">IF(ISBLANK($T301),IF(S301="Irrigation","Irrigation",IF(R301="Irrigation","Irrigation",IF(Q301="Domestic","Domestic",IF(P301="Stockwatering","Stockwatering",IF(N301="IRRIGATION_AND_MUNICIPAL","Irrigation and Municipal",IF(O301="IRRIGATION_AND_DOMESTIC","Irrigation and Domestic Municipality",_xlfn.XLOOKUP(J301,Use_Code_Ranking!$B$4:$B$23,Use_Code_Ranking!$A$4:$A$23))))))),$T301)</f>
        <v>Irrigation</v>
      </c>
    </row>
    <row r="302" spans="1:21" x14ac:dyDescent="0.25">
      <c r="A302" t="s">
        <v>394</v>
      </c>
      <c r="B302" t="s">
        <v>143</v>
      </c>
      <c r="C302" t="s">
        <v>99</v>
      </c>
      <c r="D302">
        <v>32</v>
      </c>
      <c r="E302" t="s">
        <v>100</v>
      </c>
      <c r="F302" t="s">
        <v>100</v>
      </c>
      <c r="G302" t="s">
        <v>202</v>
      </c>
      <c r="H302" s="41" t="s">
        <v>104</v>
      </c>
      <c r="I302">
        <f>_xlfn.XLOOKUP(B302,Use_Code_Ranking!$A$4:$A$23,Use_Code_Ranking!$B$4:$B$23,9999)</f>
        <v>12</v>
      </c>
      <c r="J302">
        <f t="shared" ca="1" si="72"/>
        <v>1</v>
      </c>
      <c r="K302">
        <f t="shared" ca="1" si="73"/>
        <v>1</v>
      </c>
      <c r="L302">
        <f t="shared" ca="1" si="74"/>
        <v>0</v>
      </c>
      <c r="M302">
        <f t="shared" ca="1" si="75"/>
        <v>0</v>
      </c>
      <c r="N302" t="str">
        <f t="shared" ca="1" si="83"/>
        <v/>
      </c>
      <c r="O302" t="str">
        <f t="shared" ca="1" si="84"/>
        <v/>
      </c>
      <c r="P302" t="str">
        <f t="shared" si="76"/>
        <v/>
      </c>
      <c r="Q302" t="str">
        <f t="shared" si="77"/>
        <v/>
      </c>
      <c r="R302" t="str">
        <f t="shared" si="78"/>
        <v/>
      </c>
      <c r="S302" t="str">
        <f t="shared" si="79"/>
        <v/>
      </c>
      <c r="U302" s="2" t="str">
        <f ca="1">IF(ISBLANK($T302),IF(S302="Irrigation","Irrigation",IF(R302="Irrigation","Irrigation",IF(Q302="Domestic","Domestic",IF(P302="Stockwatering","Stockwatering",IF(N302="IRRIGATION_AND_MUNICIPAL","Irrigation and Municipal",IF(O302="IRRIGATION_AND_DOMESTIC","Irrigation and Domestic Municipality",_xlfn.XLOOKUP(J302,Use_Code_Ranking!$B$4:$B$23,Use_Code_Ranking!$A$4:$A$23))))))),$T302)</f>
        <v>Irrigation</v>
      </c>
    </row>
    <row r="303" spans="1:21" x14ac:dyDescent="0.25">
      <c r="A303" t="s">
        <v>394</v>
      </c>
      <c r="B303" t="s">
        <v>127</v>
      </c>
      <c r="C303" t="s">
        <v>99</v>
      </c>
      <c r="D303">
        <v>32</v>
      </c>
      <c r="E303" t="s">
        <v>100</v>
      </c>
      <c r="F303" t="s">
        <v>100</v>
      </c>
      <c r="G303" t="s">
        <v>202</v>
      </c>
      <c r="H303" s="41" t="s">
        <v>104</v>
      </c>
      <c r="I303">
        <f>_xlfn.XLOOKUP(B303,Use_Code_Ranking!$A$4:$A$23,Use_Code_Ranking!$B$4:$B$23,9999)</f>
        <v>8</v>
      </c>
      <c r="J303">
        <f t="shared" ca="1" si="72"/>
        <v>1</v>
      </c>
      <c r="K303">
        <f t="shared" ca="1" si="73"/>
        <v>1</v>
      </c>
      <c r="L303">
        <f t="shared" ca="1" si="74"/>
        <v>0</v>
      </c>
      <c r="M303">
        <f t="shared" ca="1" si="75"/>
        <v>0</v>
      </c>
      <c r="N303" t="str">
        <f t="shared" ca="1" si="83"/>
        <v/>
      </c>
      <c r="O303" t="str">
        <f t="shared" ca="1" si="84"/>
        <v/>
      </c>
      <c r="P303" t="str">
        <f t="shared" si="76"/>
        <v/>
      </c>
      <c r="Q303" t="str">
        <f t="shared" si="77"/>
        <v/>
      </c>
      <c r="R303" t="str">
        <f t="shared" si="78"/>
        <v/>
      </c>
      <c r="S303" t="str">
        <f t="shared" si="79"/>
        <v/>
      </c>
      <c r="U303" s="2" t="str">
        <f ca="1">IF(ISBLANK($T303),IF(S303="Irrigation","Irrigation",IF(R303="Irrigation","Irrigation",IF(Q303="Domestic","Domestic",IF(P303="Stockwatering","Stockwatering",IF(N303="IRRIGATION_AND_MUNICIPAL","Irrigation and Municipal",IF(O303="IRRIGATION_AND_DOMESTIC","Irrigation and Domestic Municipality",_xlfn.XLOOKUP(J303,Use_Code_Ranking!$B$4:$B$23,Use_Code_Ranking!$A$4:$A$23))))))),$T303)</f>
        <v>Irrigation</v>
      </c>
    </row>
    <row r="304" spans="1:21" x14ac:dyDescent="0.25">
      <c r="A304" t="s">
        <v>394</v>
      </c>
      <c r="B304" t="s">
        <v>130</v>
      </c>
      <c r="C304" t="s">
        <v>99</v>
      </c>
      <c r="D304">
        <v>32</v>
      </c>
      <c r="E304" t="s">
        <v>100</v>
      </c>
      <c r="F304" t="s">
        <v>100</v>
      </c>
      <c r="G304" t="s">
        <v>202</v>
      </c>
      <c r="H304" s="41" t="s">
        <v>104</v>
      </c>
      <c r="I304">
        <f>_xlfn.XLOOKUP(B304,Use_Code_Ranking!$A$4:$A$23,Use_Code_Ranking!$B$4:$B$23,9999)</f>
        <v>7</v>
      </c>
      <c r="J304">
        <f t="shared" ca="1" si="72"/>
        <v>1</v>
      </c>
      <c r="K304">
        <f t="shared" ca="1" si="73"/>
        <v>1</v>
      </c>
      <c r="L304">
        <f t="shared" ca="1" si="74"/>
        <v>0</v>
      </c>
      <c r="M304">
        <f t="shared" ca="1" si="75"/>
        <v>0</v>
      </c>
      <c r="N304" t="str">
        <f t="shared" ca="1" si="83"/>
        <v/>
      </c>
      <c r="O304" t="str">
        <f t="shared" ca="1" si="84"/>
        <v/>
      </c>
      <c r="P304" t="str">
        <f t="shared" si="76"/>
        <v/>
      </c>
      <c r="Q304" t="str">
        <f t="shared" si="77"/>
        <v/>
      </c>
      <c r="R304" t="str">
        <f t="shared" si="78"/>
        <v/>
      </c>
      <c r="S304" t="str">
        <f t="shared" si="79"/>
        <v/>
      </c>
      <c r="U304" s="2" t="str">
        <f ca="1">IF(ISBLANK($T304),IF(S304="Irrigation","Irrigation",IF(R304="Irrigation","Irrigation",IF(Q304="Domestic","Domestic",IF(P304="Stockwatering","Stockwatering",IF(N304="IRRIGATION_AND_MUNICIPAL","Irrigation and Municipal",IF(O304="IRRIGATION_AND_DOMESTIC","Irrigation and Domestic Municipality",_xlfn.XLOOKUP(J304,Use_Code_Ranking!$B$4:$B$23,Use_Code_Ranking!$A$4:$A$23))))))),$T304)</f>
        <v>Irrigation</v>
      </c>
    </row>
    <row r="305" spans="1:21" x14ac:dyDescent="0.25">
      <c r="A305" t="s">
        <v>395</v>
      </c>
      <c r="B305" t="s">
        <v>127</v>
      </c>
      <c r="C305" t="s">
        <v>99</v>
      </c>
      <c r="D305">
        <v>86</v>
      </c>
      <c r="E305" t="s">
        <v>100</v>
      </c>
      <c r="F305" t="s">
        <v>100</v>
      </c>
      <c r="G305" t="s">
        <v>151</v>
      </c>
      <c r="H305" s="41" t="s">
        <v>136</v>
      </c>
      <c r="I305">
        <f>_xlfn.XLOOKUP(B305,Use_Code_Ranking!$A$4:$A$23,Use_Code_Ranking!$B$4:$B$23,9999)</f>
        <v>8</v>
      </c>
      <c r="J305">
        <f t="shared" ca="1" si="72"/>
        <v>1</v>
      </c>
      <c r="K305">
        <f t="shared" ca="1" si="73"/>
        <v>1</v>
      </c>
      <c r="L305">
        <f t="shared" ca="1" si="74"/>
        <v>0</v>
      </c>
      <c r="M305">
        <f t="shared" ca="1" si="75"/>
        <v>0</v>
      </c>
      <c r="N305" t="str">
        <f t="shared" ca="1" si="83"/>
        <v/>
      </c>
      <c r="O305" t="str">
        <f t="shared" ca="1" si="84"/>
        <v/>
      </c>
      <c r="P305" t="str">
        <f t="shared" si="76"/>
        <v/>
      </c>
      <c r="Q305" t="str">
        <f t="shared" si="77"/>
        <v/>
      </c>
      <c r="R305" t="str">
        <f t="shared" si="78"/>
        <v/>
      </c>
      <c r="S305" t="str">
        <f t="shared" si="79"/>
        <v/>
      </c>
      <c r="U305" s="2" t="str">
        <f ca="1">IF(ISBLANK($T305),IF(S305="Irrigation","Irrigation",IF(R305="Irrigation","Irrigation",IF(Q305="Domestic","Domestic",IF(P305="Stockwatering","Stockwatering",IF(N305="IRRIGATION_AND_MUNICIPAL","Irrigation and Municipal",IF(O305="IRRIGATION_AND_DOMESTIC","Irrigation and Domestic Municipality",_xlfn.XLOOKUP(J305,Use_Code_Ranking!$B$4:$B$23,Use_Code_Ranking!$A$4:$A$23))))))),$T305)</f>
        <v>Irrigation</v>
      </c>
    </row>
    <row r="306" spans="1:21" x14ac:dyDescent="0.25">
      <c r="A306" t="s">
        <v>395</v>
      </c>
      <c r="B306" t="s">
        <v>98</v>
      </c>
      <c r="C306" t="s">
        <v>99</v>
      </c>
      <c r="D306">
        <v>86</v>
      </c>
      <c r="E306" t="s">
        <v>100</v>
      </c>
      <c r="F306" t="s">
        <v>100</v>
      </c>
      <c r="G306" t="s">
        <v>151</v>
      </c>
      <c r="H306" s="41" t="s">
        <v>136</v>
      </c>
      <c r="I306">
        <f>_xlfn.XLOOKUP(B306,Use_Code_Ranking!$A$4:$A$23,Use_Code_Ranking!$B$4:$B$23,9999)</f>
        <v>1</v>
      </c>
      <c r="J306">
        <f t="shared" ca="1" si="72"/>
        <v>1</v>
      </c>
      <c r="K306">
        <f t="shared" ca="1" si="73"/>
        <v>1</v>
      </c>
      <c r="L306">
        <f t="shared" ca="1" si="74"/>
        <v>0</v>
      </c>
      <c r="M306">
        <f t="shared" ca="1" si="75"/>
        <v>0</v>
      </c>
      <c r="N306" t="str">
        <f t="shared" ca="1" si="83"/>
        <v/>
      </c>
      <c r="O306" t="str">
        <f t="shared" ca="1" si="84"/>
        <v/>
      </c>
      <c r="P306" t="str">
        <f t="shared" si="76"/>
        <v/>
      </c>
      <c r="Q306" t="str">
        <f t="shared" si="77"/>
        <v/>
      </c>
      <c r="R306" t="str">
        <f t="shared" si="78"/>
        <v/>
      </c>
      <c r="S306" t="str">
        <f t="shared" si="79"/>
        <v/>
      </c>
      <c r="U306" s="2" t="str">
        <f ca="1">IF(ISBLANK($T306),IF(S306="Irrigation","Irrigation",IF(R306="Irrigation","Irrigation",IF(Q306="Domestic","Domestic",IF(P306="Stockwatering","Stockwatering",IF(N306="IRRIGATION_AND_MUNICIPAL","Irrigation and Municipal",IF(O306="IRRIGATION_AND_DOMESTIC","Irrigation and Domestic Municipality",_xlfn.XLOOKUP(J306,Use_Code_Ranking!$B$4:$B$23,Use_Code_Ranking!$A$4:$A$23))))))),$T306)</f>
        <v>Irrigation</v>
      </c>
    </row>
    <row r="307" spans="1:21" x14ac:dyDescent="0.25">
      <c r="A307" t="s">
        <v>395</v>
      </c>
      <c r="B307" t="s">
        <v>130</v>
      </c>
      <c r="C307" t="s">
        <v>99</v>
      </c>
      <c r="D307">
        <v>86</v>
      </c>
      <c r="E307" t="s">
        <v>100</v>
      </c>
      <c r="F307" t="s">
        <v>100</v>
      </c>
      <c r="G307" t="s">
        <v>151</v>
      </c>
      <c r="H307" s="41" t="s">
        <v>136</v>
      </c>
      <c r="I307">
        <f>_xlfn.XLOOKUP(B307,Use_Code_Ranking!$A$4:$A$23,Use_Code_Ranking!$B$4:$B$23,9999)</f>
        <v>7</v>
      </c>
      <c r="J307">
        <f t="shared" ca="1" si="72"/>
        <v>1</v>
      </c>
      <c r="K307">
        <f t="shared" ca="1" si="73"/>
        <v>1</v>
      </c>
      <c r="L307">
        <f t="shared" ca="1" si="74"/>
        <v>0</v>
      </c>
      <c r="M307">
        <f t="shared" ca="1" si="75"/>
        <v>0</v>
      </c>
      <c r="N307" t="str">
        <f t="shared" ca="1" si="83"/>
        <v/>
      </c>
      <c r="O307" t="str">
        <f t="shared" ca="1" si="84"/>
        <v/>
      </c>
      <c r="P307" t="str">
        <f t="shared" si="76"/>
        <v/>
      </c>
      <c r="Q307" t="str">
        <f t="shared" si="77"/>
        <v/>
      </c>
      <c r="R307" t="str">
        <f t="shared" si="78"/>
        <v/>
      </c>
      <c r="S307" t="str">
        <f t="shared" si="79"/>
        <v/>
      </c>
      <c r="U307" s="2" t="str">
        <f ca="1">IF(ISBLANK($T307),IF(S307="Irrigation","Irrigation",IF(R307="Irrigation","Irrigation",IF(Q307="Domestic","Domestic",IF(P307="Stockwatering","Stockwatering",IF(N307="IRRIGATION_AND_MUNICIPAL","Irrigation and Municipal",IF(O307="IRRIGATION_AND_DOMESTIC","Irrigation and Domestic Municipality",_xlfn.XLOOKUP(J307,Use_Code_Ranking!$B$4:$B$23,Use_Code_Ranking!$A$4:$A$23))))))),$T307)</f>
        <v>Irrigation</v>
      </c>
    </row>
    <row r="308" spans="1:21" x14ac:dyDescent="0.25">
      <c r="A308" t="s">
        <v>396</v>
      </c>
      <c r="B308" t="s">
        <v>98</v>
      </c>
      <c r="C308" t="s">
        <v>99</v>
      </c>
      <c r="D308">
        <v>31</v>
      </c>
      <c r="E308" t="s">
        <v>100</v>
      </c>
      <c r="F308" t="s">
        <v>100</v>
      </c>
      <c r="G308" t="s">
        <v>397</v>
      </c>
      <c r="H308" s="41" t="s">
        <v>111</v>
      </c>
      <c r="I308">
        <f>_xlfn.XLOOKUP(B308,Use_Code_Ranking!$A$4:$A$23,Use_Code_Ranking!$B$4:$B$23,9999)</f>
        <v>1</v>
      </c>
      <c r="J308">
        <f t="shared" ca="1" si="72"/>
        <v>1</v>
      </c>
      <c r="K308">
        <f t="shared" ca="1" si="73"/>
        <v>1</v>
      </c>
      <c r="L308">
        <f t="shared" ca="1" si="74"/>
        <v>0</v>
      </c>
      <c r="M308">
        <f t="shared" ca="1" si="75"/>
        <v>0</v>
      </c>
      <c r="N308" t="str">
        <f t="shared" ca="1" si="83"/>
        <v/>
      </c>
      <c r="O308" t="str">
        <f t="shared" ca="1" si="84"/>
        <v/>
      </c>
      <c r="P308" t="str">
        <f t="shared" si="76"/>
        <v/>
      </c>
      <c r="Q308" t="str">
        <f t="shared" si="77"/>
        <v/>
      </c>
      <c r="R308" t="str">
        <f t="shared" si="78"/>
        <v/>
      </c>
      <c r="S308" t="str">
        <f t="shared" si="79"/>
        <v/>
      </c>
      <c r="U308" s="2" t="str">
        <f ca="1">IF(ISBLANK($T308),IF(S308="Irrigation","Irrigation",IF(R308="Irrigation","Irrigation",IF(Q308="Domestic","Domestic",IF(P308="Stockwatering","Stockwatering",IF(N308="IRRIGATION_AND_MUNICIPAL","Irrigation and Municipal",IF(O308="IRRIGATION_AND_DOMESTIC","Irrigation and Domestic Municipality",_xlfn.XLOOKUP(J308,Use_Code_Ranking!$B$4:$B$23,Use_Code_Ranking!$A$4:$A$23))))))),$T308)</f>
        <v>Irrigation</v>
      </c>
    </row>
    <row r="309" spans="1:21" x14ac:dyDescent="0.25">
      <c r="A309" t="s">
        <v>399</v>
      </c>
      <c r="B309" t="s">
        <v>98</v>
      </c>
      <c r="C309" t="s">
        <v>99</v>
      </c>
      <c r="D309">
        <v>6.1</v>
      </c>
      <c r="E309" t="s">
        <v>100</v>
      </c>
      <c r="F309" t="s">
        <v>100</v>
      </c>
      <c r="G309" t="s">
        <v>142</v>
      </c>
      <c r="H309" s="41" t="s">
        <v>136</v>
      </c>
      <c r="I309">
        <f>_xlfn.XLOOKUP(B309,Use_Code_Ranking!$A$4:$A$23,Use_Code_Ranking!$B$4:$B$23,9999)</f>
        <v>1</v>
      </c>
      <c r="J309">
        <f t="shared" ca="1" si="72"/>
        <v>1</v>
      </c>
      <c r="K309">
        <f t="shared" ca="1" si="73"/>
        <v>1</v>
      </c>
      <c r="L309">
        <f t="shared" ca="1" si="74"/>
        <v>0</v>
      </c>
      <c r="M309">
        <f t="shared" ca="1" si="75"/>
        <v>0</v>
      </c>
      <c r="N309" t="str">
        <f t="shared" ca="1" si="83"/>
        <v/>
      </c>
      <c r="O309" t="str">
        <f t="shared" ca="1" si="84"/>
        <v/>
      </c>
      <c r="P309" t="str">
        <f t="shared" si="76"/>
        <v/>
      </c>
      <c r="Q309" t="str">
        <f t="shared" si="77"/>
        <v/>
      </c>
      <c r="R309" t="str">
        <f t="shared" si="78"/>
        <v/>
      </c>
      <c r="S309" t="str">
        <f t="shared" si="79"/>
        <v/>
      </c>
      <c r="U309" s="2" t="str">
        <f ca="1">IF(ISBLANK($T309),IF(S309="Irrigation","Irrigation",IF(R309="Irrigation","Irrigation",IF(Q309="Domestic","Domestic",IF(P309="Stockwatering","Stockwatering",IF(N309="IRRIGATION_AND_MUNICIPAL","Irrigation and Municipal",IF(O309="IRRIGATION_AND_DOMESTIC","Irrigation and Domestic Municipality",_xlfn.XLOOKUP(J309,Use_Code_Ranking!$B$4:$B$23,Use_Code_Ranking!$A$4:$A$23))))))),$T309)</f>
        <v>Irrigation</v>
      </c>
    </row>
    <row r="310" spans="1:21" x14ac:dyDescent="0.25">
      <c r="A310" t="s">
        <v>400</v>
      </c>
      <c r="B310" t="s">
        <v>98</v>
      </c>
      <c r="C310" t="s">
        <v>99</v>
      </c>
      <c r="D310">
        <v>60.7</v>
      </c>
      <c r="E310" t="s">
        <v>100</v>
      </c>
      <c r="F310" t="s">
        <v>100</v>
      </c>
      <c r="G310" t="s">
        <v>401</v>
      </c>
      <c r="H310" s="41" t="s">
        <v>136</v>
      </c>
      <c r="I310">
        <f>_xlfn.XLOOKUP(B310,Use_Code_Ranking!$A$4:$A$23,Use_Code_Ranking!$B$4:$B$23,9999)</f>
        <v>1</v>
      </c>
      <c r="J310">
        <f t="shared" ca="1" si="72"/>
        <v>1</v>
      </c>
      <c r="K310">
        <f t="shared" ca="1" si="73"/>
        <v>1</v>
      </c>
      <c r="L310">
        <f t="shared" ca="1" si="74"/>
        <v>0</v>
      </c>
      <c r="M310">
        <f t="shared" ca="1" si="75"/>
        <v>0</v>
      </c>
      <c r="N310" t="str">
        <f t="shared" ca="1" si="83"/>
        <v/>
      </c>
      <c r="O310" t="str">
        <f t="shared" ca="1" si="84"/>
        <v/>
      </c>
      <c r="P310" t="str">
        <f t="shared" si="76"/>
        <v/>
      </c>
      <c r="Q310" t="str">
        <f t="shared" si="77"/>
        <v/>
      </c>
      <c r="R310" t="str">
        <f t="shared" si="78"/>
        <v/>
      </c>
      <c r="S310" t="str">
        <f t="shared" si="79"/>
        <v/>
      </c>
      <c r="U310" s="2" t="str">
        <f ca="1">IF(ISBLANK($T310),IF(S310="Irrigation","Irrigation",IF(R310="Irrigation","Irrigation",IF(Q310="Domestic","Domestic",IF(P310="Stockwatering","Stockwatering",IF(N310="IRRIGATION_AND_MUNICIPAL","Irrigation and Municipal",IF(O310="IRRIGATION_AND_DOMESTIC","Irrigation and Domestic Municipality",_xlfn.XLOOKUP(J310,Use_Code_Ranking!$B$4:$B$23,Use_Code_Ranking!$A$4:$A$23))))))),$T310)</f>
        <v>Irrigation</v>
      </c>
    </row>
    <row r="311" spans="1:21" x14ac:dyDescent="0.25">
      <c r="A311" t="s">
        <v>400</v>
      </c>
      <c r="B311" t="s">
        <v>127</v>
      </c>
      <c r="C311" t="s">
        <v>99</v>
      </c>
      <c r="D311">
        <v>60.7</v>
      </c>
      <c r="E311" t="s">
        <v>100</v>
      </c>
      <c r="F311" t="s">
        <v>100</v>
      </c>
      <c r="G311" t="s">
        <v>401</v>
      </c>
      <c r="H311" s="41" t="s">
        <v>136</v>
      </c>
      <c r="I311">
        <f>_xlfn.XLOOKUP(B311,Use_Code_Ranking!$A$4:$A$23,Use_Code_Ranking!$B$4:$B$23,9999)</f>
        <v>8</v>
      </c>
      <c r="J311">
        <f t="shared" ca="1" si="72"/>
        <v>1</v>
      </c>
      <c r="K311">
        <f t="shared" ca="1" si="73"/>
        <v>1</v>
      </c>
      <c r="L311">
        <f t="shared" ca="1" si="74"/>
        <v>0</v>
      </c>
      <c r="M311">
        <f t="shared" ca="1" si="75"/>
        <v>0</v>
      </c>
      <c r="N311" t="str">
        <f t="shared" ca="1" si="83"/>
        <v/>
      </c>
      <c r="O311" t="str">
        <f t="shared" ca="1" si="84"/>
        <v/>
      </c>
      <c r="P311" t="str">
        <f t="shared" si="76"/>
        <v/>
      </c>
      <c r="Q311" t="str">
        <f t="shared" si="77"/>
        <v/>
      </c>
      <c r="R311" t="str">
        <f t="shared" si="78"/>
        <v/>
      </c>
      <c r="S311" t="str">
        <f t="shared" si="79"/>
        <v/>
      </c>
      <c r="U311" s="2" t="str">
        <f ca="1">IF(ISBLANK($T311),IF(S311="Irrigation","Irrigation",IF(R311="Irrigation","Irrigation",IF(Q311="Domestic","Domestic",IF(P311="Stockwatering","Stockwatering",IF(N311="IRRIGATION_AND_MUNICIPAL","Irrigation and Municipal",IF(O311="IRRIGATION_AND_DOMESTIC","Irrigation and Domestic Municipality",_xlfn.XLOOKUP(J311,Use_Code_Ranking!$B$4:$B$23,Use_Code_Ranking!$A$4:$A$23))))))),$T311)</f>
        <v>Irrigation</v>
      </c>
    </row>
    <row r="312" spans="1:21" x14ac:dyDescent="0.25">
      <c r="A312" t="s">
        <v>665</v>
      </c>
      <c r="B312" t="s">
        <v>98</v>
      </c>
      <c r="C312" t="s">
        <v>99</v>
      </c>
      <c r="D312">
        <v>3</v>
      </c>
      <c r="E312" t="s">
        <v>100</v>
      </c>
      <c r="F312" t="s">
        <v>100</v>
      </c>
      <c r="G312" t="s">
        <v>666</v>
      </c>
      <c r="H312" s="41" t="s">
        <v>111</v>
      </c>
      <c r="I312">
        <f>_xlfn.XLOOKUP(B312,Use_Code_Ranking!$A$4:$A$23,Use_Code_Ranking!$B$4:$B$23,9999)</f>
        <v>1</v>
      </c>
      <c r="J312">
        <f t="shared" ca="1" si="72"/>
        <v>1</v>
      </c>
      <c r="K312">
        <f t="shared" ca="1" si="73"/>
        <v>1</v>
      </c>
      <c r="L312">
        <f t="shared" ca="1" si="74"/>
        <v>0</v>
      </c>
      <c r="M312">
        <f t="shared" ca="1" si="75"/>
        <v>0</v>
      </c>
      <c r="N312" t="str">
        <f t="shared" ca="1" si="83"/>
        <v/>
      </c>
      <c r="O312" t="str">
        <f t="shared" ca="1" si="84"/>
        <v/>
      </c>
      <c r="P312" t="str">
        <f t="shared" si="76"/>
        <v/>
      </c>
      <c r="Q312" t="str">
        <f t="shared" si="77"/>
        <v/>
      </c>
      <c r="R312" t="str">
        <f t="shared" si="78"/>
        <v/>
      </c>
      <c r="S312" t="str">
        <f t="shared" si="79"/>
        <v/>
      </c>
      <c r="U312" s="2" t="str">
        <f ca="1">IF(ISBLANK($T312),IF(S312="Irrigation","Irrigation",IF(R312="Irrigation","Irrigation",IF(Q312="Domestic","Domestic",IF(P312="Stockwatering","Stockwatering",IF(N312="IRRIGATION_AND_MUNICIPAL","Irrigation and Municipal",IF(O312="IRRIGATION_AND_DOMESTIC","Irrigation and Domestic Municipality",_xlfn.XLOOKUP(J312,Use_Code_Ranking!$B$4:$B$23,Use_Code_Ranking!$A$4:$A$23))))))),$T312)</f>
        <v>Irrigation</v>
      </c>
    </row>
    <row r="313" spans="1:21" x14ac:dyDescent="0.25">
      <c r="A313" t="s">
        <v>402</v>
      </c>
      <c r="B313" t="s">
        <v>107</v>
      </c>
      <c r="C313" t="s">
        <v>99</v>
      </c>
      <c r="D313">
        <v>36</v>
      </c>
      <c r="E313" t="s">
        <v>100</v>
      </c>
      <c r="F313" t="s">
        <v>100</v>
      </c>
      <c r="G313" t="s">
        <v>403</v>
      </c>
      <c r="H313" s="41" t="s">
        <v>104</v>
      </c>
      <c r="I313">
        <f>_xlfn.XLOOKUP(B313,Use_Code_Ranking!$A$4:$A$23,Use_Code_Ranking!$B$4:$B$23,9999)</f>
        <v>6</v>
      </c>
      <c r="J313">
        <f t="shared" ca="1" si="72"/>
        <v>6</v>
      </c>
      <c r="K313">
        <f t="shared" ca="1" si="73"/>
        <v>0</v>
      </c>
      <c r="L313">
        <f t="shared" ca="1" si="74"/>
        <v>0</v>
      </c>
      <c r="M313">
        <f t="shared" ca="1" si="75"/>
        <v>0</v>
      </c>
      <c r="N313" t="str">
        <f t="shared" ca="1" si="83"/>
        <v/>
      </c>
      <c r="O313" t="str">
        <f t="shared" ca="1" si="84"/>
        <v/>
      </c>
      <c r="P313" t="str">
        <f t="shared" si="76"/>
        <v/>
      </c>
      <c r="Q313" t="str">
        <f t="shared" si="77"/>
        <v/>
      </c>
      <c r="R313" t="str">
        <f t="shared" si="78"/>
        <v/>
      </c>
      <c r="S313" t="str">
        <f t="shared" si="79"/>
        <v/>
      </c>
      <c r="U313" s="2" t="str">
        <f ca="1">IF(ISBLANK($T313),IF(S313="Irrigation","Irrigation",IF(R313="Irrigation","Irrigation",IF(Q313="Domestic","Domestic",IF(P313="Stockwatering","Stockwatering",IF(N313="IRRIGATION_AND_MUNICIPAL","Irrigation and Municipal",IF(O313="IRRIGATION_AND_DOMESTIC","Irrigation and Domestic Municipality",_xlfn.XLOOKUP(J313,Use_Code_Ranking!$B$4:$B$23,Use_Code_Ranking!$A$4:$A$23))))))),$T313)</f>
        <v>Industrial</v>
      </c>
    </row>
    <row r="314" spans="1:21" x14ac:dyDescent="0.25">
      <c r="A314" t="s">
        <v>404</v>
      </c>
      <c r="B314" t="s">
        <v>127</v>
      </c>
      <c r="C314" t="s">
        <v>99</v>
      </c>
      <c r="D314">
        <v>195</v>
      </c>
      <c r="E314" t="s">
        <v>100</v>
      </c>
      <c r="F314" t="s">
        <v>100</v>
      </c>
      <c r="G314" t="s">
        <v>155</v>
      </c>
      <c r="H314" s="41" t="s">
        <v>111</v>
      </c>
      <c r="I314">
        <f>_xlfn.XLOOKUP(B314,Use_Code_Ranking!$A$4:$A$23,Use_Code_Ranking!$B$4:$B$23,9999)</f>
        <v>8</v>
      </c>
      <c r="J314">
        <f t="shared" ca="1" si="72"/>
        <v>1</v>
      </c>
      <c r="K314">
        <f t="shared" ca="1" si="73"/>
        <v>1</v>
      </c>
      <c r="L314">
        <f t="shared" ca="1" si="74"/>
        <v>0</v>
      </c>
      <c r="M314">
        <f t="shared" ca="1" si="75"/>
        <v>0</v>
      </c>
      <c r="N314" t="str">
        <f t="shared" ca="1" si="83"/>
        <v/>
      </c>
      <c r="O314" t="str">
        <f t="shared" ca="1" si="84"/>
        <v/>
      </c>
      <c r="P314" t="str">
        <f t="shared" si="76"/>
        <v/>
      </c>
      <c r="Q314" t="str">
        <f t="shared" si="77"/>
        <v/>
      </c>
      <c r="R314" t="str">
        <f t="shared" si="78"/>
        <v/>
      </c>
      <c r="S314" t="str">
        <f t="shared" si="79"/>
        <v/>
      </c>
      <c r="U314" s="2" t="str">
        <f ca="1">IF(ISBLANK($T314),IF(S314="Irrigation","Irrigation",IF(R314="Irrigation","Irrigation",IF(Q314="Domestic","Domestic",IF(P314="Stockwatering","Stockwatering",IF(N314="IRRIGATION_AND_MUNICIPAL","Irrigation and Municipal",IF(O314="IRRIGATION_AND_DOMESTIC","Irrigation and Domestic Municipality",_xlfn.XLOOKUP(J314,Use_Code_Ranking!$B$4:$B$23,Use_Code_Ranking!$A$4:$A$23))))))),$T314)</f>
        <v>Irrigation</v>
      </c>
    </row>
    <row r="315" spans="1:21" x14ac:dyDescent="0.25">
      <c r="A315" t="s">
        <v>404</v>
      </c>
      <c r="B315" t="s">
        <v>98</v>
      </c>
      <c r="C315" t="s">
        <v>99</v>
      </c>
      <c r="D315">
        <v>195</v>
      </c>
      <c r="E315" t="s">
        <v>100</v>
      </c>
      <c r="F315" t="s">
        <v>100</v>
      </c>
      <c r="G315" t="s">
        <v>155</v>
      </c>
      <c r="H315" s="41" t="s">
        <v>111</v>
      </c>
      <c r="I315">
        <f>_xlfn.XLOOKUP(B315,Use_Code_Ranking!$A$4:$A$23,Use_Code_Ranking!$B$4:$B$23,9999)</f>
        <v>1</v>
      </c>
      <c r="J315">
        <f t="shared" ca="1" si="72"/>
        <v>1</v>
      </c>
      <c r="K315">
        <f t="shared" ca="1" si="73"/>
        <v>1</v>
      </c>
      <c r="L315">
        <f t="shared" ca="1" si="74"/>
        <v>0</v>
      </c>
      <c r="M315">
        <f t="shared" ca="1" si="75"/>
        <v>0</v>
      </c>
      <c r="N315" t="str">
        <f t="shared" ca="1" si="83"/>
        <v/>
      </c>
      <c r="O315" t="str">
        <f t="shared" ca="1" si="84"/>
        <v/>
      </c>
      <c r="P315" t="str">
        <f t="shared" si="76"/>
        <v/>
      </c>
      <c r="Q315" t="str">
        <f t="shared" si="77"/>
        <v/>
      </c>
      <c r="R315" t="str">
        <f t="shared" si="78"/>
        <v/>
      </c>
      <c r="S315" t="str">
        <f t="shared" si="79"/>
        <v/>
      </c>
      <c r="U315" s="2" t="str">
        <f ca="1">IF(ISBLANK($T315),IF(S315="Irrigation","Irrigation",IF(R315="Irrigation","Irrigation",IF(Q315="Domestic","Domestic",IF(P315="Stockwatering","Stockwatering",IF(N315="IRRIGATION_AND_MUNICIPAL","Irrigation and Municipal",IF(O315="IRRIGATION_AND_DOMESTIC","Irrigation and Domestic Municipality",_xlfn.XLOOKUP(J315,Use_Code_Ranking!$B$4:$B$23,Use_Code_Ranking!$A$4:$A$23))))))),$T315)</f>
        <v>Irrigation</v>
      </c>
    </row>
    <row r="316" spans="1:21" x14ac:dyDescent="0.25">
      <c r="A316" t="s">
        <v>405</v>
      </c>
      <c r="B316" t="s">
        <v>98</v>
      </c>
      <c r="C316" t="s">
        <v>99</v>
      </c>
      <c r="D316">
        <v>42</v>
      </c>
      <c r="E316" t="s">
        <v>100</v>
      </c>
      <c r="F316" t="s">
        <v>100</v>
      </c>
      <c r="G316" t="s">
        <v>169</v>
      </c>
      <c r="H316" s="41" t="s">
        <v>136</v>
      </c>
      <c r="I316">
        <f>_xlfn.XLOOKUP(B316,Use_Code_Ranking!$A$4:$A$23,Use_Code_Ranking!$B$4:$B$23,9999)</f>
        <v>1</v>
      </c>
      <c r="J316">
        <f t="shared" ca="1" si="72"/>
        <v>1</v>
      </c>
      <c r="K316">
        <f t="shared" ca="1" si="73"/>
        <v>1</v>
      </c>
      <c r="L316">
        <f t="shared" ca="1" si="74"/>
        <v>0</v>
      </c>
      <c r="M316">
        <f t="shared" ca="1" si="75"/>
        <v>0</v>
      </c>
      <c r="N316" t="str">
        <f t="shared" ca="1" si="83"/>
        <v/>
      </c>
      <c r="O316" t="str">
        <f t="shared" ca="1" si="84"/>
        <v/>
      </c>
      <c r="P316" t="str">
        <f t="shared" si="76"/>
        <v/>
      </c>
      <c r="Q316" t="str">
        <f t="shared" si="77"/>
        <v/>
      </c>
      <c r="R316" t="str">
        <f t="shared" si="78"/>
        <v/>
      </c>
      <c r="S316" t="str">
        <f t="shared" si="79"/>
        <v/>
      </c>
      <c r="U316" s="2" t="str">
        <f ca="1">IF(ISBLANK($T316),IF(S316="Irrigation","Irrigation",IF(R316="Irrigation","Irrigation",IF(Q316="Domestic","Domestic",IF(P316="Stockwatering","Stockwatering",IF(N316="IRRIGATION_AND_MUNICIPAL","Irrigation and Municipal",IF(O316="IRRIGATION_AND_DOMESTIC","Irrigation and Domestic Municipality",_xlfn.XLOOKUP(J316,Use_Code_Ranking!$B$4:$B$23,Use_Code_Ranking!$A$4:$A$23))))))),$T316)</f>
        <v>Irrigation</v>
      </c>
    </row>
    <row r="317" spans="1:21" x14ac:dyDescent="0.25">
      <c r="A317" t="s">
        <v>406</v>
      </c>
      <c r="B317" t="s">
        <v>130</v>
      </c>
      <c r="C317" t="s">
        <v>99</v>
      </c>
      <c r="D317">
        <v>150</v>
      </c>
      <c r="E317" t="s">
        <v>100</v>
      </c>
      <c r="F317" t="s">
        <v>100</v>
      </c>
      <c r="G317" t="s">
        <v>169</v>
      </c>
      <c r="H317" s="41" t="s">
        <v>136</v>
      </c>
      <c r="I317">
        <f>_xlfn.XLOOKUP(B317,Use_Code_Ranking!$A$4:$A$23,Use_Code_Ranking!$B$4:$B$23,9999)</f>
        <v>7</v>
      </c>
      <c r="J317">
        <f t="shared" ca="1" si="72"/>
        <v>7</v>
      </c>
      <c r="K317">
        <f t="shared" ca="1" si="73"/>
        <v>0</v>
      </c>
      <c r="L317">
        <f t="shared" ca="1" si="74"/>
        <v>0</v>
      </c>
      <c r="M317">
        <f t="shared" ca="1" si="75"/>
        <v>0</v>
      </c>
      <c r="N317" t="str">
        <f t="shared" ca="1" si="83"/>
        <v/>
      </c>
      <c r="O317" t="str">
        <f t="shared" ca="1" si="84"/>
        <v/>
      </c>
      <c r="P317" t="str">
        <f t="shared" si="76"/>
        <v/>
      </c>
      <c r="Q317" t="str">
        <f t="shared" si="77"/>
        <v/>
      </c>
      <c r="R317" t="str">
        <f t="shared" si="78"/>
        <v/>
      </c>
      <c r="S317" t="str">
        <f t="shared" si="79"/>
        <v/>
      </c>
      <c r="U317" s="2" t="str">
        <f ca="1">IF(ISBLANK($T317),IF(S317="Irrigation","Irrigation",IF(R317="Irrigation","Irrigation",IF(Q317="Domestic","Domestic",IF(P317="Stockwatering","Stockwatering",IF(N317="IRRIGATION_AND_MUNICIPAL","Irrigation and Municipal",IF(O317="IRRIGATION_AND_DOMESTIC","Irrigation and Domestic Municipality",_xlfn.XLOOKUP(J317,Use_Code_Ranking!$B$4:$B$23,Use_Code_Ranking!$A$4:$A$23))))))),$T317)</f>
        <v>Frost Protection</v>
      </c>
    </row>
    <row r="318" spans="1:21" x14ac:dyDescent="0.25">
      <c r="A318" t="s">
        <v>407</v>
      </c>
      <c r="B318" t="s">
        <v>110</v>
      </c>
      <c r="C318" t="s">
        <v>99</v>
      </c>
      <c r="D318">
        <v>1137</v>
      </c>
      <c r="E318" t="s">
        <v>100</v>
      </c>
      <c r="F318" t="s">
        <v>100</v>
      </c>
      <c r="G318" t="s">
        <v>408</v>
      </c>
      <c r="H318" s="41" t="s">
        <v>136</v>
      </c>
      <c r="I318">
        <f>_xlfn.XLOOKUP(B318,Use_Code_Ranking!$A$4:$A$23,Use_Code_Ranking!$B$4:$B$23,9999)</f>
        <v>2</v>
      </c>
      <c r="J318">
        <f t="shared" ca="1" si="72"/>
        <v>2</v>
      </c>
      <c r="K318">
        <f t="shared" ca="1" si="73"/>
        <v>0</v>
      </c>
      <c r="L318">
        <f t="shared" ca="1" si="74"/>
        <v>1</v>
      </c>
      <c r="M318">
        <f t="shared" ca="1" si="75"/>
        <v>0</v>
      </c>
      <c r="N318" t="str">
        <f t="shared" ca="1" si="83"/>
        <v/>
      </c>
      <c r="O318" t="str">
        <f t="shared" ca="1" si="84"/>
        <v/>
      </c>
      <c r="P318" t="str">
        <f t="shared" si="76"/>
        <v/>
      </c>
      <c r="Q318" t="str">
        <f t="shared" si="77"/>
        <v/>
      </c>
      <c r="R318" t="str">
        <f t="shared" si="78"/>
        <v/>
      </c>
      <c r="S318" t="str">
        <f t="shared" si="79"/>
        <v/>
      </c>
      <c r="U318" s="2" t="str">
        <f ca="1">IF(ISBLANK($T318),IF(S318="Irrigation","Irrigation",IF(R318="Irrigation","Irrigation",IF(Q318="Domestic","Domestic",IF(P318="Stockwatering","Stockwatering",IF(N318="IRRIGATION_AND_MUNICIPAL","Irrigation and Municipal",IF(O318="IRRIGATION_AND_DOMESTIC","Irrigation and Domestic Municipality",_xlfn.XLOOKUP(J318,Use_Code_Ranking!$B$4:$B$23,Use_Code_Ranking!$A$4:$A$23))))))),$T318)</f>
        <v>Municipal</v>
      </c>
    </row>
    <row r="319" spans="1:21" x14ac:dyDescent="0.25">
      <c r="A319" t="s">
        <v>409</v>
      </c>
      <c r="B319" t="s">
        <v>106</v>
      </c>
      <c r="C319" t="s">
        <v>99</v>
      </c>
      <c r="D319">
        <v>0.4</v>
      </c>
      <c r="E319" t="s">
        <v>100</v>
      </c>
      <c r="F319" t="s">
        <v>100</v>
      </c>
      <c r="G319" t="s">
        <v>410</v>
      </c>
      <c r="H319" s="41" t="s">
        <v>102</v>
      </c>
      <c r="I319">
        <f>_xlfn.XLOOKUP(B319,Use_Code_Ranking!$A$4:$A$23,Use_Code_Ranking!$B$4:$B$23,9999)</f>
        <v>3</v>
      </c>
      <c r="J319">
        <f t="shared" ca="1" si="72"/>
        <v>3</v>
      </c>
      <c r="K319">
        <f t="shared" ca="1" si="73"/>
        <v>0</v>
      </c>
      <c r="L319">
        <f t="shared" ca="1" si="74"/>
        <v>0</v>
      </c>
      <c r="M319">
        <f t="shared" ca="1" si="75"/>
        <v>0</v>
      </c>
      <c r="N319" t="str">
        <f t="shared" ca="1" si="83"/>
        <v/>
      </c>
      <c r="O319" t="str">
        <f t="shared" ca="1" si="84"/>
        <v/>
      </c>
      <c r="P319" t="str">
        <f t="shared" si="76"/>
        <v/>
      </c>
      <c r="Q319" t="str">
        <f t="shared" si="77"/>
        <v/>
      </c>
      <c r="R319" t="str">
        <f t="shared" si="78"/>
        <v/>
      </c>
      <c r="S319" t="str">
        <f t="shared" si="79"/>
        <v/>
      </c>
      <c r="U319" s="2" t="str">
        <f ca="1">IF(ISBLANK($T319),IF(S319="Irrigation","Irrigation",IF(R319="Irrigation","Irrigation",IF(Q319="Domestic","Domestic",IF(P319="Stockwatering","Stockwatering",IF(N319="IRRIGATION_AND_MUNICIPAL","Irrigation and Municipal",IF(O319="IRRIGATION_AND_DOMESTIC","Irrigation and Domestic Municipality",_xlfn.XLOOKUP(J319,Use_Code_Ranking!$B$4:$B$23,Use_Code_Ranking!$A$4:$A$23))))))),$T319)</f>
        <v>Domestic</v>
      </c>
    </row>
    <row r="320" spans="1:21" x14ac:dyDescent="0.25">
      <c r="A320" t="s">
        <v>412</v>
      </c>
      <c r="B320" t="s">
        <v>130</v>
      </c>
      <c r="C320" t="s">
        <v>99</v>
      </c>
      <c r="D320">
        <v>43</v>
      </c>
      <c r="E320" t="s">
        <v>100</v>
      </c>
      <c r="F320" t="s">
        <v>100</v>
      </c>
      <c r="G320" t="s">
        <v>411</v>
      </c>
      <c r="H320" s="41" t="s">
        <v>102</v>
      </c>
      <c r="I320">
        <f>_xlfn.XLOOKUP(B320,Use_Code_Ranking!$A$4:$A$23,Use_Code_Ranking!$B$4:$B$23,9999)</f>
        <v>7</v>
      </c>
      <c r="J320">
        <f t="shared" ca="1" si="72"/>
        <v>7</v>
      </c>
      <c r="K320">
        <f t="shared" ca="1" si="73"/>
        <v>0</v>
      </c>
      <c r="L320">
        <f t="shared" ca="1" si="74"/>
        <v>0</v>
      </c>
      <c r="M320">
        <f t="shared" ca="1" si="75"/>
        <v>0</v>
      </c>
      <c r="N320" t="str">
        <f t="shared" ca="1" si="83"/>
        <v/>
      </c>
      <c r="O320" t="str">
        <f t="shared" ca="1" si="84"/>
        <v/>
      </c>
      <c r="P320" t="str">
        <f t="shared" si="76"/>
        <v/>
      </c>
      <c r="Q320" t="str">
        <f t="shared" si="77"/>
        <v/>
      </c>
      <c r="R320" t="str">
        <f t="shared" si="78"/>
        <v/>
      </c>
      <c r="S320" t="str">
        <f t="shared" si="79"/>
        <v/>
      </c>
      <c r="U320" s="2" t="str">
        <f ca="1">IF(ISBLANK($T320),IF(S320="Irrigation","Irrigation",IF(R320="Irrigation","Irrigation",IF(Q320="Domestic","Domestic",IF(P320="Stockwatering","Stockwatering",IF(N320="IRRIGATION_AND_MUNICIPAL","Irrigation and Municipal",IF(O320="IRRIGATION_AND_DOMESTIC","Irrigation and Domestic Municipality",_xlfn.XLOOKUP(J320,Use_Code_Ranking!$B$4:$B$23,Use_Code_Ranking!$A$4:$A$23))))))),$T320)</f>
        <v>Frost Protection</v>
      </c>
    </row>
    <row r="321" spans="1:21" x14ac:dyDescent="0.25">
      <c r="A321" t="s">
        <v>413</v>
      </c>
      <c r="B321" t="s">
        <v>106</v>
      </c>
      <c r="C321" t="s">
        <v>99</v>
      </c>
      <c r="D321">
        <v>3.3</v>
      </c>
      <c r="E321" t="s">
        <v>100</v>
      </c>
      <c r="F321" t="s">
        <v>100</v>
      </c>
      <c r="G321" t="s">
        <v>414</v>
      </c>
      <c r="H321" s="41" t="s">
        <v>111</v>
      </c>
      <c r="I321">
        <f>_xlfn.XLOOKUP(B321,Use_Code_Ranking!$A$4:$A$23,Use_Code_Ranking!$B$4:$B$23,9999)</f>
        <v>3</v>
      </c>
      <c r="J321">
        <f t="shared" ca="1" si="72"/>
        <v>3</v>
      </c>
      <c r="K321">
        <f t="shared" ca="1" si="73"/>
        <v>0</v>
      </c>
      <c r="L321">
        <f t="shared" ca="1" si="74"/>
        <v>0</v>
      </c>
      <c r="M321">
        <f t="shared" ca="1" si="75"/>
        <v>0</v>
      </c>
      <c r="N321" t="str">
        <f t="shared" ca="1" si="83"/>
        <v/>
      </c>
      <c r="O321" t="str">
        <f t="shared" ca="1" si="84"/>
        <v/>
      </c>
      <c r="P321" t="str">
        <f t="shared" si="76"/>
        <v/>
      </c>
      <c r="Q321" t="str">
        <f t="shared" si="77"/>
        <v/>
      </c>
      <c r="R321" t="str">
        <f t="shared" si="78"/>
        <v/>
      </c>
      <c r="S321" t="str">
        <f t="shared" si="79"/>
        <v/>
      </c>
      <c r="U321" s="2" t="str">
        <f ca="1">IF(ISBLANK($T321),IF(S321="Irrigation","Irrigation",IF(R321="Irrigation","Irrigation",IF(Q321="Domestic","Domestic",IF(P321="Stockwatering","Stockwatering",IF(N321="IRRIGATION_AND_MUNICIPAL","Irrigation and Municipal",IF(O321="IRRIGATION_AND_DOMESTIC","Irrigation and Domestic Municipality",_xlfn.XLOOKUP(J321,Use_Code_Ranking!$B$4:$B$23,Use_Code_Ranking!$A$4:$A$23))))))),$T321)</f>
        <v>Domestic</v>
      </c>
    </row>
    <row r="322" spans="1:21" x14ac:dyDescent="0.25">
      <c r="A322" t="s">
        <v>415</v>
      </c>
      <c r="B322" t="s">
        <v>98</v>
      </c>
      <c r="C322" t="s">
        <v>99</v>
      </c>
      <c r="D322">
        <v>16</v>
      </c>
      <c r="E322" t="s">
        <v>100</v>
      </c>
      <c r="F322" t="s">
        <v>100</v>
      </c>
      <c r="G322" t="s">
        <v>416</v>
      </c>
      <c r="H322" s="41" t="s">
        <v>102</v>
      </c>
      <c r="I322">
        <f>_xlfn.XLOOKUP(B322,Use_Code_Ranking!$A$4:$A$23,Use_Code_Ranking!$B$4:$B$23,9999)</f>
        <v>1</v>
      </c>
      <c r="J322">
        <f t="shared" ca="1" si="72"/>
        <v>1</v>
      </c>
      <c r="K322">
        <f t="shared" ca="1" si="73"/>
        <v>1</v>
      </c>
      <c r="L322">
        <f t="shared" ca="1" si="74"/>
        <v>0</v>
      </c>
      <c r="M322">
        <f t="shared" ca="1" si="75"/>
        <v>0</v>
      </c>
      <c r="N322" t="str">
        <f t="shared" ca="1" si="83"/>
        <v/>
      </c>
      <c r="O322" t="str">
        <f t="shared" ca="1" si="84"/>
        <v/>
      </c>
      <c r="P322" t="str">
        <f t="shared" si="76"/>
        <v/>
      </c>
      <c r="Q322" t="str">
        <f t="shared" si="77"/>
        <v/>
      </c>
      <c r="R322" t="str">
        <f t="shared" si="78"/>
        <v/>
      </c>
      <c r="S322" t="str">
        <f t="shared" si="79"/>
        <v/>
      </c>
      <c r="U322" s="2" t="str">
        <f ca="1">IF(ISBLANK($T322),IF(S322="Irrigation","Irrigation",IF(R322="Irrigation","Irrigation",IF(Q322="Domestic","Domestic",IF(P322="Stockwatering","Stockwatering",IF(N322="IRRIGATION_AND_MUNICIPAL","Irrigation and Municipal",IF(O322="IRRIGATION_AND_DOMESTIC","Irrigation and Domestic Municipality",_xlfn.XLOOKUP(J322,Use_Code_Ranking!$B$4:$B$23,Use_Code_Ranking!$A$4:$A$23))))))),$T322)</f>
        <v>Irrigation</v>
      </c>
    </row>
    <row r="323" spans="1:21" x14ac:dyDescent="0.25">
      <c r="A323" t="s">
        <v>418</v>
      </c>
      <c r="B323" t="s">
        <v>127</v>
      </c>
      <c r="C323" t="s">
        <v>99</v>
      </c>
      <c r="D323">
        <v>22.6</v>
      </c>
      <c r="E323" t="s">
        <v>100</v>
      </c>
      <c r="F323" t="s">
        <v>100</v>
      </c>
      <c r="G323" t="s">
        <v>417</v>
      </c>
      <c r="H323" s="41" t="s">
        <v>136</v>
      </c>
      <c r="I323">
        <f>_xlfn.XLOOKUP(B323,Use_Code_Ranking!$A$4:$A$23,Use_Code_Ranking!$B$4:$B$23,9999)</f>
        <v>8</v>
      </c>
      <c r="J323">
        <f t="shared" ca="1" si="72"/>
        <v>1</v>
      </c>
      <c r="K323">
        <f t="shared" ca="1" si="73"/>
        <v>1</v>
      </c>
      <c r="L323">
        <f t="shared" ca="1" si="74"/>
        <v>0</v>
      </c>
      <c r="M323">
        <f t="shared" ca="1" si="75"/>
        <v>0</v>
      </c>
      <c r="N323" t="str">
        <f t="shared" ca="1" si="83"/>
        <v/>
      </c>
      <c r="O323" t="str">
        <f t="shared" ca="1" si="84"/>
        <v/>
      </c>
      <c r="P323" t="str">
        <f t="shared" si="76"/>
        <v/>
      </c>
      <c r="Q323" t="str">
        <f t="shared" si="77"/>
        <v/>
      </c>
      <c r="R323" t="str">
        <f t="shared" si="78"/>
        <v/>
      </c>
      <c r="S323" t="str">
        <f t="shared" si="79"/>
        <v/>
      </c>
      <c r="U323" s="2" t="str">
        <f ca="1">IF(ISBLANK($T323),IF(S323="Irrigation","Irrigation",IF(R323="Irrigation","Irrigation",IF(Q323="Domestic","Domestic",IF(P323="Stockwatering","Stockwatering",IF(N323="IRRIGATION_AND_MUNICIPAL","Irrigation and Municipal",IF(O323="IRRIGATION_AND_DOMESTIC","Irrigation and Domestic Municipality",_xlfn.XLOOKUP(J323,Use_Code_Ranking!$B$4:$B$23,Use_Code_Ranking!$A$4:$A$23))))))),$T323)</f>
        <v>Irrigation</v>
      </c>
    </row>
    <row r="324" spans="1:21" x14ac:dyDescent="0.25">
      <c r="A324" t="s">
        <v>418</v>
      </c>
      <c r="B324" t="s">
        <v>98</v>
      </c>
      <c r="C324" t="s">
        <v>99</v>
      </c>
      <c r="D324">
        <v>22.6</v>
      </c>
      <c r="E324" t="s">
        <v>100</v>
      </c>
      <c r="F324" t="s">
        <v>100</v>
      </c>
      <c r="G324" t="s">
        <v>417</v>
      </c>
      <c r="H324" s="41" t="s">
        <v>136</v>
      </c>
      <c r="I324">
        <f>_xlfn.XLOOKUP(B324,Use_Code_Ranking!$A$4:$A$23,Use_Code_Ranking!$B$4:$B$23,9999)</f>
        <v>1</v>
      </c>
      <c r="J324">
        <f t="shared" ref="J324:J387" ca="1" si="88">_xlfn.MINIFS(USE_CODE_RANK,APPLICATION_NUMBER,A324)</f>
        <v>1</v>
      </c>
      <c r="K324">
        <f t="shared" ref="K324:K387" ca="1" si="89">COUNTIFS(USE_CODE_RANK,1,APPLICATION_NUMBER,A324)</f>
        <v>1</v>
      </c>
      <c r="L324">
        <f t="shared" ref="L324:L387" ca="1" si="90">COUNTIFS(USE_CODE_RANK,2,APPLICATION_NUMBER,A324)</f>
        <v>0</v>
      </c>
      <c r="M324">
        <f t="shared" ref="M324:M387" ca="1" si="91">COUNTIFS(USE_CODE_RANK,3,APPLICATION_NUMBER,A324,PRIMARY_OWNER_ENTITY_TYPE,"Government (State/Municipal)")</f>
        <v>0</v>
      </c>
      <c r="N324" t="str">
        <f t="shared" ca="1" si="83"/>
        <v/>
      </c>
      <c r="O324" t="str">
        <f t="shared" ca="1" si="84"/>
        <v/>
      </c>
      <c r="P324" t="str">
        <f t="shared" ref="P324:P387" si="92">IF(ISNUMBER(SEARCH("Stock",C324)),"Stockwatering","")</f>
        <v/>
      </c>
      <c r="Q324" t="str">
        <f t="shared" ref="Q324:Q387" si="93">IF(ISNUMBER(SEARCH("Registration Domestic",C324)),"Domestic","")</f>
        <v/>
      </c>
      <c r="R324" t="str">
        <f t="shared" ref="R324:R387" si="94">IF(ISNUMBER(SEARCH("Registration Irrigation",C324)),"Irrigation","")</f>
        <v/>
      </c>
      <c r="S324" t="str">
        <f t="shared" ref="S324:S387" si="95">IF(ISNUMBER(SEARCH("Registration Cannabis",C324)),"Irrigation","")</f>
        <v/>
      </c>
      <c r="U324" s="2" t="str">
        <f ca="1">IF(ISBLANK($T324),IF(S324="Irrigation","Irrigation",IF(R324="Irrigation","Irrigation",IF(Q324="Domestic","Domestic",IF(P324="Stockwatering","Stockwatering",IF(N324="IRRIGATION_AND_MUNICIPAL","Irrigation and Municipal",IF(O324="IRRIGATION_AND_DOMESTIC","Irrigation and Domestic Municipality",_xlfn.XLOOKUP(J324,Use_Code_Ranking!$B$4:$B$23,Use_Code_Ranking!$A$4:$A$23))))))),$T324)</f>
        <v>Irrigation</v>
      </c>
    </row>
    <row r="325" spans="1:21" x14ac:dyDescent="0.25">
      <c r="A325" t="s">
        <v>419</v>
      </c>
      <c r="B325" t="s">
        <v>98</v>
      </c>
      <c r="C325" t="s">
        <v>99</v>
      </c>
      <c r="D325">
        <v>38</v>
      </c>
      <c r="E325" t="s">
        <v>100</v>
      </c>
      <c r="F325" t="s">
        <v>100</v>
      </c>
      <c r="G325" t="s">
        <v>420</v>
      </c>
      <c r="H325" s="41" t="s">
        <v>102</v>
      </c>
      <c r="I325">
        <f>_xlfn.XLOOKUP(B325,Use_Code_Ranking!$A$4:$A$23,Use_Code_Ranking!$B$4:$B$23,9999)</f>
        <v>1</v>
      </c>
      <c r="J325">
        <f t="shared" ca="1" si="88"/>
        <v>1</v>
      </c>
      <c r="K325">
        <f t="shared" ca="1" si="89"/>
        <v>1</v>
      </c>
      <c r="L325">
        <f t="shared" ca="1" si="90"/>
        <v>0</v>
      </c>
      <c r="M325">
        <f t="shared" ca="1" si="91"/>
        <v>0</v>
      </c>
      <c r="N325" t="str">
        <f t="shared" ref="N325:N388" ca="1" si="96">IF(AND(K325&gt;0,L325&gt;0),"IRRIGATION_AND_MUNICIPAL","")</f>
        <v/>
      </c>
      <c r="O325" t="str">
        <f t="shared" ref="O325:O388" ca="1" si="97">IF(AND(K325&gt;0,M325&gt;0),"IRRIGATION_AND_DOMESTIC","")</f>
        <v/>
      </c>
      <c r="P325" t="str">
        <f t="shared" si="92"/>
        <v/>
      </c>
      <c r="Q325" t="str">
        <f t="shared" si="93"/>
        <v/>
      </c>
      <c r="R325" t="str">
        <f t="shared" si="94"/>
        <v/>
      </c>
      <c r="S325" t="str">
        <f t="shared" si="95"/>
        <v/>
      </c>
      <c r="U325" s="2" t="str">
        <f ca="1">IF(ISBLANK($T325),IF(S325="Irrigation","Irrigation",IF(R325="Irrigation","Irrigation",IF(Q325="Domestic","Domestic",IF(P325="Stockwatering","Stockwatering",IF(N325="IRRIGATION_AND_MUNICIPAL","Irrigation and Municipal",IF(O325="IRRIGATION_AND_DOMESTIC","Irrigation and Domestic Municipality",_xlfn.XLOOKUP(J325,Use_Code_Ranking!$B$4:$B$23,Use_Code_Ranking!$A$4:$A$23))))))),$T325)</f>
        <v>Irrigation</v>
      </c>
    </row>
    <row r="326" spans="1:21" x14ac:dyDescent="0.25">
      <c r="A326" t="s">
        <v>421</v>
      </c>
      <c r="B326" t="s">
        <v>130</v>
      </c>
      <c r="C326" t="s">
        <v>99</v>
      </c>
      <c r="D326">
        <v>23</v>
      </c>
      <c r="E326" t="s">
        <v>100</v>
      </c>
      <c r="F326" t="s">
        <v>100</v>
      </c>
      <c r="G326" t="s">
        <v>422</v>
      </c>
      <c r="H326" s="41" t="s">
        <v>102</v>
      </c>
      <c r="I326">
        <f>_xlfn.XLOOKUP(B326,Use_Code_Ranking!$A$4:$A$23,Use_Code_Ranking!$B$4:$B$23,9999)</f>
        <v>7</v>
      </c>
      <c r="J326">
        <f t="shared" ca="1" si="88"/>
        <v>7</v>
      </c>
      <c r="K326">
        <f t="shared" ca="1" si="89"/>
        <v>0</v>
      </c>
      <c r="L326">
        <f t="shared" ca="1" si="90"/>
        <v>0</v>
      </c>
      <c r="M326">
        <f t="shared" ca="1" si="91"/>
        <v>0</v>
      </c>
      <c r="N326" t="str">
        <f t="shared" ca="1" si="96"/>
        <v/>
      </c>
      <c r="O326" t="str">
        <f t="shared" ca="1" si="97"/>
        <v/>
      </c>
      <c r="P326" t="str">
        <f t="shared" si="92"/>
        <v/>
      </c>
      <c r="Q326" t="str">
        <f t="shared" si="93"/>
        <v/>
      </c>
      <c r="R326" t="str">
        <f t="shared" si="94"/>
        <v/>
      </c>
      <c r="S326" t="str">
        <f t="shared" si="95"/>
        <v/>
      </c>
      <c r="U326" s="2" t="str">
        <f ca="1">IF(ISBLANK($T326),IF(S326="Irrigation","Irrigation",IF(R326="Irrigation","Irrigation",IF(Q326="Domestic","Domestic",IF(P326="Stockwatering","Stockwatering",IF(N326="IRRIGATION_AND_MUNICIPAL","Irrigation and Municipal",IF(O326="IRRIGATION_AND_DOMESTIC","Irrigation and Domestic Municipality",_xlfn.XLOOKUP(J326,Use_Code_Ranking!$B$4:$B$23,Use_Code_Ranking!$A$4:$A$23))))))),$T326)</f>
        <v>Frost Protection</v>
      </c>
    </row>
    <row r="327" spans="1:21" x14ac:dyDescent="0.25">
      <c r="A327" t="s">
        <v>423</v>
      </c>
      <c r="B327" t="s">
        <v>143</v>
      </c>
      <c r="C327" t="s">
        <v>99</v>
      </c>
      <c r="D327">
        <v>9</v>
      </c>
      <c r="E327" t="s">
        <v>100</v>
      </c>
      <c r="F327" t="s">
        <v>100</v>
      </c>
      <c r="G327" t="s">
        <v>424</v>
      </c>
      <c r="H327" s="41" t="s">
        <v>102</v>
      </c>
      <c r="I327">
        <f>_xlfn.XLOOKUP(B327,Use_Code_Ranking!$A$4:$A$23,Use_Code_Ranking!$B$4:$B$23,9999)</f>
        <v>12</v>
      </c>
      <c r="J327">
        <f t="shared" ca="1" si="88"/>
        <v>9</v>
      </c>
      <c r="K327">
        <f t="shared" ca="1" si="89"/>
        <v>0</v>
      </c>
      <c r="L327">
        <f t="shared" ca="1" si="90"/>
        <v>0</v>
      </c>
      <c r="M327">
        <f t="shared" ca="1" si="91"/>
        <v>0</v>
      </c>
      <c r="N327" t="str">
        <f t="shared" ca="1" si="96"/>
        <v/>
      </c>
      <c r="O327" t="str">
        <f t="shared" ca="1" si="97"/>
        <v/>
      </c>
      <c r="P327" t="str">
        <f t="shared" si="92"/>
        <v/>
      </c>
      <c r="Q327" t="str">
        <f t="shared" si="93"/>
        <v/>
      </c>
      <c r="R327" t="str">
        <f t="shared" si="94"/>
        <v/>
      </c>
      <c r="S327" t="str">
        <f t="shared" si="95"/>
        <v/>
      </c>
      <c r="U327" s="2" t="str">
        <f ca="1">IF(ISBLANK($T327),IF(S327="Irrigation","Irrigation",IF(R327="Irrigation","Irrigation",IF(Q327="Domestic","Domestic",IF(P327="Stockwatering","Stockwatering",IF(N327="IRRIGATION_AND_MUNICIPAL","Irrigation and Municipal",IF(O327="IRRIGATION_AND_DOMESTIC","Irrigation and Domestic Municipality",_xlfn.XLOOKUP(J327,Use_Code_Ranking!$B$4:$B$23,Use_Code_Ranking!$A$4:$A$23))))))),$T327)</f>
        <v>Recreational</v>
      </c>
    </row>
    <row r="328" spans="1:21" x14ac:dyDescent="0.25">
      <c r="A328" t="s">
        <v>423</v>
      </c>
      <c r="B328" t="s">
        <v>139</v>
      </c>
      <c r="C328" t="s">
        <v>99</v>
      </c>
      <c r="D328">
        <v>9</v>
      </c>
      <c r="E328" t="s">
        <v>100</v>
      </c>
      <c r="F328" t="s">
        <v>100</v>
      </c>
      <c r="G328" t="s">
        <v>424</v>
      </c>
      <c r="H328" s="41" t="s">
        <v>102</v>
      </c>
      <c r="I328">
        <f>_xlfn.XLOOKUP(B328,Use_Code_Ranking!$A$4:$A$23,Use_Code_Ranking!$B$4:$B$23,9999)</f>
        <v>9</v>
      </c>
      <c r="J328">
        <f t="shared" ca="1" si="88"/>
        <v>9</v>
      </c>
      <c r="K328">
        <f t="shared" ca="1" si="89"/>
        <v>0</v>
      </c>
      <c r="L328">
        <f t="shared" ca="1" si="90"/>
        <v>0</v>
      </c>
      <c r="M328">
        <f t="shared" ca="1" si="91"/>
        <v>0</v>
      </c>
      <c r="N328" t="str">
        <f t="shared" ca="1" si="96"/>
        <v/>
      </c>
      <c r="O328" t="str">
        <f t="shared" ca="1" si="97"/>
        <v/>
      </c>
      <c r="P328" t="str">
        <f t="shared" si="92"/>
        <v/>
      </c>
      <c r="Q328" t="str">
        <f t="shared" si="93"/>
        <v/>
      </c>
      <c r="R328" t="str">
        <f t="shared" si="94"/>
        <v/>
      </c>
      <c r="S328" t="str">
        <f t="shared" si="95"/>
        <v/>
      </c>
      <c r="U328" s="2" t="str">
        <f ca="1">IF(ISBLANK($T328),IF(S328="Irrigation","Irrigation",IF(R328="Irrigation","Irrigation",IF(Q328="Domestic","Domestic",IF(P328="Stockwatering","Stockwatering",IF(N328="IRRIGATION_AND_MUNICIPAL","Irrigation and Municipal",IF(O328="IRRIGATION_AND_DOMESTIC","Irrigation and Domestic Municipality",_xlfn.XLOOKUP(J328,Use_Code_Ranking!$B$4:$B$23,Use_Code_Ranking!$A$4:$A$23))))))),$T328)</f>
        <v>Recreational</v>
      </c>
    </row>
    <row r="329" spans="1:21" x14ac:dyDescent="0.25">
      <c r="A329" t="s">
        <v>667</v>
      </c>
      <c r="B329" t="s">
        <v>126</v>
      </c>
      <c r="C329" t="s">
        <v>99</v>
      </c>
      <c r="D329">
        <v>2</v>
      </c>
      <c r="E329" t="s">
        <v>100</v>
      </c>
      <c r="F329" t="s">
        <v>100</v>
      </c>
      <c r="G329" t="s">
        <v>668</v>
      </c>
      <c r="H329" s="41" t="s">
        <v>102</v>
      </c>
      <c r="I329">
        <f>_xlfn.XLOOKUP(B329,Use_Code_Ranking!$A$4:$A$23,Use_Code_Ranking!$B$4:$B$23,9999)</f>
        <v>5</v>
      </c>
      <c r="J329">
        <f t="shared" ca="1" si="88"/>
        <v>5</v>
      </c>
      <c r="K329">
        <f t="shared" ca="1" si="89"/>
        <v>0</v>
      </c>
      <c r="L329">
        <f t="shared" ca="1" si="90"/>
        <v>0</v>
      </c>
      <c r="M329">
        <f t="shared" ca="1" si="91"/>
        <v>0</v>
      </c>
      <c r="N329" t="str">
        <f t="shared" ca="1" si="96"/>
        <v/>
      </c>
      <c r="O329" t="str">
        <f t="shared" ca="1" si="97"/>
        <v/>
      </c>
      <c r="P329" t="str">
        <f t="shared" si="92"/>
        <v/>
      </c>
      <c r="Q329" t="str">
        <f t="shared" si="93"/>
        <v/>
      </c>
      <c r="R329" t="str">
        <f t="shared" si="94"/>
        <v/>
      </c>
      <c r="S329" t="str">
        <f t="shared" si="95"/>
        <v/>
      </c>
      <c r="U329" s="2" t="str">
        <f ca="1">IF(ISBLANK($T329),IF(S329="Irrigation","Irrigation",IF(R329="Irrigation","Irrigation",IF(Q329="Domestic","Domestic",IF(P329="Stockwatering","Stockwatering",IF(N329="IRRIGATION_AND_MUNICIPAL","Irrigation and Municipal",IF(O329="IRRIGATION_AND_DOMESTIC","Irrigation and Domestic Municipality",_xlfn.XLOOKUP(J329,Use_Code_Ranking!$B$4:$B$23,Use_Code_Ranking!$A$4:$A$23))))))),$T329)</f>
        <v>Stockwatering</v>
      </c>
    </row>
    <row r="330" spans="1:21" x14ac:dyDescent="0.25">
      <c r="A330" t="s">
        <v>667</v>
      </c>
      <c r="B330" t="s">
        <v>139</v>
      </c>
      <c r="C330" t="s">
        <v>99</v>
      </c>
      <c r="D330">
        <v>2</v>
      </c>
      <c r="E330" t="s">
        <v>100</v>
      </c>
      <c r="F330" t="s">
        <v>100</v>
      </c>
      <c r="G330" t="s">
        <v>668</v>
      </c>
      <c r="H330" s="41" t="s">
        <v>102</v>
      </c>
      <c r="I330">
        <f>_xlfn.XLOOKUP(B330,Use_Code_Ranking!$A$4:$A$23,Use_Code_Ranking!$B$4:$B$23,9999)</f>
        <v>9</v>
      </c>
      <c r="J330">
        <f t="shared" ca="1" si="88"/>
        <v>5</v>
      </c>
      <c r="K330">
        <f t="shared" ca="1" si="89"/>
        <v>0</v>
      </c>
      <c r="L330">
        <f t="shared" ca="1" si="90"/>
        <v>0</v>
      </c>
      <c r="M330">
        <f t="shared" ca="1" si="91"/>
        <v>0</v>
      </c>
      <c r="N330" t="str">
        <f t="shared" ca="1" si="96"/>
        <v/>
      </c>
      <c r="O330" t="str">
        <f t="shared" ca="1" si="97"/>
        <v/>
      </c>
      <c r="P330" t="str">
        <f t="shared" si="92"/>
        <v/>
      </c>
      <c r="Q330" t="str">
        <f t="shared" si="93"/>
        <v/>
      </c>
      <c r="R330" t="str">
        <f t="shared" si="94"/>
        <v/>
      </c>
      <c r="S330" t="str">
        <f t="shared" si="95"/>
        <v/>
      </c>
      <c r="U330" s="2" t="str">
        <f ca="1">IF(ISBLANK($T330),IF(S330="Irrigation","Irrigation",IF(R330="Irrigation","Irrigation",IF(Q330="Domestic","Domestic",IF(P330="Stockwatering","Stockwatering",IF(N330="IRRIGATION_AND_MUNICIPAL","Irrigation and Municipal",IF(O330="IRRIGATION_AND_DOMESTIC","Irrigation and Domestic Municipality",_xlfn.XLOOKUP(J330,Use_Code_Ranking!$B$4:$B$23,Use_Code_Ranking!$A$4:$A$23))))))),$T330)</f>
        <v>Stockwatering</v>
      </c>
    </row>
    <row r="331" spans="1:21" x14ac:dyDescent="0.25">
      <c r="A331" t="s">
        <v>427</v>
      </c>
      <c r="B331" t="s">
        <v>98</v>
      </c>
      <c r="C331" t="s">
        <v>99</v>
      </c>
      <c r="D331">
        <v>22</v>
      </c>
      <c r="E331" t="s">
        <v>100</v>
      </c>
      <c r="F331" t="s">
        <v>100</v>
      </c>
      <c r="G331" t="s">
        <v>428</v>
      </c>
      <c r="H331" s="41" t="s">
        <v>148</v>
      </c>
      <c r="I331">
        <f>_xlfn.XLOOKUP(B331,Use_Code_Ranking!$A$4:$A$23,Use_Code_Ranking!$B$4:$B$23,9999)</f>
        <v>1</v>
      </c>
      <c r="J331">
        <f t="shared" ca="1" si="88"/>
        <v>1</v>
      </c>
      <c r="K331">
        <f t="shared" ca="1" si="89"/>
        <v>1</v>
      </c>
      <c r="L331">
        <f t="shared" ca="1" si="90"/>
        <v>0</v>
      </c>
      <c r="M331">
        <f t="shared" ca="1" si="91"/>
        <v>0</v>
      </c>
      <c r="N331" t="str">
        <f t="shared" ca="1" si="96"/>
        <v/>
      </c>
      <c r="O331" t="str">
        <f t="shared" ca="1" si="97"/>
        <v/>
      </c>
      <c r="P331" t="str">
        <f t="shared" si="92"/>
        <v/>
      </c>
      <c r="Q331" t="str">
        <f t="shared" si="93"/>
        <v/>
      </c>
      <c r="R331" t="str">
        <f t="shared" si="94"/>
        <v/>
      </c>
      <c r="S331" t="str">
        <f t="shared" si="95"/>
        <v/>
      </c>
      <c r="U331" s="2" t="str">
        <f ca="1">IF(ISBLANK($T331),IF(S331="Irrigation","Irrigation",IF(R331="Irrigation","Irrigation",IF(Q331="Domestic","Domestic",IF(P331="Stockwatering","Stockwatering",IF(N331="IRRIGATION_AND_MUNICIPAL","Irrigation and Municipal",IF(O331="IRRIGATION_AND_DOMESTIC","Irrigation and Domestic Municipality",_xlfn.XLOOKUP(J331,Use_Code_Ranking!$B$4:$B$23,Use_Code_Ranking!$A$4:$A$23))))))),$T331)</f>
        <v>Irrigation</v>
      </c>
    </row>
    <row r="332" spans="1:21" x14ac:dyDescent="0.25">
      <c r="A332" t="s">
        <v>427</v>
      </c>
      <c r="B332" t="s">
        <v>126</v>
      </c>
      <c r="C332" t="s">
        <v>99</v>
      </c>
      <c r="D332">
        <v>22</v>
      </c>
      <c r="E332" t="s">
        <v>100</v>
      </c>
      <c r="F332" t="s">
        <v>100</v>
      </c>
      <c r="G332" t="s">
        <v>428</v>
      </c>
      <c r="H332" s="41" t="s">
        <v>148</v>
      </c>
      <c r="I332">
        <f>_xlfn.XLOOKUP(B332,Use_Code_Ranking!$A$4:$A$23,Use_Code_Ranking!$B$4:$B$23,9999)</f>
        <v>5</v>
      </c>
      <c r="J332">
        <f t="shared" ca="1" si="88"/>
        <v>1</v>
      </c>
      <c r="K332">
        <f t="shared" ca="1" si="89"/>
        <v>1</v>
      </c>
      <c r="L332">
        <f t="shared" ca="1" si="90"/>
        <v>0</v>
      </c>
      <c r="M332">
        <f t="shared" ca="1" si="91"/>
        <v>0</v>
      </c>
      <c r="N332" t="str">
        <f t="shared" ca="1" si="96"/>
        <v/>
      </c>
      <c r="O332" t="str">
        <f t="shared" ca="1" si="97"/>
        <v/>
      </c>
      <c r="P332" t="str">
        <f t="shared" si="92"/>
        <v/>
      </c>
      <c r="Q332" t="str">
        <f t="shared" si="93"/>
        <v/>
      </c>
      <c r="R332" t="str">
        <f t="shared" si="94"/>
        <v/>
      </c>
      <c r="S332" t="str">
        <f t="shared" si="95"/>
        <v/>
      </c>
      <c r="U332" s="2" t="str">
        <f ca="1">IF(ISBLANK($T332),IF(S332="Irrigation","Irrigation",IF(R332="Irrigation","Irrigation",IF(Q332="Domestic","Domestic",IF(P332="Stockwatering","Stockwatering",IF(N332="IRRIGATION_AND_MUNICIPAL","Irrigation and Municipal",IF(O332="IRRIGATION_AND_DOMESTIC","Irrigation and Domestic Municipality",_xlfn.XLOOKUP(J332,Use_Code_Ranking!$B$4:$B$23,Use_Code_Ranking!$A$4:$A$23))))))),$T332)</f>
        <v>Irrigation</v>
      </c>
    </row>
    <row r="333" spans="1:21" x14ac:dyDescent="0.25">
      <c r="A333" t="s">
        <v>429</v>
      </c>
      <c r="B333" t="s">
        <v>107</v>
      </c>
      <c r="C333" t="s">
        <v>99</v>
      </c>
      <c r="D333">
        <v>1896</v>
      </c>
      <c r="E333" t="s">
        <v>100</v>
      </c>
      <c r="F333" t="s">
        <v>100</v>
      </c>
      <c r="G333" t="s">
        <v>198</v>
      </c>
      <c r="H333" s="41" t="s">
        <v>136</v>
      </c>
      <c r="I333">
        <f>_xlfn.XLOOKUP(B333,Use_Code_Ranking!$A$4:$A$23,Use_Code_Ranking!$B$4:$B$23,9999)</f>
        <v>6</v>
      </c>
      <c r="J333">
        <f t="shared" ca="1" si="88"/>
        <v>6</v>
      </c>
      <c r="K333">
        <f t="shared" ca="1" si="89"/>
        <v>0</v>
      </c>
      <c r="L333">
        <f t="shared" ca="1" si="90"/>
        <v>0</v>
      </c>
      <c r="M333">
        <f t="shared" ca="1" si="91"/>
        <v>0</v>
      </c>
      <c r="N333" t="str">
        <f t="shared" ca="1" si="96"/>
        <v/>
      </c>
      <c r="O333" t="str">
        <f t="shared" ca="1" si="97"/>
        <v/>
      </c>
      <c r="P333" t="str">
        <f t="shared" si="92"/>
        <v/>
      </c>
      <c r="Q333" t="str">
        <f t="shared" si="93"/>
        <v/>
      </c>
      <c r="R333" t="str">
        <f t="shared" si="94"/>
        <v/>
      </c>
      <c r="S333" t="str">
        <f t="shared" si="95"/>
        <v/>
      </c>
      <c r="U333" s="2" t="str">
        <f ca="1">IF(ISBLANK($T333),IF(S333="Irrigation","Irrigation",IF(R333="Irrigation","Irrigation",IF(Q333="Domestic","Domestic",IF(P333="Stockwatering","Stockwatering",IF(N333="IRRIGATION_AND_MUNICIPAL","Irrigation and Municipal",IF(O333="IRRIGATION_AND_DOMESTIC","Irrigation and Domestic Municipality",_xlfn.XLOOKUP(J333,Use_Code_Ranking!$B$4:$B$23,Use_Code_Ranking!$A$4:$A$23))))))),$T333)</f>
        <v>Industrial</v>
      </c>
    </row>
    <row r="334" spans="1:21" x14ac:dyDescent="0.25">
      <c r="A334" t="s">
        <v>431</v>
      </c>
      <c r="B334" t="s">
        <v>98</v>
      </c>
      <c r="C334" t="s">
        <v>99</v>
      </c>
      <c r="D334">
        <v>16.8</v>
      </c>
      <c r="E334" t="s">
        <v>100</v>
      </c>
      <c r="F334" t="s">
        <v>100</v>
      </c>
      <c r="G334" t="s">
        <v>432</v>
      </c>
      <c r="H334" s="41" t="s">
        <v>111</v>
      </c>
      <c r="I334">
        <f>_xlfn.XLOOKUP(B334,Use_Code_Ranking!$A$4:$A$23,Use_Code_Ranking!$B$4:$B$23,9999)</f>
        <v>1</v>
      </c>
      <c r="J334">
        <f t="shared" ca="1" si="88"/>
        <v>1</v>
      </c>
      <c r="K334">
        <f t="shared" ca="1" si="89"/>
        <v>1</v>
      </c>
      <c r="L334">
        <f t="shared" ca="1" si="90"/>
        <v>0</v>
      </c>
      <c r="M334">
        <f t="shared" ca="1" si="91"/>
        <v>0</v>
      </c>
      <c r="N334" t="str">
        <f t="shared" ca="1" si="96"/>
        <v/>
      </c>
      <c r="O334" t="str">
        <f t="shared" ca="1" si="97"/>
        <v/>
      </c>
      <c r="P334" t="str">
        <f t="shared" si="92"/>
        <v/>
      </c>
      <c r="Q334" t="str">
        <f t="shared" si="93"/>
        <v/>
      </c>
      <c r="R334" t="str">
        <f t="shared" si="94"/>
        <v/>
      </c>
      <c r="S334" t="str">
        <f t="shared" si="95"/>
        <v/>
      </c>
      <c r="U334" s="2" t="str">
        <f ca="1">IF(ISBLANK($T334),IF(S334="Irrigation","Irrigation",IF(R334="Irrigation","Irrigation",IF(Q334="Domestic","Domestic",IF(P334="Stockwatering","Stockwatering",IF(N334="IRRIGATION_AND_MUNICIPAL","Irrigation and Municipal",IF(O334="IRRIGATION_AND_DOMESTIC","Irrigation and Domestic Municipality",_xlfn.XLOOKUP(J334,Use_Code_Ranking!$B$4:$B$23,Use_Code_Ranking!$A$4:$A$23))))))),$T334)</f>
        <v>Irrigation</v>
      </c>
    </row>
    <row r="335" spans="1:21" x14ac:dyDescent="0.25">
      <c r="A335" t="s">
        <v>431</v>
      </c>
      <c r="B335" t="s">
        <v>130</v>
      </c>
      <c r="C335" t="s">
        <v>99</v>
      </c>
      <c r="D335">
        <v>16.8</v>
      </c>
      <c r="E335" t="s">
        <v>100</v>
      </c>
      <c r="F335" t="s">
        <v>100</v>
      </c>
      <c r="G335" t="s">
        <v>432</v>
      </c>
      <c r="H335" s="41" t="s">
        <v>111</v>
      </c>
      <c r="I335">
        <f>_xlfn.XLOOKUP(B335,Use_Code_Ranking!$A$4:$A$23,Use_Code_Ranking!$B$4:$B$23,9999)</f>
        <v>7</v>
      </c>
      <c r="J335">
        <f t="shared" ca="1" si="88"/>
        <v>1</v>
      </c>
      <c r="K335">
        <f t="shared" ca="1" si="89"/>
        <v>1</v>
      </c>
      <c r="L335">
        <f t="shared" ca="1" si="90"/>
        <v>0</v>
      </c>
      <c r="M335">
        <f t="shared" ca="1" si="91"/>
        <v>0</v>
      </c>
      <c r="N335" t="str">
        <f t="shared" ca="1" si="96"/>
        <v/>
      </c>
      <c r="O335" t="str">
        <f t="shared" ca="1" si="97"/>
        <v/>
      </c>
      <c r="P335" t="str">
        <f t="shared" si="92"/>
        <v/>
      </c>
      <c r="Q335" t="str">
        <f t="shared" si="93"/>
        <v/>
      </c>
      <c r="R335" t="str">
        <f t="shared" si="94"/>
        <v/>
      </c>
      <c r="S335" t="str">
        <f t="shared" si="95"/>
        <v/>
      </c>
      <c r="U335" s="2" t="str">
        <f ca="1">IF(ISBLANK($T335),IF(S335="Irrigation","Irrigation",IF(R335="Irrigation","Irrigation",IF(Q335="Domestic","Domestic",IF(P335="Stockwatering","Stockwatering",IF(N335="IRRIGATION_AND_MUNICIPAL","Irrigation and Municipal",IF(O335="IRRIGATION_AND_DOMESTIC","Irrigation and Domestic Municipality",_xlfn.XLOOKUP(J335,Use_Code_Ranking!$B$4:$B$23,Use_Code_Ranking!$A$4:$A$23))))))),$T335)</f>
        <v>Irrigation</v>
      </c>
    </row>
    <row r="336" spans="1:21" x14ac:dyDescent="0.25">
      <c r="A336" t="s">
        <v>433</v>
      </c>
      <c r="B336" t="s">
        <v>130</v>
      </c>
      <c r="C336" t="s">
        <v>99</v>
      </c>
      <c r="D336">
        <v>26</v>
      </c>
      <c r="E336" t="s">
        <v>100</v>
      </c>
      <c r="F336" t="s">
        <v>100</v>
      </c>
      <c r="G336" t="s">
        <v>432</v>
      </c>
      <c r="H336" s="41" t="s">
        <v>111</v>
      </c>
      <c r="I336">
        <f>_xlfn.XLOOKUP(B336,Use_Code_Ranking!$A$4:$A$23,Use_Code_Ranking!$B$4:$B$23,9999)</f>
        <v>7</v>
      </c>
      <c r="J336">
        <f t="shared" ca="1" si="88"/>
        <v>7</v>
      </c>
      <c r="K336">
        <f t="shared" ca="1" si="89"/>
        <v>0</v>
      </c>
      <c r="L336">
        <f t="shared" ca="1" si="90"/>
        <v>0</v>
      </c>
      <c r="M336">
        <f t="shared" ca="1" si="91"/>
        <v>0</v>
      </c>
      <c r="N336" t="str">
        <f t="shared" ca="1" si="96"/>
        <v/>
      </c>
      <c r="O336" t="str">
        <f t="shared" ca="1" si="97"/>
        <v/>
      </c>
      <c r="P336" t="str">
        <f t="shared" si="92"/>
        <v/>
      </c>
      <c r="Q336" t="str">
        <f t="shared" si="93"/>
        <v/>
      </c>
      <c r="R336" t="str">
        <f t="shared" si="94"/>
        <v/>
      </c>
      <c r="S336" t="str">
        <f t="shared" si="95"/>
        <v/>
      </c>
      <c r="U336" s="2" t="str">
        <f ca="1">IF(ISBLANK($T336),IF(S336="Irrigation","Irrigation",IF(R336="Irrigation","Irrigation",IF(Q336="Domestic","Domestic",IF(P336="Stockwatering","Stockwatering",IF(N336="IRRIGATION_AND_MUNICIPAL","Irrigation and Municipal",IF(O336="IRRIGATION_AND_DOMESTIC","Irrigation and Domestic Municipality",_xlfn.XLOOKUP(J336,Use_Code_Ranking!$B$4:$B$23,Use_Code_Ranking!$A$4:$A$23))))))),$T336)</f>
        <v>Frost Protection</v>
      </c>
    </row>
    <row r="337" spans="1:21" x14ac:dyDescent="0.25">
      <c r="A337" t="s">
        <v>435</v>
      </c>
      <c r="B337" t="s">
        <v>106</v>
      </c>
      <c r="C337" t="s">
        <v>99</v>
      </c>
      <c r="D337">
        <v>2.2999999999999998</v>
      </c>
      <c r="E337" t="s">
        <v>100</v>
      </c>
      <c r="F337" t="s">
        <v>100</v>
      </c>
      <c r="G337" t="s">
        <v>436</v>
      </c>
      <c r="H337" s="41" t="s">
        <v>136</v>
      </c>
      <c r="I337">
        <f>_xlfn.XLOOKUP(B337,Use_Code_Ranking!$A$4:$A$23,Use_Code_Ranking!$B$4:$B$23,9999)</f>
        <v>3</v>
      </c>
      <c r="J337">
        <f t="shared" ca="1" si="88"/>
        <v>3</v>
      </c>
      <c r="K337">
        <f t="shared" ca="1" si="89"/>
        <v>0</v>
      </c>
      <c r="L337">
        <f t="shared" ca="1" si="90"/>
        <v>0</v>
      </c>
      <c r="M337">
        <f t="shared" ca="1" si="91"/>
        <v>1</v>
      </c>
      <c r="N337" t="str">
        <f t="shared" ca="1" si="96"/>
        <v/>
      </c>
      <c r="O337" t="str">
        <f t="shared" ca="1" si="97"/>
        <v/>
      </c>
      <c r="P337" t="str">
        <f t="shared" si="92"/>
        <v/>
      </c>
      <c r="Q337" t="str">
        <f t="shared" si="93"/>
        <v/>
      </c>
      <c r="R337" t="str">
        <f t="shared" si="94"/>
        <v/>
      </c>
      <c r="S337" t="str">
        <f t="shared" si="95"/>
        <v/>
      </c>
      <c r="U337" s="2" t="str">
        <f ca="1">IF(ISBLANK($T337),IF(S337="Irrigation","Irrigation",IF(R337="Irrigation","Irrigation",IF(Q337="Domestic","Domestic",IF(P337="Stockwatering","Stockwatering",IF(N337="IRRIGATION_AND_MUNICIPAL","Irrigation and Municipal",IF(O337="IRRIGATION_AND_DOMESTIC","Irrigation and Domestic Municipality",_xlfn.XLOOKUP(J337,Use_Code_Ranking!$B$4:$B$23,Use_Code_Ranking!$A$4:$A$23))))))),$T337)</f>
        <v>Domestic</v>
      </c>
    </row>
    <row r="338" spans="1:21" x14ac:dyDescent="0.25">
      <c r="A338" t="s">
        <v>438</v>
      </c>
      <c r="B338" t="s">
        <v>98</v>
      </c>
      <c r="C338" t="s">
        <v>99</v>
      </c>
      <c r="D338">
        <v>122</v>
      </c>
      <c r="E338" t="s">
        <v>100</v>
      </c>
      <c r="F338" t="s">
        <v>100</v>
      </c>
      <c r="G338" t="s">
        <v>439</v>
      </c>
      <c r="H338" s="41" t="s">
        <v>102</v>
      </c>
      <c r="I338">
        <f>_xlfn.XLOOKUP(B338,Use_Code_Ranking!$A$4:$A$23,Use_Code_Ranking!$B$4:$B$23,9999)</f>
        <v>1</v>
      </c>
      <c r="J338">
        <f t="shared" ca="1" si="88"/>
        <v>1</v>
      </c>
      <c r="K338">
        <f t="shared" ca="1" si="89"/>
        <v>1</v>
      </c>
      <c r="L338">
        <f t="shared" ca="1" si="90"/>
        <v>0</v>
      </c>
      <c r="M338">
        <f t="shared" ca="1" si="91"/>
        <v>0</v>
      </c>
      <c r="N338" t="str">
        <f t="shared" ca="1" si="96"/>
        <v/>
      </c>
      <c r="O338" t="str">
        <f t="shared" ca="1" si="97"/>
        <v/>
      </c>
      <c r="P338" t="str">
        <f t="shared" si="92"/>
        <v/>
      </c>
      <c r="Q338" t="str">
        <f t="shared" si="93"/>
        <v/>
      </c>
      <c r="R338" t="str">
        <f t="shared" si="94"/>
        <v/>
      </c>
      <c r="S338" t="str">
        <f t="shared" si="95"/>
        <v/>
      </c>
      <c r="U338" s="2" t="str">
        <f ca="1">IF(ISBLANK($T338),IF(S338="Irrigation","Irrigation",IF(R338="Irrigation","Irrigation",IF(Q338="Domestic","Domestic",IF(P338="Stockwatering","Stockwatering",IF(N338="IRRIGATION_AND_MUNICIPAL","Irrigation and Municipal",IF(O338="IRRIGATION_AND_DOMESTIC","Irrigation and Domestic Municipality",_xlfn.XLOOKUP(J338,Use_Code_Ranking!$B$4:$B$23,Use_Code_Ranking!$A$4:$A$23))))))),$T338)</f>
        <v>Irrigation</v>
      </c>
    </row>
    <row r="339" spans="1:21" x14ac:dyDescent="0.25">
      <c r="A339" t="s">
        <v>438</v>
      </c>
      <c r="B339" t="s">
        <v>127</v>
      </c>
      <c r="C339" t="s">
        <v>99</v>
      </c>
      <c r="D339">
        <v>122</v>
      </c>
      <c r="E339" t="s">
        <v>100</v>
      </c>
      <c r="F339" t="s">
        <v>100</v>
      </c>
      <c r="G339" t="s">
        <v>439</v>
      </c>
      <c r="H339" s="41" t="s">
        <v>102</v>
      </c>
      <c r="I339">
        <f>_xlfn.XLOOKUP(B339,Use_Code_Ranking!$A$4:$A$23,Use_Code_Ranking!$B$4:$B$23,9999)</f>
        <v>8</v>
      </c>
      <c r="J339">
        <f t="shared" ca="1" si="88"/>
        <v>1</v>
      </c>
      <c r="K339">
        <f t="shared" ca="1" si="89"/>
        <v>1</v>
      </c>
      <c r="L339">
        <f t="shared" ca="1" si="90"/>
        <v>0</v>
      </c>
      <c r="M339">
        <f t="shared" ca="1" si="91"/>
        <v>0</v>
      </c>
      <c r="N339" t="str">
        <f t="shared" ca="1" si="96"/>
        <v/>
      </c>
      <c r="O339" t="str">
        <f t="shared" ca="1" si="97"/>
        <v/>
      </c>
      <c r="P339" t="str">
        <f t="shared" si="92"/>
        <v/>
      </c>
      <c r="Q339" t="str">
        <f t="shared" si="93"/>
        <v/>
      </c>
      <c r="R339" t="str">
        <f t="shared" si="94"/>
        <v/>
      </c>
      <c r="S339" t="str">
        <f t="shared" si="95"/>
        <v/>
      </c>
      <c r="U339" s="2" t="str">
        <f ca="1">IF(ISBLANK($T339),IF(S339="Irrigation","Irrigation",IF(R339="Irrigation","Irrigation",IF(Q339="Domestic","Domestic",IF(P339="Stockwatering","Stockwatering",IF(N339="IRRIGATION_AND_MUNICIPAL","Irrigation and Municipal",IF(O339="IRRIGATION_AND_DOMESTIC","Irrigation and Domestic Municipality",_xlfn.XLOOKUP(J339,Use_Code_Ranking!$B$4:$B$23,Use_Code_Ranking!$A$4:$A$23))))))),$T339)</f>
        <v>Irrigation</v>
      </c>
    </row>
    <row r="340" spans="1:21" x14ac:dyDescent="0.25">
      <c r="A340" t="s">
        <v>438</v>
      </c>
      <c r="B340" t="s">
        <v>130</v>
      </c>
      <c r="C340" t="s">
        <v>99</v>
      </c>
      <c r="D340">
        <v>122</v>
      </c>
      <c r="E340" t="s">
        <v>100</v>
      </c>
      <c r="F340" t="s">
        <v>100</v>
      </c>
      <c r="G340" t="s">
        <v>439</v>
      </c>
      <c r="H340" s="41" t="s">
        <v>102</v>
      </c>
      <c r="I340">
        <f>_xlfn.XLOOKUP(B340,Use_Code_Ranking!$A$4:$A$23,Use_Code_Ranking!$B$4:$B$23,9999)</f>
        <v>7</v>
      </c>
      <c r="J340">
        <f t="shared" ca="1" si="88"/>
        <v>1</v>
      </c>
      <c r="K340">
        <f t="shared" ca="1" si="89"/>
        <v>1</v>
      </c>
      <c r="L340">
        <f t="shared" ca="1" si="90"/>
        <v>0</v>
      </c>
      <c r="M340">
        <f t="shared" ca="1" si="91"/>
        <v>0</v>
      </c>
      <c r="N340" t="str">
        <f t="shared" ca="1" si="96"/>
        <v/>
      </c>
      <c r="O340" t="str">
        <f t="shared" ca="1" si="97"/>
        <v/>
      </c>
      <c r="P340" t="str">
        <f t="shared" si="92"/>
        <v/>
      </c>
      <c r="Q340" t="str">
        <f t="shared" si="93"/>
        <v/>
      </c>
      <c r="R340" t="str">
        <f t="shared" si="94"/>
        <v/>
      </c>
      <c r="S340" t="str">
        <f t="shared" si="95"/>
        <v/>
      </c>
      <c r="U340" s="2" t="str">
        <f ca="1">IF(ISBLANK($T340),IF(S340="Irrigation","Irrigation",IF(R340="Irrigation","Irrigation",IF(Q340="Domestic","Domestic",IF(P340="Stockwatering","Stockwatering",IF(N340="IRRIGATION_AND_MUNICIPAL","Irrigation and Municipal",IF(O340="IRRIGATION_AND_DOMESTIC","Irrigation and Domestic Municipality",_xlfn.XLOOKUP(J340,Use_Code_Ranking!$B$4:$B$23,Use_Code_Ranking!$A$4:$A$23))))))),$T340)</f>
        <v>Irrigation</v>
      </c>
    </row>
    <row r="341" spans="1:21" x14ac:dyDescent="0.25">
      <c r="A341" t="s">
        <v>440</v>
      </c>
      <c r="B341" t="s">
        <v>127</v>
      </c>
      <c r="C341" t="s">
        <v>99</v>
      </c>
      <c r="D341">
        <v>415</v>
      </c>
      <c r="E341" t="s">
        <v>100</v>
      </c>
      <c r="F341" t="s">
        <v>100</v>
      </c>
      <c r="G341" t="s">
        <v>439</v>
      </c>
      <c r="H341" s="41" t="s">
        <v>102</v>
      </c>
      <c r="I341">
        <f>_xlfn.XLOOKUP(B341,Use_Code_Ranking!$A$4:$A$23,Use_Code_Ranking!$B$4:$B$23,9999)</f>
        <v>8</v>
      </c>
      <c r="J341">
        <f t="shared" ca="1" si="88"/>
        <v>1</v>
      </c>
      <c r="K341">
        <f t="shared" ca="1" si="89"/>
        <v>1</v>
      </c>
      <c r="L341">
        <f t="shared" ca="1" si="90"/>
        <v>0</v>
      </c>
      <c r="M341">
        <f t="shared" ca="1" si="91"/>
        <v>0</v>
      </c>
      <c r="N341" t="str">
        <f t="shared" ca="1" si="96"/>
        <v/>
      </c>
      <c r="O341" t="str">
        <f t="shared" ca="1" si="97"/>
        <v/>
      </c>
      <c r="P341" t="str">
        <f t="shared" si="92"/>
        <v/>
      </c>
      <c r="Q341" t="str">
        <f t="shared" si="93"/>
        <v/>
      </c>
      <c r="R341" t="str">
        <f t="shared" si="94"/>
        <v/>
      </c>
      <c r="S341" t="str">
        <f t="shared" si="95"/>
        <v/>
      </c>
      <c r="U341" s="2" t="str">
        <f ca="1">IF(ISBLANK($T341),IF(S341="Irrigation","Irrigation",IF(R341="Irrigation","Irrigation",IF(Q341="Domestic","Domestic",IF(P341="Stockwatering","Stockwatering",IF(N341="IRRIGATION_AND_MUNICIPAL","Irrigation and Municipal",IF(O341="IRRIGATION_AND_DOMESTIC","Irrigation and Domestic Municipality",_xlfn.XLOOKUP(J341,Use_Code_Ranking!$B$4:$B$23,Use_Code_Ranking!$A$4:$A$23))))))),$T341)</f>
        <v>Irrigation</v>
      </c>
    </row>
    <row r="342" spans="1:21" x14ac:dyDescent="0.25">
      <c r="A342" t="s">
        <v>440</v>
      </c>
      <c r="B342" t="s">
        <v>98</v>
      </c>
      <c r="C342" t="s">
        <v>99</v>
      </c>
      <c r="D342">
        <v>415</v>
      </c>
      <c r="E342" t="s">
        <v>100</v>
      </c>
      <c r="F342" t="s">
        <v>100</v>
      </c>
      <c r="G342" t="s">
        <v>439</v>
      </c>
      <c r="H342" s="41" t="s">
        <v>102</v>
      </c>
      <c r="I342">
        <f>_xlfn.XLOOKUP(B342,Use_Code_Ranking!$A$4:$A$23,Use_Code_Ranking!$B$4:$B$23,9999)</f>
        <v>1</v>
      </c>
      <c r="J342">
        <f t="shared" ca="1" si="88"/>
        <v>1</v>
      </c>
      <c r="K342">
        <f t="shared" ca="1" si="89"/>
        <v>1</v>
      </c>
      <c r="L342">
        <f t="shared" ca="1" si="90"/>
        <v>0</v>
      </c>
      <c r="M342">
        <f t="shared" ca="1" si="91"/>
        <v>0</v>
      </c>
      <c r="N342" t="str">
        <f t="shared" ca="1" si="96"/>
        <v/>
      </c>
      <c r="O342" t="str">
        <f t="shared" ca="1" si="97"/>
        <v/>
      </c>
      <c r="P342" t="str">
        <f t="shared" si="92"/>
        <v/>
      </c>
      <c r="Q342" t="str">
        <f t="shared" si="93"/>
        <v/>
      </c>
      <c r="R342" t="str">
        <f t="shared" si="94"/>
        <v/>
      </c>
      <c r="S342" t="str">
        <f t="shared" si="95"/>
        <v/>
      </c>
      <c r="U342" s="2" t="str">
        <f ca="1">IF(ISBLANK($T342),IF(S342="Irrigation","Irrigation",IF(R342="Irrigation","Irrigation",IF(Q342="Domestic","Domestic",IF(P342="Stockwatering","Stockwatering",IF(N342="IRRIGATION_AND_MUNICIPAL","Irrigation and Municipal",IF(O342="IRRIGATION_AND_DOMESTIC","Irrigation and Domestic Municipality",_xlfn.XLOOKUP(J342,Use_Code_Ranking!$B$4:$B$23,Use_Code_Ranking!$A$4:$A$23))))))),$T342)</f>
        <v>Irrigation</v>
      </c>
    </row>
    <row r="343" spans="1:21" x14ac:dyDescent="0.25">
      <c r="A343" t="s">
        <v>440</v>
      </c>
      <c r="B343" t="s">
        <v>130</v>
      </c>
      <c r="C343" t="s">
        <v>99</v>
      </c>
      <c r="D343">
        <v>415</v>
      </c>
      <c r="E343" t="s">
        <v>100</v>
      </c>
      <c r="F343" t="s">
        <v>100</v>
      </c>
      <c r="G343" t="s">
        <v>439</v>
      </c>
      <c r="H343" s="41" t="s">
        <v>102</v>
      </c>
      <c r="I343">
        <f>_xlfn.XLOOKUP(B343,Use_Code_Ranking!$A$4:$A$23,Use_Code_Ranking!$B$4:$B$23,9999)</f>
        <v>7</v>
      </c>
      <c r="J343">
        <f t="shared" ca="1" si="88"/>
        <v>1</v>
      </c>
      <c r="K343">
        <f t="shared" ca="1" si="89"/>
        <v>1</v>
      </c>
      <c r="L343">
        <f t="shared" ca="1" si="90"/>
        <v>0</v>
      </c>
      <c r="M343">
        <f t="shared" ca="1" si="91"/>
        <v>0</v>
      </c>
      <c r="N343" t="str">
        <f t="shared" ca="1" si="96"/>
        <v/>
      </c>
      <c r="O343" t="str">
        <f t="shared" ca="1" si="97"/>
        <v/>
      </c>
      <c r="P343" t="str">
        <f t="shared" si="92"/>
        <v/>
      </c>
      <c r="Q343" t="str">
        <f t="shared" si="93"/>
        <v/>
      </c>
      <c r="R343" t="str">
        <f t="shared" si="94"/>
        <v/>
      </c>
      <c r="S343" t="str">
        <f t="shared" si="95"/>
        <v/>
      </c>
      <c r="U343" s="2" t="str">
        <f ca="1">IF(ISBLANK($T343),IF(S343="Irrigation","Irrigation",IF(R343="Irrigation","Irrigation",IF(Q343="Domestic","Domestic",IF(P343="Stockwatering","Stockwatering",IF(N343="IRRIGATION_AND_MUNICIPAL","Irrigation and Municipal",IF(O343="IRRIGATION_AND_DOMESTIC","Irrigation and Domestic Municipality",_xlfn.XLOOKUP(J343,Use_Code_Ranking!$B$4:$B$23,Use_Code_Ranking!$A$4:$A$23))))))),$T343)</f>
        <v>Irrigation</v>
      </c>
    </row>
    <row r="344" spans="1:21" x14ac:dyDescent="0.25">
      <c r="A344" t="s">
        <v>441</v>
      </c>
      <c r="B344" t="s">
        <v>98</v>
      </c>
      <c r="C344" t="s">
        <v>99</v>
      </c>
      <c r="D344">
        <v>49.5</v>
      </c>
      <c r="E344" t="s">
        <v>100</v>
      </c>
      <c r="F344" t="s">
        <v>100</v>
      </c>
      <c r="G344" t="s">
        <v>442</v>
      </c>
      <c r="H344" s="41" t="s">
        <v>111</v>
      </c>
      <c r="I344">
        <f>_xlfn.XLOOKUP(B344,Use_Code_Ranking!$A$4:$A$23,Use_Code_Ranking!$B$4:$B$23,9999)</f>
        <v>1</v>
      </c>
      <c r="J344">
        <f t="shared" ca="1" si="88"/>
        <v>1</v>
      </c>
      <c r="K344">
        <f t="shared" ca="1" si="89"/>
        <v>1</v>
      </c>
      <c r="L344">
        <f t="shared" ca="1" si="90"/>
        <v>0</v>
      </c>
      <c r="M344">
        <f t="shared" ca="1" si="91"/>
        <v>0</v>
      </c>
      <c r="N344" t="str">
        <f t="shared" ca="1" si="96"/>
        <v/>
      </c>
      <c r="O344" t="str">
        <f t="shared" ca="1" si="97"/>
        <v/>
      </c>
      <c r="P344" t="str">
        <f t="shared" si="92"/>
        <v/>
      </c>
      <c r="Q344" t="str">
        <f t="shared" si="93"/>
        <v/>
      </c>
      <c r="R344" t="str">
        <f t="shared" si="94"/>
        <v/>
      </c>
      <c r="S344" t="str">
        <f t="shared" si="95"/>
        <v/>
      </c>
      <c r="U344" s="2" t="str">
        <f ca="1">IF(ISBLANK($T344),IF(S344="Irrigation","Irrigation",IF(R344="Irrigation","Irrigation",IF(Q344="Domestic","Domestic",IF(P344="Stockwatering","Stockwatering",IF(N344="IRRIGATION_AND_MUNICIPAL","Irrigation and Municipal",IF(O344="IRRIGATION_AND_DOMESTIC","Irrigation and Domestic Municipality",_xlfn.XLOOKUP(J344,Use_Code_Ranking!$B$4:$B$23,Use_Code_Ranking!$A$4:$A$23))))))),$T344)</f>
        <v>Irrigation</v>
      </c>
    </row>
    <row r="345" spans="1:21" x14ac:dyDescent="0.25">
      <c r="A345" t="s">
        <v>441</v>
      </c>
      <c r="B345" t="s">
        <v>127</v>
      </c>
      <c r="C345" t="s">
        <v>99</v>
      </c>
      <c r="D345">
        <v>49.5</v>
      </c>
      <c r="E345" t="s">
        <v>100</v>
      </c>
      <c r="F345" t="s">
        <v>100</v>
      </c>
      <c r="G345" t="s">
        <v>442</v>
      </c>
      <c r="H345" s="41" t="s">
        <v>111</v>
      </c>
      <c r="I345">
        <f>_xlfn.XLOOKUP(B345,Use_Code_Ranking!$A$4:$A$23,Use_Code_Ranking!$B$4:$B$23,9999)</f>
        <v>8</v>
      </c>
      <c r="J345">
        <f t="shared" ca="1" si="88"/>
        <v>1</v>
      </c>
      <c r="K345">
        <f t="shared" ca="1" si="89"/>
        <v>1</v>
      </c>
      <c r="L345">
        <f t="shared" ca="1" si="90"/>
        <v>0</v>
      </c>
      <c r="M345">
        <f t="shared" ca="1" si="91"/>
        <v>0</v>
      </c>
      <c r="N345" t="str">
        <f t="shared" ca="1" si="96"/>
        <v/>
      </c>
      <c r="O345" t="str">
        <f t="shared" ca="1" si="97"/>
        <v/>
      </c>
      <c r="P345" t="str">
        <f t="shared" si="92"/>
        <v/>
      </c>
      <c r="Q345" t="str">
        <f t="shared" si="93"/>
        <v/>
      </c>
      <c r="R345" t="str">
        <f t="shared" si="94"/>
        <v/>
      </c>
      <c r="S345" t="str">
        <f t="shared" si="95"/>
        <v/>
      </c>
      <c r="U345" s="2" t="str">
        <f ca="1">IF(ISBLANK($T345),IF(S345="Irrigation","Irrigation",IF(R345="Irrigation","Irrigation",IF(Q345="Domestic","Domestic",IF(P345="Stockwatering","Stockwatering",IF(N345="IRRIGATION_AND_MUNICIPAL","Irrigation and Municipal",IF(O345="IRRIGATION_AND_DOMESTIC","Irrigation and Domestic Municipality",_xlfn.XLOOKUP(J345,Use_Code_Ranking!$B$4:$B$23,Use_Code_Ranking!$A$4:$A$23))))))),$T345)</f>
        <v>Irrigation</v>
      </c>
    </row>
    <row r="346" spans="1:21" x14ac:dyDescent="0.25">
      <c r="A346" t="s">
        <v>441</v>
      </c>
      <c r="B346" t="s">
        <v>130</v>
      </c>
      <c r="C346" t="s">
        <v>99</v>
      </c>
      <c r="D346">
        <v>49.5</v>
      </c>
      <c r="E346" t="s">
        <v>100</v>
      </c>
      <c r="F346" t="s">
        <v>100</v>
      </c>
      <c r="G346" t="s">
        <v>442</v>
      </c>
      <c r="H346" s="41" t="s">
        <v>111</v>
      </c>
      <c r="I346">
        <f>_xlfn.XLOOKUP(B346,Use_Code_Ranking!$A$4:$A$23,Use_Code_Ranking!$B$4:$B$23,9999)</f>
        <v>7</v>
      </c>
      <c r="J346">
        <f t="shared" ca="1" si="88"/>
        <v>1</v>
      </c>
      <c r="K346">
        <f t="shared" ca="1" si="89"/>
        <v>1</v>
      </c>
      <c r="L346">
        <f t="shared" ca="1" si="90"/>
        <v>0</v>
      </c>
      <c r="M346">
        <f t="shared" ca="1" si="91"/>
        <v>0</v>
      </c>
      <c r="N346" t="str">
        <f t="shared" ca="1" si="96"/>
        <v/>
      </c>
      <c r="O346" t="str">
        <f t="shared" ca="1" si="97"/>
        <v/>
      </c>
      <c r="P346" t="str">
        <f t="shared" si="92"/>
        <v/>
      </c>
      <c r="Q346" t="str">
        <f t="shared" si="93"/>
        <v/>
      </c>
      <c r="R346" t="str">
        <f t="shared" si="94"/>
        <v/>
      </c>
      <c r="S346" t="str">
        <f t="shared" si="95"/>
        <v/>
      </c>
      <c r="U346" s="2" t="str">
        <f ca="1">IF(ISBLANK($T346),IF(S346="Irrigation","Irrigation",IF(R346="Irrigation","Irrigation",IF(Q346="Domestic","Domestic",IF(P346="Stockwatering","Stockwatering",IF(N346="IRRIGATION_AND_MUNICIPAL","Irrigation and Municipal",IF(O346="IRRIGATION_AND_DOMESTIC","Irrigation and Domestic Municipality",_xlfn.XLOOKUP(J346,Use_Code_Ranking!$B$4:$B$23,Use_Code_Ranking!$A$4:$A$23))))))),$T346)</f>
        <v>Irrigation</v>
      </c>
    </row>
    <row r="347" spans="1:21" x14ac:dyDescent="0.25">
      <c r="A347" t="s">
        <v>444</v>
      </c>
      <c r="B347" t="s">
        <v>130</v>
      </c>
      <c r="C347" t="s">
        <v>99</v>
      </c>
      <c r="D347">
        <v>73</v>
      </c>
      <c r="E347" t="s">
        <v>100</v>
      </c>
      <c r="F347" t="s">
        <v>100</v>
      </c>
      <c r="G347" t="s">
        <v>443</v>
      </c>
      <c r="H347" s="41" t="s">
        <v>102</v>
      </c>
      <c r="I347">
        <f>_xlfn.XLOOKUP(B347,Use_Code_Ranking!$A$4:$A$23,Use_Code_Ranking!$B$4:$B$23,9999)</f>
        <v>7</v>
      </c>
      <c r="J347">
        <f t="shared" ca="1" si="88"/>
        <v>7</v>
      </c>
      <c r="K347">
        <f t="shared" ca="1" si="89"/>
        <v>0</v>
      </c>
      <c r="L347">
        <f t="shared" ca="1" si="90"/>
        <v>0</v>
      </c>
      <c r="M347">
        <f t="shared" ca="1" si="91"/>
        <v>0</v>
      </c>
      <c r="N347" t="str">
        <f t="shared" ca="1" si="96"/>
        <v/>
      </c>
      <c r="O347" t="str">
        <f t="shared" ca="1" si="97"/>
        <v/>
      </c>
      <c r="P347" t="str">
        <f t="shared" si="92"/>
        <v/>
      </c>
      <c r="Q347" t="str">
        <f t="shared" si="93"/>
        <v/>
      </c>
      <c r="R347" t="str">
        <f t="shared" si="94"/>
        <v/>
      </c>
      <c r="S347" t="str">
        <f t="shared" si="95"/>
        <v/>
      </c>
      <c r="U347" s="2" t="str">
        <f ca="1">IF(ISBLANK($T347),IF(S347="Irrigation","Irrigation",IF(R347="Irrigation","Irrigation",IF(Q347="Domestic","Domestic",IF(P347="Stockwatering","Stockwatering",IF(N347="IRRIGATION_AND_MUNICIPAL","Irrigation and Municipal",IF(O347="IRRIGATION_AND_DOMESTIC","Irrigation and Domestic Municipality",_xlfn.XLOOKUP(J347,Use_Code_Ranking!$B$4:$B$23,Use_Code_Ranking!$A$4:$A$23))))))),$T347)</f>
        <v>Frost Protection</v>
      </c>
    </row>
    <row r="348" spans="1:21" x14ac:dyDescent="0.25">
      <c r="A348" t="s">
        <v>445</v>
      </c>
      <c r="B348" t="s">
        <v>131</v>
      </c>
      <c r="C348" t="s">
        <v>99</v>
      </c>
      <c r="D348">
        <v>3.6</v>
      </c>
      <c r="E348" t="s">
        <v>100</v>
      </c>
      <c r="F348" t="s">
        <v>100</v>
      </c>
      <c r="G348" t="s">
        <v>446</v>
      </c>
      <c r="H348" s="41" t="s">
        <v>102</v>
      </c>
      <c r="I348">
        <f>_xlfn.XLOOKUP(B348,Use_Code_Ranking!$A$4:$A$23,Use_Code_Ranking!$B$4:$B$23,9999)</f>
        <v>14</v>
      </c>
      <c r="J348">
        <f t="shared" ca="1" si="88"/>
        <v>1</v>
      </c>
      <c r="K348">
        <f t="shared" ca="1" si="89"/>
        <v>1</v>
      </c>
      <c r="L348">
        <f t="shared" ca="1" si="90"/>
        <v>0</v>
      </c>
      <c r="M348">
        <f t="shared" ca="1" si="91"/>
        <v>0</v>
      </c>
      <c r="N348" t="str">
        <f t="shared" ca="1" si="96"/>
        <v/>
      </c>
      <c r="O348" t="str">
        <f t="shared" ca="1" si="97"/>
        <v/>
      </c>
      <c r="P348" t="str">
        <f t="shared" si="92"/>
        <v/>
      </c>
      <c r="Q348" t="str">
        <f t="shared" si="93"/>
        <v/>
      </c>
      <c r="R348" t="str">
        <f t="shared" si="94"/>
        <v/>
      </c>
      <c r="S348" t="str">
        <f t="shared" si="95"/>
        <v/>
      </c>
      <c r="U348" s="2" t="str">
        <f ca="1">IF(ISBLANK($T348),IF(S348="Irrigation","Irrigation",IF(R348="Irrigation","Irrigation",IF(Q348="Domestic","Domestic",IF(P348="Stockwatering","Stockwatering",IF(N348="IRRIGATION_AND_MUNICIPAL","Irrigation and Municipal",IF(O348="IRRIGATION_AND_DOMESTIC","Irrigation and Domestic Municipality",_xlfn.XLOOKUP(J348,Use_Code_Ranking!$B$4:$B$23,Use_Code_Ranking!$A$4:$A$23))))))),$T348)</f>
        <v>Irrigation</v>
      </c>
    </row>
    <row r="349" spans="1:21" x14ac:dyDescent="0.25">
      <c r="A349" t="s">
        <v>445</v>
      </c>
      <c r="B349" t="s">
        <v>143</v>
      </c>
      <c r="C349" t="s">
        <v>99</v>
      </c>
      <c r="D349">
        <v>3.6</v>
      </c>
      <c r="E349" t="s">
        <v>100</v>
      </c>
      <c r="F349" t="s">
        <v>100</v>
      </c>
      <c r="G349" t="s">
        <v>446</v>
      </c>
      <c r="H349" s="41" t="s">
        <v>102</v>
      </c>
      <c r="I349">
        <f>_xlfn.XLOOKUP(B349,Use_Code_Ranking!$A$4:$A$23,Use_Code_Ranking!$B$4:$B$23,9999)</f>
        <v>12</v>
      </c>
      <c r="J349">
        <f t="shared" ca="1" si="88"/>
        <v>1</v>
      </c>
      <c r="K349">
        <f t="shared" ca="1" si="89"/>
        <v>1</v>
      </c>
      <c r="L349">
        <f t="shared" ca="1" si="90"/>
        <v>0</v>
      </c>
      <c r="M349">
        <f t="shared" ca="1" si="91"/>
        <v>0</v>
      </c>
      <c r="N349" t="str">
        <f t="shared" ca="1" si="96"/>
        <v/>
      </c>
      <c r="O349" t="str">
        <f t="shared" ca="1" si="97"/>
        <v/>
      </c>
      <c r="P349" t="str">
        <f t="shared" si="92"/>
        <v/>
      </c>
      <c r="Q349" t="str">
        <f t="shared" si="93"/>
        <v/>
      </c>
      <c r="R349" t="str">
        <f t="shared" si="94"/>
        <v/>
      </c>
      <c r="S349" t="str">
        <f t="shared" si="95"/>
        <v/>
      </c>
      <c r="U349" s="2" t="str">
        <f ca="1">IF(ISBLANK($T349),IF(S349="Irrigation","Irrigation",IF(R349="Irrigation","Irrigation",IF(Q349="Domestic","Domestic",IF(P349="Stockwatering","Stockwatering",IF(N349="IRRIGATION_AND_MUNICIPAL","Irrigation and Municipal",IF(O349="IRRIGATION_AND_DOMESTIC","Irrigation and Domestic Municipality",_xlfn.XLOOKUP(J349,Use_Code_Ranking!$B$4:$B$23,Use_Code_Ranking!$A$4:$A$23))))))),$T349)</f>
        <v>Irrigation</v>
      </c>
    </row>
    <row r="350" spans="1:21" x14ac:dyDescent="0.25">
      <c r="A350" t="s">
        <v>445</v>
      </c>
      <c r="B350" t="s">
        <v>126</v>
      </c>
      <c r="C350" t="s">
        <v>99</v>
      </c>
      <c r="D350">
        <v>3.6</v>
      </c>
      <c r="E350" t="s">
        <v>100</v>
      </c>
      <c r="F350" t="s">
        <v>100</v>
      </c>
      <c r="G350" t="s">
        <v>446</v>
      </c>
      <c r="H350" s="41" t="s">
        <v>102</v>
      </c>
      <c r="I350">
        <f>_xlfn.XLOOKUP(B350,Use_Code_Ranking!$A$4:$A$23,Use_Code_Ranking!$B$4:$B$23,9999)</f>
        <v>5</v>
      </c>
      <c r="J350">
        <f t="shared" ca="1" si="88"/>
        <v>1</v>
      </c>
      <c r="K350">
        <f t="shared" ca="1" si="89"/>
        <v>1</v>
      </c>
      <c r="L350">
        <f t="shared" ca="1" si="90"/>
        <v>0</v>
      </c>
      <c r="M350">
        <f t="shared" ca="1" si="91"/>
        <v>0</v>
      </c>
      <c r="N350" t="str">
        <f t="shared" ca="1" si="96"/>
        <v/>
      </c>
      <c r="O350" t="str">
        <f t="shared" ca="1" si="97"/>
        <v/>
      </c>
      <c r="P350" t="str">
        <f t="shared" si="92"/>
        <v/>
      </c>
      <c r="Q350" t="str">
        <f t="shared" si="93"/>
        <v/>
      </c>
      <c r="R350" t="str">
        <f t="shared" si="94"/>
        <v/>
      </c>
      <c r="S350" t="str">
        <f t="shared" si="95"/>
        <v/>
      </c>
      <c r="U350" s="2" t="str">
        <f ca="1">IF(ISBLANK($T350),IF(S350="Irrigation","Irrigation",IF(R350="Irrigation","Irrigation",IF(Q350="Domestic","Domestic",IF(P350="Stockwatering","Stockwatering",IF(N350="IRRIGATION_AND_MUNICIPAL","Irrigation and Municipal",IF(O350="IRRIGATION_AND_DOMESTIC","Irrigation and Domestic Municipality",_xlfn.XLOOKUP(J350,Use_Code_Ranking!$B$4:$B$23,Use_Code_Ranking!$A$4:$A$23))))))),$T350)</f>
        <v>Irrigation</v>
      </c>
    </row>
    <row r="351" spans="1:21" x14ac:dyDescent="0.25">
      <c r="A351" t="s">
        <v>445</v>
      </c>
      <c r="B351" t="s">
        <v>98</v>
      </c>
      <c r="C351" t="s">
        <v>99</v>
      </c>
      <c r="D351">
        <v>3.6</v>
      </c>
      <c r="E351" t="s">
        <v>100</v>
      </c>
      <c r="F351" t="s">
        <v>100</v>
      </c>
      <c r="G351" t="s">
        <v>446</v>
      </c>
      <c r="H351" s="41" t="s">
        <v>102</v>
      </c>
      <c r="I351">
        <f>_xlfn.XLOOKUP(B351,Use_Code_Ranking!$A$4:$A$23,Use_Code_Ranking!$B$4:$B$23,9999)</f>
        <v>1</v>
      </c>
      <c r="J351">
        <f t="shared" ca="1" si="88"/>
        <v>1</v>
      </c>
      <c r="K351">
        <f t="shared" ca="1" si="89"/>
        <v>1</v>
      </c>
      <c r="L351">
        <f t="shared" ca="1" si="90"/>
        <v>0</v>
      </c>
      <c r="M351">
        <f t="shared" ca="1" si="91"/>
        <v>0</v>
      </c>
      <c r="N351" t="str">
        <f t="shared" ca="1" si="96"/>
        <v/>
      </c>
      <c r="O351" t="str">
        <f t="shared" ca="1" si="97"/>
        <v/>
      </c>
      <c r="P351" t="str">
        <f t="shared" si="92"/>
        <v/>
      </c>
      <c r="Q351" t="str">
        <f t="shared" si="93"/>
        <v/>
      </c>
      <c r="R351" t="str">
        <f t="shared" si="94"/>
        <v/>
      </c>
      <c r="S351" t="str">
        <f t="shared" si="95"/>
        <v/>
      </c>
      <c r="U351" s="2" t="str">
        <f ca="1">IF(ISBLANK($T351),IF(S351="Irrigation","Irrigation",IF(R351="Irrigation","Irrigation",IF(Q351="Domestic","Domestic",IF(P351="Stockwatering","Stockwatering",IF(N351="IRRIGATION_AND_MUNICIPAL","Irrigation and Municipal",IF(O351="IRRIGATION_AND_DOMESTIC","Irrigation and Domestic Municipality",_xlfn.XLOOKUP(J351,Use_Code_Ranking!$B$4:$B$23,Use_Code_Ranking!$A$4:$A$23))))))),$T351)</f>
        <v>Irrigation</v>
      </c>
    </row>
    <row r="352" spans="1:21" x14ac:dyDescent="0.25">
      <c r="A352" t="s">
        <v>445</v>
      </c>
      <c r="B352" t="s">
        <v>139</v>
      </c>
      <c r="C352" t="s">
        <v>99</v>
      </c>
      <c r="D352">
        <v>3.6</v>
      </c>
      <c r="E352" t="s">
        <v>100</v>
      </c>
      <c r="F352" t="s">
        <v>100</v>
      </c>
      <c r="G352" t="s">
        <v>446</v>
      </c>
      <c r="H352" s="41" t="s">
        <v>102</v>
      </c>
      <c r="I352">
        <f>_xlfn.XLOOKUP(B352,Use_Code_Ranking!$A$4:$A$23,Use_Code_Ranking!$B$4:$B$23,9999)</f>
        <v>9</v>
      </c>
      <c r="J352">
        <f t="shared" ca="1" si="88"/>
        <v>1</v>
      </c>
      <c r="K352">
        <f t="shared" ca="1" si="89"/>
        <v>1</v>
      </c>
      <c r="L352">
        <f t="shared" ca="1" si="90"/>
        <v>0</v>
      </c>
      <c r="M352">
        <f t="shared" ca="1" si="91"/>
        <v>0</v>
      </c>
      <c r="N352" t="str">
        <f t="shared" ca="1" si="96"/>
        <v/>
      </c>
      <c r="O352" t="str">
        <f t="shared" ca="1" si="97"/>
        <v/>
      </c>
      <c r="P352" t="str">
        <f t="shared" si="92"/>
        <v/>
      </c>
      <c r="Q352" t="str">
        <f t="shared" si="93"/>
        <v/>
      </c>
      <c r="R352" t="str">
        <f t="shared" si="94"/>
        <v/>
      </c>
      <c r="S352" t="str">
        <f t="shared" si="95"/>
        <v/>
      </c>
      <c r="U352" s="2" t="str">
        <f ca="1">IF(ISBLANK($T352),IF(S352="Irrigation","Irrigation",IF(R352="Irrigation","Irrigation",IF(Q352="Domestic","Domestic",IF(P352="Stockwatering","Stockwatering",IF(N352="IRRIGATION_AND_MUNICIPAL","Irrigation and Municipal",IF(O352="IRRIGATION_AND_DOMESTIC","Irrigation and Domestic Municipality",_xlfn.XLOOKUP(J352,Use_Code_Ranking!$B$4:$B$23,Use_Code_Ranking!$A$4:$A$23))))))),$T352)</f>
        <v>Irrigation</v>
      </c>
    </row>
    <row r="353" spans="1:21" x14ac:dyDescent="0.25">
      <c r="A353" t="s">
        <v>447</v>
      </c>
      <c r="B353" t="s">
        <v>107</v>
      </c>
      <c r="C353" t="s">
        <v>99</v>
      </c>
      <c r="D353">
        <v>1.5</v>
      </c>
      <c r="E353" t="s">
        <v>100</v>
      </c>
      <c r="F353" t="s">
        <v>100</v>
      </c>
      <c r="G353" t="s">
        <v>448</v>
      </c>
      <c r="H353" s="41" t="s">
        <v>111</v>
      </c>
      <c r="I353">
        <f>_xlfn.XLOOKUP(B353,Use_Code_Ranking!$A$4:$A$23,Use_Code_Ranking!$B$4:$B$23,9999)</f>
        <v>6</v>
      </c>
      <c r="J353">
        <f t="shared" ca="1" si="88"/>
        <v>6</v>
      </c>
      <c r="K353">
        <f t="shared" ca="1" si="89"/>
        <v>0</v>
      </c>
      <c r="L353">
        <f t="shared" ca="1" si="90"/>
        <v>0</v>
      </c>
      <c r="M353">
        <f t="shared" ca="1" si="91"/>
        <v>0</v>
      </c>
      <c r="N353" t="str">
        <f t="shared" ca="1" si="96"/>
        <v/>
      </c>
      <c r="O353" t="str">
        <f t="shared" ca="1" si="97"/>
        <v/>
      </c>
      <c r="P353" t="str">
        <f t="shared" si="92"/>
        <v/>
      </c>
      <c r="Q353" t="str">
        <f t="shared" si="93"/>
        <v/>
      </c>
      <c r="R353" t="str">
        <f t="shared" si="94"/>
        <v/>
      </c>
      <c r="S353" t="str">
        <f t="shared" si="95"/>
        <v/>
      </c>
      <c r="U353" s="2" t="str">
        <f ca="1">IF(ISBLANK($T353),IF(S353="Irrigation","Irrigation",IF(R353="Irrigation","Irrigation",IF(Q353="Domestic","Domestic",IF(P353="Stockwatering","Stockwatering",IF(N353="IRRIGATION_AND_MUNICIPAL","Irrigation and Municipal",IF(O353="IRRIGATION_AND_DOMESTIC","Irrigation and Domestic Municipality",_xlfn.XLOOKUP(J353,Use_Code_Ranking!$B$4:$B$23,Use_Code_Ranking!$A$4:$A$23))))))),$T353)</f>
        <v>Industrial</v>
      </c>
    </row>
    <row r="354" spans="1:21" x14ac:dyDescent="0.25">
      <c r="A354" t="s">
        <v>447</v>
      </c>
      <c r="B354" t="s">
        <v>143</v>
      </c>
      <c r="C354" t="s">
        <v>99</v>
      </c>
      <c r="D354">
        <v>1.5</v>
      </c>
      <c r="E354" t="s">
        <v>100</v>
      </c>
      <c r="F354" t="s">
        <v>100</v>
      </c>
      <c r="G354" t="s">
        <v>448</v>
      </c>
      <c r="H354" s="41" t="s">
        <v>111</v>
      </c>
      <c r="I354">
        <f>_xlfn.XLOOKUP(B354,Use_Code_Ranking!$A$4:$A$23,Use_Code_Ranking!$B$4:$B$23,9999)</f>
        <v>12</v>
      </c>
      <c r="J354">
        <f t="shared" ca="1" si="88"/>
        <v>6</v>
      </c>
      <c r="K354">
        <f t="shared" ca="1" si="89"/>
        <v>0</v>
      </c>
      <c r="L354">
        <f t="shared" ca="1" si="90"/>
        <v>0</v>
      </c>
      <c r="M354">
        <f t="shared" ca="1" si="91"/>
        <v>0</v>
      </c>
      <c r="N354" t="str">
        <f t="shared" ca="1" si="96"/>
        <v/>
      </c>
      <c r="O354" t="str">
        <f t="shared" ca="1" si="97"/>
        <v/>
      </c>
      <c r="P354" t="str">
        <f t="shared" si="92"/>
        <v/>
      </c>
      <c r="Q354" t="str">
        <f t="shared" si="93"/>
        <v/>
      </c>
      <c r="R354" t="str">
        <f t="shared" si="94"/>
        <v/>
      </c>
      <c r="S354" t="str">
        <f t="shared" si="95"/>
        <v/>
      </c>
      <c r="U354" s="2" t="str">
        <f ca="1">IF(ISBLANK($T354),IF(S354="Irrigation","Irrigation",IF(R354="Irrigation","Irrigation",IF(Q354="Domestic","Domestic",IF(P354="Stockwatering","Stockwatering",IF(N354="IRRIGATION_AND_MUNICIPAL","Irrigation and Municipal",IF(O354="IRRIGATION_AND_DOMESTIC","Irrigation and Domestic Municipality",_xlfn.XLOOKUP(J354,Use_Code_Ranking!$B$4:$B$23,Use_Code_Ranking!$A$4:$A$23))))))),$T354)</f>
        <v>Industrial</v>
      </c>
    </row>
    <row r="355" spans="1:21" x14ac:dyDescent="0.25">
      <c r="A355" t="s">
        <v>669</v>
      </c>
      <c r="B355" t="s">
        <v>107</v>
      </c>
      <c r="C355" t="s">
        <v>99</v>
      </c>
      <c r="D355">
        <v>2.4</v>
      </c>
      <c r="E355" t="s">
        <v>100</v>
      </c>
      <c r="F355" t="s">
        <v>100</v>
      </c>
      <c r="G355" t="s">
        <v>448</v>
      </c>
      <c r="H355" s="41" t="s">
        <v>111</v>
      </c>
      <c r="I355">
        <f>_xlfn.XLOOKUP(B355,Use_Code_Ranking!$A$4:$A$23,Use_Code_Ranking!$B$4:$B$23,9999)</f>
        <v>6</v>
      </c>
      <c r="J355">
        <f t="shared" ca="1" si="88"/>
        <v>6</v>
      </c>
      <c r="K355">
        <f t="shared" ca="1" si="89"/>
        <v>0</v>
      </c>
      <c r="L355">
        <f t="shared" ca="1" si="90"/>
        <v>0</v>
      </c>
      <c r="M355">
        <f t="shared" ca="1" si="91"/>
        <v>0</v>
      </c>
      <c r="N355" t="str">
        <f t="shared" ca="1" si="96"/>
        <v/>
      </c>
      <c r="O355" t="str">
        <f t="shared" ca="1" si="97"/>
        <v/>
      </c>
      <c r="P355" t="str">
        <f t="shared" si="92"/>
        <v/>
      </c>
      <c r="Q355" t="str">
        <f t="shared" si="93"/>
        <v/>
      </c>
      <c r="R355" t="str">
        <f t="shared" si="94"/>
        <v/>
      </c>
      <c r="S355" t="str">
        <f t="shared" si="95"/>
        <v/>
      </c>
      <c r="U355" s="2" t="str">
        <f ca="1">IF(ISBLANK($T355),IF(S355="Irrigation","Irrigation",IF(R355="Irrigation","Irrigation",IF(Q355="Domestic","Domestic",IF(P355="Stockwatering","Stockwatering",IF(N355="IRRIGATION_AND_MUNICIPAL","Irrigation and Municipal",IF(O355="IRRIGATION_AND_DOMESTIC","Irrigation and Domestic Municipality",_xlfn.XLOOKUP(J355,Use_Code_Ranking!$B$4:$B$23,Use_Code_Ranking!$A$4:$A$23))))))),$T355)</f>
        <v>Industrial</v>
      </c>
    </row>
    <row r="356" spans="1:21" x14ac:dyDescent="0.25">
      <c r="A356" t="s">
        <v>669</v>
      </c>
      <c r="B356" t="s">
        <v>143</v>
      </c>
      <c r="C356" t="s">
        <v>99</v>
      </c>
      <c r="D356">
        <v>2.4</v>
      </c>
      <c r="E356" t="s">
        <v>100</v>
      </c>
      <c r="F356" t="s">
        <v>100</v>
      </c>
      <c r="G356" t="s">
        <v>448</v>
      </c>
      <c r="H356" s="41" t="s">
        <v>111</v>
      </c>
      <c r="I356">
        <f>_xlfn.XLOOKUP(B356,Use_Code_Ranking!$A$4:$A$23,Use_Code_Ranking!$B$4:$B$23,9999)</f>
        <v>12</v>
      </c>
      <c r="J356">
        <f t="shared" ca="1" si="88"/>
        <v>6</v>
      </c>
      <c r="K356">
        <f t="shared" ca="1" si="89"/>
        <v>0</v>
      </c>
      <c r="L356">
        <f t="shared" ca="1" si="90"/>
        <v>0</v>
      </c>
      <c r="M356">
        <f t="shared" ca="1" si="91"/>
        <v>0</v>
      </c>
      <c r="N356" t="str">
        <f t="shared" ca="1" si="96"/>
        <v/>
      </c>
      <c r="O356" t="str">
        <f t="shared" ca="1" si="97"/>
        <v/>
      </c>
      <c r="P356" t="str">
        <f t="shared" si="92"/>
        <v/>
      </c>
      <c r="Q356" t="str">
        <f t="shared" si="93"/>
        <v/>
      </c>
      <c r="R356" t="str">
        <f t="shared" si="94"/>
        <v/>
      </c>
      <c r="S356" t="str">
        <f t="shared" si="95"/>
        <v/>
      </c>
      <c r="U356" s="2" t="str">
        <f ca="1">IF(ISBLANK($T356),IF(S356="Irrigation","Irrigation",IF(R356="Irrigation","Irrigation",IF(Q356="Domestic","Domestic",IF(P356="Stockwatering","Stockwatering",IF(N356="IRRIGATION_AND_MUNICIPAL","Irrigation and Municipal",IF(O356="IRRIGATION_AND_DOMESTIC","Irrigation and Domestic Municipality",_xlfn.XLOOKUP(J356,Use_Code_Ranking!$B$4:$B$23,Use_Code_Ranking!$A$4:$A$23))))))),$T356)</f>
        <v>Industrial</v>
      </c>
    </row>
    <row r="357" spans="1:21" x14ac:dyDescent="0.25">
      <c r="A357" t="s">
        <v>451</v>
      </c>
      <c r="B357" t="s">
        <v>126</v>
      </c>
      <c r="C357" t="s">
        <v>99</v>
      </c>
      <c r="D357">
        <v>9.9</v>
      </c>
      <c r="E357" t="s">
        <v>100</v>
      </c>
      <c r="F357" t="s">
        <v>100</v>
      </c>
      <c r="G357" t="s">
        <v>205</v>
      </c>
      <c r="H357" s="41" t="s">
        <v>136</v>
      </c>
      <c r="I357">
        <f>_xlfn.XLOOKUP(B357,Use_Code_Ranking!$A$4:$A$23,Use_Code_Ranking!$B$4:$B$23,9999)</f>
        <v>5</v>
      </c>
      <c r="J357">
        <f t="shared" ca="1" si="88"/>
        <v>5</v>
      </c>
      <c r="K357">
        <f t="shared" ca="1" si="89"/>
        <v>0</v>
      </c>
      <c r="L357">
        <f t="shared" ca="1" si="90"/>
        <v>0</v>
      </c>
      <c r="M357">
        <f t="shared" ca="1" si="91"/>
        <v>0</v>
      </c>
      <c r="N357" t="str">
        <f t="shared" ca="1" si="96"/>
        <v/>
      </c>
      <c r="O357" t="str">
        <f t="shared" ca="1" si="97"/>
        <v/>
      </c>
      <c r="P357" t="str">
        <f t="shared" si="92"/>
        <v/>
      </c>
      <c r="Q357" t="str">
        <f t="shared" si="93"/>
        <v/>
      </c>
      <c r="R357" t="str">
        <f t="shared" si="94"/>
        <v/>
      </c>
      <c r="S357" t="str">
        <f t="shared" si="95"/>
        <v/>
      </c>
      <c r="U357" s="2" t="str">
        <f ca="1">IF(ISBLANK($T357),IF(S357="Irrigation","Irrigation",IF(R357="Irrigation","Irrigation",IF(Q357="Domestic","Domestic",IF(P357="Stockwatering","Stockwatering",IF(N357="IRRIGATION_AND_MUNICIPAL","Irrigation and Municipal",IF(O357="IRRIGATION_AND_DOMESTIC","Irrigation and Domestic Municipality",_xlfn.XLOOKUP(J357,Use_Code_Ranking!$B$4:$B$23,Use_Code_Ranking!$A$4:$A$23))))))),$T357)</f>
        <v>Stockwatering</v>
      </c>
    </row>
    <row r="358" spans="1:21" x14ac:dyDescent="0.25">
      <c r="A358" t="s">
        <v>451</v>
      </c>
      <c r="B358" t="s">
        <v>139</v>
      </c>
      <c r="C358" t="s">
        <v>99</v>
      </c>
      <c r="D358">
        <v>9.9</v>
      </c>
      <c r="E358" t="s">
        <v>100</v>
      </c>
      <c r="F358" t="s">
        <v>100</v>
      </c>
      <c r="G358" t="s">
        <v>205</v>
      </c>
      <c r="H358" s="41" t="s">
        <v>136</v>
      </c>
      <c r="I358">
        <f>_xlfn.XLOOKUP(B358,Use_Code_Ranking!$A$4:$A$23,Use_Code_Ranking!$B$4:$B$23,9999)</f>
        <v>9</v>
      </c>
      <c r="J358">
        <f t="shared" ca="1" si="88"/>
        <v>5</v>
      </c>
      <c r="K358">
        <f t="shared" ca="1" si="89"/>
        <v>0</v>
      </c>
      <c r="L358">
        <f t="shared" ca="1" si="90"/>
        <v>0</v>
      </c>
      <c r="M358">
        <f t="shared" ca="1" si="91"/>
        <v>0</v>
      </c>
      <c r="N358" t="str">
        <f t="shared" ca="1" si="96"/>
        <v/>
      </c>
      <c r="O358" t="str">
        <f t="shared" ca="1" si="97"/>
        <v/>
      </c>
      <c r="P358" t="str">
        <f t="shared" si="92"/>
        <v/>
      </c>
      <c r="Q358" t="str">
        <f t="shared" si="93"/>
        <v/>
      </c>
      <c r="R358" t="str">
        <f t="shared" si="94"/>
        <v/>
      </c>
      <c r="S358" t="str">
        <f t="shared" si="95"/>
        <v/>
      </c>
      <c r="U358" s="2" t="str">
        <f ca="1">IF(ISBLANK($T358),IF(S358="Irrigation","Irrigation",IF(R358="Irrigation","Irrigation",IF(Q358="Domestic","Domestic",IF(P358="Stockwatering","Stockwatering",IF(N358="IRRIGATION_AND_MUNICIPAL","Irrigation and Municipal",IF(O358="IRRIGATION_AND_DOMESTIC","Irrigation and Domestic Municipality",_xlfn.XLOOKUP(J358,Use_Code_Ranking!$B$4:$B$23,Use_Code_Ranking!$A$4:$A$23))))))),$T358)</f>
        <v>Stockwatering</v>
      </c>
    </row>
    <row r="359" spans="1:21" x14ac:dyDescent="0.25">
      <c r="A359" t="s">
        <v>451</v>
      </c>
      <c r="B359" t="s">
        <v>143</v>
      </c>
      <c r="C359" t="s">
        <v>99</v>
      </c>
      <c r="D359">
        <v>9.9</v>
      </c>
      <c r="E359" t="s">
        <v>100</v>
      </c>
      <c r="F359" t="s">
        <v>100</v>
      </c>
      <c r="G359" t="s">
        <v>205</v>
      </c>
      <c r="H359" s="41" t="s">
        <v>136</v>
      </c>
      <c r="I359">
        <f>_xlfn.XLOOKUP(B359,Use_Code_Ranking!$A$4:$A$23,Use_Code_Ranking!$B$4:$B$23,9999)</f>
        <v>12</v>
      </c>
      <c r="J359">
        <f t="shared" ca="1" si="88"/>
        <v>5</v>
      </c>
      <c r="K359">
        <f t="shared" ca="1" si="89"/>
        <v>0</v>
      </c>
      <c r="L359">
        <f t="shared" ca="1" si="90"/>
        <v>0</v>
      </c>
      <c r="M359">
        <f t="shared" ca="1" si="91"/>
        <v>0</v>
      </c>
      <c r="N359" t="str">
        <f t="shared" ca="1" si="96"/>
        <v/>
      </c>
      <c r="O359" t="str">
        <f t="shared" ca="1" si="97"/>
        <v/>
      </c>
      <c r="P359" t="str">
        <f t="shared" si="92"/>
        <v/>
      </c>
      <c r="Q359" t="str">
        <f t="shared" si="93"/>
        <v/>
      </c>
      <c r="R359" t="str">
        <f t="shared" si="94"/>
        <v/>
      </c>
      <c r="S359" t="str">
        <f t="shared" si="95"/>
        <v/>
      </c>
      <c r="U359" s="2" t="str">
        <f ca="1">IF(ISBLANK($T359),IF(S359="Irrigation","Irrigation",IF(R359="Irrigation","Irrigation",IF(Q359="Domestic","Domestic",IF(P359="Stockwatering","Stockwatering",IF(N359="IRRIGATION_AND_MUNICIPAL","Irrigation and Municipal",IF(O359="IRRIGATION_AND_DOMESTIC","Irrigation and Domestic Municipality",_xlfn.XLOOKUP(J359,Use_Code_Ranking!$B$4:$B$23,Use_Code_Ranking!$A$4:$A$23))))))),$T359)</f>
        <v>Stockwatering</v>
      </c>
    </row>
    <row r="360" spans="1:21" x14ac:dyDescent="0.25">
      <c r="A360" t="s">
        <v>452</v>
      </c>
      <c r="B360" t="s">
        <v>430</v>
      </c>
      <c r="C360" t="s">
        <v>99</v>
      </c>
      <c r="D360">
        <v>209953.5</v>
      </c>
      <c r="E360" t="s">
        <v>100</v>
      </c>
      <c r="F360" t="s">
        <v>100</v>
      </c>
      <c r="G360" t="s">
        <v>153</v>
      </c>
      <c r="H360" s="41" t="s">
        <v>136</v>
      </c>
      <c r="I360">
        <f>_xlfn.XLOOKUP(B360,Use_Code_Ranking!$A$4:$A$23,Use_Code_Ranking!$B$4:$B$23,9999)</f>
        <v>4</v>
      </c>
      <c r="J360">
        <f t="shared" ca="1" si="88"/>
        <v>4</v>
      </c>
      <c r="K360">
        <f t="shared" ca="1" si="89"/>
        <v>0</v>
      </c>
      <c r="L360">
        <f t="shared" ca="1" si="90"/>
        <v>0</v>
      </c>
      <c r="M360">
        <f t="shared" ca="1" si="91"/>
        <v>0</v>
      </c>
      <c r="N360" t="str">
        <f t="shared" ca="1" si="96"/>
        <v/>
      </c>
      <c r="O360" t="str">
        <f t="shared" ca="1" si="97"/>
        <v/>
      </c>
      <c r="P360" t="str">
        <f t="shared" si="92"/>
        <v/>
      </c>
      <c r="Q360" t="str">
        <f t="shared" si="93"/>
        <v/>
      </c>
      <c r="R360" t="str">
        <f t="shared" si="94"/>
        <v/>
      </c>
      <c r="S360" t="str">
        <f t="shared" si="95"/>
        <v/>
      </c>
      <c r="U360" s="2" t="str">
        <f ca="1">IF(ISBLANK($T360),IF(S360="Irrigation","Irrigation",IF(R360="Irrigation","Irrigation",IF(Q360="Domestic","Domestic",IF(P360="Stockwatering","Stockwatering",IF(N360="IRRIGATION_AND_MUNICIPAL","Irrigation and Municipal",IF(O360="IRRIGATION_AND_DOMESTIC","Irrigation and Domestic Municipality",_xlfn.XLOOKUP(J360,Use_Code_Ranking!$B$4:$B$23,Use_Code_Ranking!$A$4:$A$23))))))),$T360)</f>
        <v>Power</v>
      </c>
    </row>
    <row r="361" spans="1:21" x14ac:dyDescent="0.25">
      <c r="A361" t="s">
        <v>670</v>
      </c>
      <c r="B361" t="s">
        <v>139</v>
      </c>
      <c r="C361" t="s">
        <v>99</v>
      </c>
      <c r="D361">
        <v>13</v>
      </c>
      <c r="E361" t="s">
        <v>100</v>
      </c>
      <c r="F361" t="s">
        <v>100</v>
      </c>
      <c r="G361" t="s">
        <v>671</v>
      </c>
      <c r="H361" s="41" t="s">
        <v>136</v>
      </c>
      <c r="I361">
        <f>_xlfn.XLOOKUP(B361,Use_Code_Ranking!$A$4:$A$23,Use_Code_Ranking!$B$4:$B$23,9999)</f>
        <v>9</v>
      </c>
      <c r="J361">
        <f t="shared" ca="1" si="88"/>
        <v>1</v>
      </c>
      <c r="K361">
        <f t="shared" ca="1" si="89"/>
        <v>1</v>
      </c>
      <c r="L361">
        <f t="shared" ca="1" si="90"/>
        <v>0</v>
      </c>
      <c r="M361">
        <f t="shared" ca="1" si="91"/>
        <v>0</v>
      </c>
      <c r="N361" t="str">
        <f t="shared" ca="1" si="96"/>
        <v/>
      </c>
      <c r="O361" t="str">
        <f t="shared" ca="1" si="97"/>
        <v/>
      </c>
      <c r="P361" t="str">
        <f t="shared" si="92"/>
        <v/>
      </c>
      <c r="Q361" t="str">
        <f t="shared" si="93"/>
        <v/>
      </c>
      <c r="R361" t="str">
        <f t="shared" si="94"/>
        <v/>
      </c>
      <c r="S361" t="str">
        <f t="shared" si="95"/>
        <v/>
      </c>
      <c r="U361" s="2" t="str">
        <f ca="1">IF(ISBLANK($T361),IF(S361="Irrigation","Irrigation",IF(R361="Irrigation","Irrigation",IF(Q361="Domestic","Domestic",IF(P361="Stockwatering","Stockwatering",IF(N361="IRRIGATION_AND_MUNICIPAL","Irrigation and Municipal",IF(O361="IRRIGATION_AND_DOMESTIC","Irrigation and Domestic Municipality",_xlfn.XLOOKUP(J361,Use_Code_Ranking!$B$4:$B$23,Use_Code_Ranking!$A$4:$A$23))))))),$T361)</f>
        <v>Irrigation</v>
      </c>
    </row>
    <row r="362" spans="1:21" x14ac:dyDescent="0.25">
      <c r="A362" t="s">
        <v>670</v>
      </c>
      <c r="B362" t="s">
        <v>143</v>
      </c>
      <c r="C362" t="s">
        <v>99</v>
      </c>
      <c r="D362">
        <v>13</v>
      </c>
      <c r="E362" t="s">
        <v>100</v>
      </c>
      <c r="F362" t="s">
        <v>100</v>
      </c>
      <c r="G362" t="s">
        <v>671</v>
      </c>
      <c r="H362" s="41" t="s">
        <v>136</v>
      </c>
      <c r="I362">
        <f>_xlfn.XLOOKUP(B362,Use_Code_Ranking!$A$4:$A$23,Use_Code_Ranking!$B$4:$B$23,9999)</f>
        <v>12</v>
      </c>
      <c r="J362">
        <f t="shared" ca="1" si="88"/>
        <v>1</v>
      </c>
      <c r="K362">
        <f t="shared" ca="1" si="89"/>
        <v>1</v>
      </c>
      <c r="L362">
        <f t="shared" ca="1" si="90"/>
        <v>0</v>
      </c>
      <c r="M362">
        <f t="shared" ca="1" si="91"/>
        <v>0</v>
      </c>
      <c r="N362" t="str">
        <f t="shared" ca="1" si="96"/>
        <v/>
      </c>
      <c r="O362" t="str">
        <f t="shared" ca="1" si="97"/>
        <v/>
      </c>
      <c r="P362" t="str">
        <f t="shared" si="92"/>
        <v/>
      </c>
      <c r="Q362" t="str">
        <f t="shared" si="93"/>
        <v/>
      </c>
      <c r="R362" t="str">
        <f t="shared" si="94"/>
        <v/>
      </c>
      <c r="S362" t="str">
        <f t="shared" si="95"/>
        <v/>
      </c>
      <c r="U362" s="2" t="str">
        <f ca="1">IF(ISBLANK($T362),IF(S362="Irrigation","Irrigation",IF(R362="Irrigation","Irrigation",IF(Q362="Domestic","Domestic",IF(P362="Stockwatering","Stockwatering",IF(N362="IRRIGATION_AND_MUNICIPAL","Irrigation and Municipal",IF(O362="IRRIGATION_AND_DOMESTIC","Irrigation and Domestic Municipality",_xlfn.XLOOKUP(J362,Use_Code_Ranking!$B$4:$B$23,Use_Code_Ranking!$A$4:$A$23))))))),$T362)</f>
        <v>Irrigation</v>
      </c>
    </row>
    <row r="363" spans="1:21" x14ac:dyDescent="0.25">
      <c r="A363" t="s">
        <v>670</v>
      </c>
      <c r="B363" t="s">
        <v>98</v>
      </c>
      <c r="C363" t="s">
        <v>99</v>
      </c>
      <c r="D363">
        <v>13</v>
      </c>
      <c r="E363" t="s">
        <v>100</v>
      </c>
      <c r="F363" t="s">
        <v>100</v>
      </c>
      <c r="G363" t="s">
        <v>671</v>
      </c>
      <c r="H363" s="41" t="s">
        <v>136</v>
      </c>
      <c r="I363">
        <f>_xlfn.XLOOKUP(B363,Use_Code_Ranking!$A$4:$A$23,Use_Code_Ranking!$B$4:$B$23,9999)</f>
        <v>1</v>
      </c>
      <c r="J363">
        <f t="shared" ca="1" si="88"/>
        <v>1</v>
      </c>
      <c r="K363">
        <f t="shared" ca="1" si="89"/>
        <v>1</v>
      </c>
      <c r="L363">
        <f t="shared" ca="1" si="90"/>
        <v>0</v>
      </c>
      <c r="M363">
        <f t="shared" ca="1" si="91"/>
        <v>0</v>
      </c>
      <c r="N363" t="str">
        <f t="shared" ca="1" si="96"/>
        <v/>
      </c>
      <c r="O363" t="str">
        <f t="shared" ca="1" si="97"/>
        <v/>
      </c>
      <c r="P363" t="str">
        <f t="shared" si="92"/>
        <v/>
      </c>
      <c r="Q363" t="str">
        <f t="shared" si="93"/>
        <v/>
      </c>
      <c r="R363" t="str">
        <f t="shared" si="94"/>
        <v/>
      </c>
      <c r="S363" t="str">
        <f t="shared" si="95"/>
        <v/>
      </c>
      <c r="U363" s="2" t="str">
        <f ca="1">IF(ISBLANK($T363),IF(S363="Irrigation","Irrigation",IF(R363="Irrigation","Irrigation",IF(Q363="Domestic","Domestic",IF(P363="Stockwatering","Stockwatering",IF(N363="IRRIGATION_AND_MUNICIPAL","Irrigation and Municipal",IF(O363="IRRIGATION_AND_DOMESTIC","Irrigation and Domestic Municipality",_xlfn.XLOOKUP(J363,Use_Code_Ranking!$B$4:$B$23,Use_Code_Ranking!$A$4:$A$23))))))),$T363)</f>
        <v>Irrigation</v>
      </c>
    </row>
    <row r="364" spans="1:21" x14ac:dyDescent="0.25">
      <c r="A364" t="s">
        <v>453</v>
      </c>
      <c r="B364" t="s">
        <v>98</v>
      </c>
      <c r="C364" t="s">
        <v>99</v>
      </c>
      <c r="D364">
        <v>14</v>
      </c>
      <c r="E364" t="s">
        <v>100</v>
      </c>
      <c r="F364" t="s">
        <v>100</v>
      </c>
      <c r="G364" t="s">
        <v>454</v>
      </c>
      <c r="H364" s="41" t="s">
        <v>102</v>
      </c>
      <c r="I364">
        <f>_xlfn.XLOOKUP(B364,Use_Code_Ranking!$A$4:$A$23,Use_Code_Ranking!$B$4:$B$23,9999)</f>
        <v>1</v>
      </c>
      <c r="J364">
        <f t="shared" ca="1" si="88"/>
        <v>1</v>
      </c>
      <c r="K364">
        <f t="shared" ca="1" si="89"/>
        <v>1</v>
      </c>
      <c r="L364">
        <f t="shared" ca="1" si="90"/>
        <v>0</v>
      </c>
      <c r="M364">
        <f t="shared" ca="1" si="91"/>
        <v>0</v>
      </c>
      <c r="N364" t="str">
        <f t="shared" ca="1" si="96"/>
        <v/>
      </c>
      <c r="O364" t="str">
        <f t="shared" ca="1" si="97"/>
        <v/>
      </c>
      <c r="P364" t="str">
        <f t="shared" si="92"/>
        <v/>
      </c>
      <c r="Q364" t="str">
        <f t="shared" si="93"/>
        <v/>
      </c>
      <c r="R364" t="str">
        <f t="shared" si="94"/>
        <v/>
      </c>
      <c r="S364" t="str">
        <f t="shared" si="95"/>
        <v/>
      </c>
      <c r="U364" s="2" t="str">
        <f ca="1">IF(ISBLANK($T364),IF(S364="Irrigation","Irrigation",IF(R364="Irrigation","Irrigation",IF(Q364="Domestic","Domestic",IF(P364="Stockwatering","Stockwatering",IF(N364="IRRIGATION_AND_MUNICIPAL","Irrigation and Municipal",IF(O364="IRRIGATION_AND_DOMESTIC","Irrigation and Domestic Municipality",_xlfn.XLOOKUP(J364,Use_Code_Ranking!$B$4:$B$23,Use_Code_Ranking!$A$4:$A$23))))))),$T364)</f>
        <v>Irrigation</v>
      </c>
    </row>
    <row r="365" spans="1:21" x14ac:dyDescent="0.25">
      <c r="A365" t="s">
        <v>453</v>
      </c>
      <c r="B365" t="s">
        <v>106</v>
      </c>
      <c r="C365" t="s">
        <v>99</v>
      </c>
      <c r="D365">
        <v>14</v>
      </c>
      <c r="E365" t="s">
        <v>100</v>
      </c>
      <c r="F365" t="s">
        <v>100</v>
      </c>
      <c r="G365" t="s">
        <v>454</v>
      </c>
      <c r="H365" s="41" t="s">
        <v>102</v>
      </c>
      <c r="I365">
        <f>_xlfn.XLOOKUP(B365,Use_Code_Ranking!$A$4:$A$23,Use_Code_Ranking!$B$4:$B$23,9999)</f>
        <v>3</v>
      </c>
      <c r="J365">
        <f t="shared" ca="1" si="88"/>
        <v>1</v>
      </c>
      <c r="K365">
        <f t="shared" ca="1" si="89"/>
        <v>1</v>
      </c>
      <c r="L365">
        <f t="shared" ca="1" si="90"/>
        <v>0</v>
      </c>
      <c r="M365">
        <f t="shared" ca="1" si="91"/>
        <v>0</v>
      </c>
      <c r="N365" t="str">
        <f t="shared" ca="1" si="96"/>
        <v/>
      </c>
      <c r="O365" t="str">
        <f t="shared" ca="1" si="97"/>
        <v/>
      </c>
      <c r="P365" t="str">
        <f t="shared" si="92"/>
        <v/>
      </c>
      <c r="Q365" t="str">
        <f t="shared" si="93"/>
        <v/>
      </c>
      <c r="R365" t="str">
        <f t="shared" si="94"/>
        <v/>
      </c>
      <c r="S365" t="str">
        <f t="shared" si="95"/>
        <v/>
      </c>
      <c r="U365" s="2" t="str">
        <f ca="1">IF(ISBLANK($T365),IF(S365="Irrigation","Irrigation",IF(R365="Irrigation","Irrigation",IF(Q365="Domestic","Domestic",IF(P365="Stockwatering","Stockwatering",IF(N365="IRRIGATION_AND_MUNICIPAL","Irrigation and Municipal",IF(O365="IRRIGATION_AND_DOMESTIC","Irrigation and Domestic Municipality",_xlfn.XLOOKUP(J365,Use_Code_Ranking!$B$4:$B$23,Use_Code_Ranking!$A$4:$A$23))))))),$T365)</f>
        <v>Irrigation</v>
      </c>
    </row>
    <row r="366" spans="1:21" x14ac:dyDescent="0.25">
      <c r="A366" t="s">
        <v>453</v>
      </c>
      <c r="B366" t="s">
        <v>139</v>
      </c>
      <c r="C366" t="s">
        <v>99</v>
      </c>
      <c r="D366">
        <v>14</v>
      </c>
      <c r="E366" t="s">
        <v>100</v>
      </c>
      <c r="F366" t="s">
        <v>100</v>
      </c>
      <c r="G366" t="s">
        <v>454</v>
      </c>
      <c r="H366" s="41" t="s">
        <v>102</v>
      </c>
      <c r="I366">
        <f>_xlfn.XLOOKUP(B366,Use_Code_Ranking!$A$4:$A$23,Use_Code_Ranking!$B$4:$B$23,9999)</f>
        <v>9</v>
      </c>
      <c r="J366">
        <f t="shared" ca="1" si="88"/>
        <v>1</v>
      </c>
      <c r="K366">
        <f t="shared" ca="1" si="89"/>
        <v>1</v>
      </c>
      <c r="L366">
        <f t="shared" ca="1" si="90"/>
        <v>0</v>
      </c>
      <c r="M366">
        <f t="shared" ca="1" si="91"/>
        <v>0</v>
      </c>
      <c r="N366" t="str">
        <f t="shared" ca="1" si="96"/>
        <v/>
      </c>
      <c r="O366" t="str">
        <f t="shared" ca="1" si="97"/>
        <v/>
      </c>
      <c r="P366" t="str">
        <f t="shared" si="92"/>
        <v/>
      </c>
      <c r="Q366" t="str">
        <f t="shared" si="93"/>
        <v/>
      </c>
      <c r="R366" t="str">
        <f t="shared" si="94"/>
        <v/>
      </c>
      <c r="S366" t="str">
        <f t="shared" si="95"/>
        <v/>
      </c>
      <c r="U366" s="2" t="str">
        <f ca="1">IF(ISBLANK($T366),IF(S366="Irrigation","Irrigation",IF(R366="Irrigation","Irrigation",IF(Q366="Domestic","Domestic",IF(P366="Stockwatering","Stockwatering",IF(N366="IRRIGATION_AND_MUNICIPAL","Irrigation and Municipal",IF(O366="IRRIGATION_AND_DOMESTIC","Irrigation and Domestic Municipality",_xlfn.XLOOKUP(J366,Use_Code_Ranking!$B$4:$B$23,Use_Code_Ranking!$A$4:$A$23))))))),$T366)</f>
        <v>Irrigation</v>
      </c>
    </row>
    <row r="367" spans="1:21" x14ac:dyDescent="0.25">
      <c r="A367" t="s">
        <v>453</v>
      </c>
      <c r="B367" t="s">
        <v>126</v>
      </c>
      <c r="C367" t="s">
        <v>99</v>
      </c>
      <c r="D367">
        <v>14</v>
      </c>
      <c r="E367" t="s">
        <v>100</v>
      </c>
      <c r="F367" t="s">
        <v>100</v>
      </c>
      <c r="G367" t="s">
        <v>454</v>
      </c>
      <c r="H367" s="41" t="s">
        <v>102</v>
      </c>
      <c r="I367">
        <f>_xlfn.XLOOKUP(B367,Use_Code_Ranking!$A$4:$A$23,Use_Code_Ranking!$B$4:$B$23,9999)</f>
        <v>5</v>
      </c>
      <c r="J367">
        <f t="shared" ca="1" si="88"/>
        <v>1</v>
      </c>
      <c r="K367">
        <f t="shared" ca="1" si="89"/>
        <v>1</v>
      </c>
      <c r="L367">
        <f t="shared" ca="1" si="90"/>
        <v>0</v>
      </c>
      <c r="M367">
        <f t="shared" ca="1" si="91"/>
        <v>0</v>
      </c>
      <c r="N367" t="str">
        <f t="shared" ca="1" si="96"/>
        <v/>
      </c>
      <c r="O367" t="str">
        <f t="shared" ca="1" si="97"/>
        <v/>
      </c>
      <c r="P367" t="str">
        <f t="shared" si="92"/>
        <v/>
      </c>
      <c r="Q367" t="str">
        <f t="shared" si="93"/>
        <v/>
      </c>
      <c r="R367" t="str">
        <f t="shared" si="94"/>
        <v/>
      </c>
      <c r="S367" t="str">
        <f t="shared" si="95"/>
        <v/>
      </c>
      <c r="U367" s="2" t="str">
        <f ca="1">IF(ISBLANK($T367),IF(S367="Irrigation","Irrigation",IF(R367="Irrigation","Irrigation",IF(Q367="Domestic","Domestic",IF(P367="Stockwatering","Stockwatering",IF(N367="IRRIGATION_AND_MUNICIPAL","Irrigation and Municipal",IF(O367="IRRIGATION_AND_DOMESTIC","Irrigation and Domestic Municipality",_xlfn.XLOOKUP(J367,Use_Code_Ranking!$B$4:$B$23,Use_Code_Ranking!$A$4:$A$23))))))),$T367)</f>
        <v>Irrigation</v>
      </c>
    </row>
    <row r="368" spans="1:21" x14ac:dyDescent="0.25">
      <c r="A368" t="s">
        <v>672</v>
      </c>
      <c r="B368" t="s">
        <v>139</v>
      </c>
      <c r="C368" t="s">
        <v>99</v>
      </c>
      <c r="D368">
        <v>3.9</v>
      </c>
      <c r="E368" t="s">
        <v>100</v>
      </c>
      <c r="F368" t="s">
        <v>100</v>
      </c>
      <c r="G368" t="s">
        <v>673</v>
      </c>
      <c r="H368" s="41" t="s">
        <v>104</v>
      </c>
      <c r="I368">
        <f>_xlfn.XLOOKUP(B368,Use_Code_Ranking!$A$4:$A$23,Use_Code_Ranking!$B$4:$B$23,9999)</f>
        <v>9</v>
      </c>
      <c r="J368">
        <f t="shared" ca="1" si="88"/>
        <v>9</v>
      </c>
      <c r="K368">
        <f t="shared" ca="1" si="89"/>
        <v>0</v>
      </c>
      <c r="L368">
        <f t="shared" ca="1" si="90"/>
        <v>0</v>
      </c>
      <c r="M368">
        <f t="shared" ca="1" si="91"/>
        <v>0</v>
      </c>
      <c r="N368" t="str">
        <f t="shared" ca="1" si="96"/>
        <v/>
      </c>
      <c r="O368" t="str">
        <f t="shared" ca="1" si="97"/>
        <v/>
      </c>
      <c r="P368" t="str">
        <f t="shared" si="92"/>
        <v/>
      </c>
      <c r="Q368" t="str">
        <f t="shared" si="93"/>
        <v/>
      </c>
      <c r="R368" t="str">
        <f t="shared" si="94"/>
        <v/>
      </c>
      <c r="S368" t="str">
        <f t="shared" si="95"/>
        <v/>
      </c>
      <c r="U368" s="2" t="str">
        <f ca="1">IF(ISBLANK($T368),IF(S368="Irrigation","Irrigation",IF(R368="Irrigation","Irrigation",IF(Q368="Domestic","Domestic",IF(P368="Stockwatering","Stockwatering",IF(N368="IRRIGATION_AND_MUNICIPAL","Irrigation and Municipal",IF(O368="IRRIGATION_AND_DOMESTIC","Irrigation and Domestic Municipality",_xlfn.XLOOKUP(J368,Use_Code_Ranking!$B$4:$B$23,Use_Code_Ranking!$A$4:$A$23))))))),$T368)</f>
        <v>Recreational</v>
      </c>
    </row>
    <row r="369" spans="1:21" x14ac:dyDescent="0.25">
      <c r="A369" t="s">
        <v>672</v>
      </c>
      <c r="B369" t="s">
        <v>143</v>
      </c>
      <c r="C369" t="s">
        <v>99</v>
      </c>
      <c r="D369">
        <v>3.9</v>
      </c>
      <c r="E369" t="s">
        <v>100</v>
      </c>
      <c r="F369" t="s">
        <v>100</v>
      </c>
      <c r="G369" t="s">
        <v>673</v>
      </c>
      <c r="H369" s="41" t="s">
        <v>104</v>
      </c>
      <c r="I369">
        <f>_xlfn.XLOOKUP(B369,Use_Code_Ranking!$A$4:$A$23,Use_Code_Ranking!$B$4:$B$23,9999)</f>
        <v>12</v>
      </c>
      <c r="J369">
        <f t="shared" ca="1" si="88"/>
        <v>9</v>
      </c>
      <c r="K369">
        <f t="shared" ca="1" si="89"/>
        <v>0</v>
      </c>
      <c r="L369">
        <f t="shared" ca="1" si="90"/>
        <v>0</v>
      </c>
      <c r="M369">
        <f t="shared" ca="1" si="91"/>
        <v>0</v>
      </c>
      <c r="N369" t="str">
        <f t="shared" ca="1" si="96"/>
        <v/>
      </c>
      <c r="O369" t="str">
        <f t="shared" ca="1" si="97"/>
        <v/>
      </c>
      <c r="P369" t="str">
        <f t="shared" si="92"/>
        <v/>
      </c>
      <c r="Q369" t="str">
        <f t="shared" si="93"/>
        <v/>
      </c>
      <c r="R369" t="str">
        <f t="shared" si="94"/>
        <v/>
      </c>
      <c r="S369" t="str">
        <f t="shared" si="95"/>
        <v/>
      </c>
      <c r="U369" s="2" t="str">
        <f ca="1">IF(ISBLANK($T369),IF(S369="Irrigation","Irrigation",IF(R369="Irrigation","Irrigation",IF(Q369="Domestic","Domestic",IF(P369="Stockwatering","Stockwatering",IF(N369="IRRIGATION_AND_MUNICIPAL","Irrigation and Municipal",IF(O369="IRRIGATION_AND_DOMESTIC","Irrigation and Domestic Municipality",_xlfn.XLOOKUP(J369,Use_Code_Ranking!$B$4:$B$23,Use_Code_Ranking!$A$4:$A$23))))))),$T369)</f>
        <v>Recreational</v>
      </c>
    </row>
    <row r="370" spans="1:21" x14ac:dyDescent="0.25">
      <c r="A370" t="s">
        <v>455</v>
      </c>
      <c r="B370" t="s">
        <v>98</v>
      </c>
      <c r="C370" t="s">
        <v>99</v>
      </c>
      <c r="D370">
        <v>5.4</v>
      </c>
      <c r="E370" t="s">
        <v>100</v>
      </c>
      <c r="F370" t="s">
        <v>100</v>
      </c>
      <c r="G370" t="s">
        <v>456</v>
      </c>
      <c r="H370" s="41" t="s">
        <v>104</v>
      </c>
      <c r="I370">
        <f>_xlfn.XLOOKUP(B370,Use_Code_Ranking!$A$4:$A$23,Use_Code_Ranking!$B$4:$B$23,9999)</f>
        <v>1</v>
      </c>
      <c r="J370">
        <f t="shared" ca="1" si="88"/>
        <v>1</v>
      </c>
      <c r="K370">
        <f t="shared" ca="1" si="89"/>
        <v>1</v>
      </c>
      <c r="L370">
        <f t="shared" ca="1" si="90"/>
        <v>0</v>
      </c>
      <c r="M370">
        <f t="shared" ca="1" si="91"/>
        <v>0</v>
      </c>
      <c r="N370" t="str">
        <f t="shared" ca="1" si="96"/>
        <v/>
      </c>
      <c r="O370" t="str">
        <f t="shared" ca="1" si="97"/>
        <v/>
      </c>
      <c r="P370" t="str">
        <f t="shared" si="92"/>
        <v/>
      </c>
      <c r="Q370" t="str">
        <f t="shared" si="93"/>
        <v/>
      </c>
      <c r="R370" t="str">
        <f t="shared" si="94"/>
        <v/>
      </c>
      <c r="S370" t="str">
        <f t="shared" si="95"/>
        <v/>
      </c>
      <c r="U370" s="2" t="str">
        <f ca="1">IF(ISBLANK($T370),IF(S370="Irrigation","Irrigation",IF(R370="Irrigation","Irrigation",IF(Q370="Domestic","Domestic",IF(P370="Stockwatering","Stockwatering",IF(N370="IRRIGATION_AND_MUNICIPAL","Irrigation and Municipal",IF(O370="IRRIGATION_AND_DOMESTIC","Irrigation and Domestic Municipality",_xlfn.XLOOKUP(J370,Use_Code_Ranking!$B$4:$B$23,Use_Code_Ranking!$A$4:$A$23))))))),$T370)</f>
        <v>Irrigation</v>
      </c>
    </row>
    <row r="371" spans="1:21" x14ac:dyDescent="0.25">
      <c r="A371" t="s">
        <v>455</v>
      </c>
      <c r="B371" t="s">
        <v>130</v>
      </c>
      <c r="C371" t="s">
        <v>99</v>
      </c>
      <c r="D371">
        <v>5.4</v>
      </c>
      <c r="E371" t="s">
        <v>100</v>
      </c>
      <c r="F371" t="s">
        <v>100</v>
      </c>
      <c r="G371" t="s">
        <v>456</v>
      </c>
      <c r="H371" s="41" t="s">
        <v>104</v>
      </c>
      <c r="I371">
        <f>_xlfn.XLOOKUP(B371,Use_Code_Ranking!$A$4:$A$23,Use_Code_Ranking!$B$4:$B$23,9999)</f>
        <v>7</v>
      </c>
      <c r="J371">
        <f t="shared" ca="1" si="88"/>
        <v>1</v>
      </c>
      <c r="K371">
        <f t="shared" ca="1" si="89"/>
        <v>1</v>
      </c>
      <c r="L371">
        <f t="shared" ca="1" si="90"/>
        <v>0</v>
      </c>
      <c r="M371">
        <f t="shared" ca="1" si="91"/>
        <v>0</v>
      </c>
      <c r="N371" t="str">
        <f t="shared" ca="1" si="96"/>
        <v/>
      </c>
      <c r="O371" t="str">
        <f t="shared" ca="1" si="97"/>
        <v/>
      </c>
      <c r="P371" t="str">
        <f t="shared" si="92"/>
        <v/>
      </c>
      <c r="Q371" t="str">
        <f t="shared" si="93"/>
        <v/>
      </c>
      <c r="R371" t="str">
        <f t="shared" si="94"/>
        <v/>
      </c>
      <c r="S371" t="str">
        <f t="shared" si="95"/>
        <v/>
      </c>
      <c r="U371" s="2" t="str">
        <f ca="1">IF(ISBLANK($T371),IF(S371="Irrigation","Irrigation",IF(R371="Irrigation","Irrigation",IF(Q371="Domestic","Domestic",IF(P371="Stockwatering","Stockwatering",IF(N371="IRRIGATION_AND_MUNICIPAL","Irrigation and Municipal",IF(O371="IRRIGATION_AND_DOMESTIC","Irrigation and Domestic Municipality",_xlfn.XLOOKUP(J371,Use_Code_Ranking!$B$4:$B$23,Use_Code_Ranking!$A$4:$A$23))))))),$T371)</f>
        <v>Irrigation</v>
      </c>
    </row>
    <row r="372" spans="1:21" x14ac:dyDescent="0.25">
      <c r="A372" t="s">
        <v>457</v>
      </c>
      <c r="B372" t="s">
        <v>106</v>
      </c>
      <c r="C372" t="s">
        <v>99</v>
      </c>
      <c r="D372">
        <v>9</v>
      </c>
      <c r="E372" t="s">
        <v>100</v>
      </c>
      <c r="F372" t="s">
        <v>100</v>
      </c>
      <c r="G372" t="s">
        <v>458</v>
      </c>
      <c r="H372" s="41" t="s">
        <v>136</v>
      </c>
      <c r="I372">
        <f>_xlfn.XLOOKUP(B372,Use_Code_Ranking!$A$4:$A$23,Use_Code_Ranking!$B$4:$B$23,9999)</f>
        <v>3</v>
      </c>
      <c r="J372">
        <f t="shared" ca="1" si="88"/>
        <v>3</v>
      </c>
      <c r="K372">
        <f t="shared" ca="1" si="89"/>
        <v>0</v>
      </c>
      <c r="L372">
        <f t="shared" ca="1" si="90"/>
        <v>0</v>
      </c>
      <c r="M372">
        <f t="shared" ca="1" si="91"/>
        <v>1</v>
      </c>
      <c r="N372" t="str">
        <f t="shared" ca="1" si="96"/>
        <v/>
      </c>
      <c r="O372" t="str">
        <f t="shared" ca="1" si="97"/>
        <v/>
      </c>
      <c r="P372" t="str">
        <f t="shared" si="92"/>
        <v/>
      </c>
      <c r="Q372" t="str">
        <f t="shared" si="93"/>
        <v/>
      </c>
      <c r="R372" t="str">
        <f t="shared" si="94"/>
        <v/>
      </c>
      <c r="S372" t="str">
        <f t="shared" si="95"/>
        <v/>
      </c>
      <c r="U372" s="2" t="str">
        <f ca="1">IF(ISBLANK($T372),IF(S372="Irrigation","Irrigation",IF(R372="Irrigation","Irrigation",IF(Q372="Domestic","Domestic",IF(P372="Stockwatering","Stockwatering",IF(N372="IRRIGATION_AND_MUNICIPAL","Irrigation and Municipal",IF(O372="IRRIGATION_AND_DOMESTIC","Irrigation and Domestic Municipality",_xlfn.XLOOKUP(J372,Use_Code_Ranking!$B$4:$B$23,Use_Code_Ranking!$A$4:$A$23))))))),$T372)</f>
        <v>Domestic</v>
      </c>
    </row>
    <row r="373" spans="1:21" x14ac:dyDescent="0.25">
      <c r="A373" t="s">
        <v>460</v>
      </c>
      <c r="B373" t="s">
        <v>98</v>
      </c>
      <c r="C373" t="s">
        <v>99</v>
      </c>
      <c r="D373">
        <v>300</v>
      </c>
      <c r="E373" t="s">
        <v>100</v>
      </c>
      <c r="F373" t="s">
        <v>100</v>
      </c>
      <c r="G373" t="s">
        <v>459</v>
      </c>
      <c r="H373" s="41" t="s">
        <v>102</v>
      </c>
      <c r="I373">
        <f>_xlfn.XLOOKUP(B373,Use_Code_Ranking!$A$4:$A$23,Use_Code_Ranking!$B$4:$B$23,9999)</f>
        <v>1</v>
      </c>
      <c r="J373">
        <f t="shared" ca="1" si="88"/>
        <v>1</v>
      </c>
      <c r="K373">
        <f t="shared" ca="1" si="89"/>
        <v>1</v>
      </c>
      <c r="L373">
        <f t="shared" ca="1" si="90"/>
        <v>0</v>
      </c>
      <c r="M373">
        <f t="shared" ca="1" si="91"/>
        <v>0</v>
      </c>
      <c r="N373" t="str">
        <f t="shared" ca="1" si="96"/>
        <v/>
      </c>
      <c r="O373" t="str">
        <f t="shared" ca="1" si="97"/>
        <v/>
      </c>
      <c r="P373" t="str">
        <f t="shared" si="92"/>
        <v/>
      </c>
      <c r="Q373" t="str">
        <f t="shared" si="93"/>
        <v/>
      </c>
      <c r="R373" t="str">
        <f t="shared" si="94"/>
        <v/>
      </c>
      <c r="S373" t="str">
        <f t="shared" si="95"/>
        <v/>
      </c>
      <c r="U373" s="2" t="str">
        <f ca="1">IF(ISBLANK($T373),IF(S373="Irrigation","Irrigation",IF(R373="Irrigation","Irrigation",IF(Q373="Domestic","Domestic",IF(P373="Stockwatering","Stockwatering",IF(N373="IRRIGATION_AND_MUNICIPAL","Irrigation and Municipal",IF(O373="IRRIGATION_AND_DOMESTIC","Irrigation and Domestic Municipality",_xlfn.XLOOKUP(J373,Use_Code_Ranking!$B$4:$B$23,Use_Code_Ranking!$A$4:$A$23))))))),$T373)</f>
        <v>Irrigation</v>
      </c>
    </row>
    <row r="374" spans="1:21" x14ac:dyDescent="0.25">
      <c r="A374" t="s">
        <v>674</v>
      </c>
      <c r="B374" t="s">
        <v>139</v>
      </c>
      <c r="C374" t="s">
        <v>99</v>
      </c>
      <c r="D374">
        <v>12</v>
      </c>
      <c r="E374" t="s">
        <v>100</v>
      </c>
      <c r="F374" t="s">
        <v>100</v>
      </c>
      <c r="G374" t="s">
        <v>675</v>
      </c>
      <c r="H374" s="41" t="s">
        <v>102</v>
      </c>
      <c r="I374">
        <f>_xlfn.XLOOKUP(B374,Use_Code_Ranking!$A$4:$A$23,Use_Code_Ranking!$B$4:$B$23,9999)</f>
        <v>9</v>
      </c>
      <c r="J374">
        <f t="shared" ca="1" si="88"/>
        <v>1</v>
      </c>
      <c r="K374">
        <f t="shared" ca="1" si="89"/>
        <v>1</v>
      </c>
      <c r="L374">
        <f t="shared" ca="1" si="90"/>
        <v>0</v>
      </c>
      <c r="M374">
        <f t="shared" ca="1" si="91"/>
        <v>0</v>
      </c>
      <c r="N374" t="str">
        <f t="shared" ca="1" si="96"/>
        <v/>
      </c>
      <c r="O374" t="str">
        <f t="shared" ca="1" si="97"/>
        <v/>
      </c>
      <c r="P374" t="str">
        <f t="shared" si="92"/>
        <v/>
      </c>
      <c r="Q374" t="str">
        <f t="shared" si="93"/>
        <v/>
      </c>
      <c r="R374" t="str">
        <f t="shared" si="94"/>
        <v/>
      </c>
      <c r="S374" t="str">
        <f t="shared" si="95"/>
        <v/>
      </c>
      <c r="U374" s="2" t="str">
        <f ca="1">IF(ISBLANK($T374),IF(S374="Irrigation","Irrigation",IF(R374="Irrigation","Irrigation",IF(Q374="Domestic","Domestic",IF(P374="Stockwatering","Stockwatering",IF(N374="IRRIGATION_AND_MUNICIPAL","Irrigation and Municipal",IF(O374="IRRIGATION_AND_DOMESTIC","Irrigation and Domestic Municipality",_xlfn.XLOOKUP(J374,Use_Code_Ranking!$B$4:$B$23,Use_Code_Ranking!$A$4:$A$23))))))),$T374)</f>
        <v>Irrigation</v>
      </c>
    </row>
    <row r="375" spans="1:21" x14ac:dyDescent="0.25">
      <c r="A375" t="s">
        <v>674</v>
      </c>
      <c r="B375" t="s">
        <v>98</v>
      </c>
      <c r="C375" t="s">
        <v>99</v>
      </c>
      <c r="D375">
        <v>12</v>
      </c>
      <c r="E375" t="s">
        <v>100</v>
      </c>
      <c r="F375" t="s">
        <v>100</v>
      </c>
      <c r="G375" t="s">
        <v>675</v>
      </c>
      <c r="H375" s="41" t="s">
        <v>102</v>
      </c>
      <c r="I375">
        <f>_xlfn.XLOOKUP(B375,Use_Code_Ranking!$A$4:$A$23,Use_Code_Ranking!$B$4:$B$23,9999)</f>
        <v>1</v>
      </c>
      <c r="J375">
        <f t="shared" ca="1" si="88"/>
        <v>1</v>
      </c>
      <c r="K375">
        <f t="shared" ca="1" si="89"/>
        <v>1</v>
      </c>
      <c r="L375">
        <f t="shared" ca="1" si="90"/>
        <v>0</v>
      </c>
      <c r="M375">
        <f t="shared" ca="1" si="91"/>
        <v>0</v>
      </c>
      <c r="N375" t="str">
        <f t="shared" ca="1" si="96"/>
        <v/>
      </c>
      <c r="O375" t="str">
        <f t="shared" ca="1" si="97"/>
        <v/>
      </c>
      <c r="P375" t="str">
        <f t="shared" si="92"/>
        <v/>
      </c>
      <c r="Q375" t="str">
        <f t="shared" si="93"/>
        <v/>
      </c>
      <c r="R375" t="str">
        <f t="shared" si="94"/>
        <v/>
      </c>
      <c r="S375" t="str">
        <f t="shared" si="95"/>
        <v/>
      </c>
      <c r="U375" s="2" t="str">
        <f ca="1">IF(ISBLANK($T375),IF(S375="Irrigation","Irrigation",IF(R375="Irrigation","Irrigation",IF(Q375="Domestic","Domestic",IF(P375="Stockwatering","Stockwatering",IF(N375="IRRIGATION_AND_MUNICIPAL","Irrigation and Municipal",IF(O375="IRRIGATION_AND_DOMESTIC","Irrigation and Domestic Municipality",_xlfn.XLOOKUP(J375,Use_Code_Ranking!$B$4:$B$23,Use_Code_Ranking!$A$4:$A$23))))))),$T375)</f>
        <v>Irrigation</v>
      </c>
    </row>
    <row r="376" spans="1:21" x14ac:dyDescent="0.25">
      <c r="A376" t="s">
        <v>674</v>
      </c>
      <c r="B376" t="s">
        <v>126</v>
      </c>
      <c r="C376" t="s">
        <v>99</v>
      </c>
      <c r="D376">
        <v>12</v>
      </c>
      <c r="E376" t="s">
        <v>100</v>
      </c>
      <c r="F376" t="s">
        <v>100</v>
      </c>
      <c r="G376" t="s">
        <v>675</v>
      </c>
      <c r="H376" s="41" t="s">
        <v>102</v>
      </c>
      <c r="I376">
        <f>_xlfn.XLOOKUP(B376,Use_Code_Ranking!$A$4:$A$23,Use_Code_Ranking!$B$4:$B$23,9999)</f>
        <v>5</v>
      </c>
      <c r="J376">
        <f t="shared" ca="1" si="88"/>
        <v>1</v>
      </c>
      <c r="K376">
        <f t="shared" ca="1" si="89"/>
        <v>1</v>
      </c>
      <c r="L376">
        <f t="shared" ca="1" si="90"/>
        <v>0</v>
      </c>
      <c r="M376">
        <f t="shared" ca="1" si="91"/>
        <v>0</v>
      </c>
      <c r="N376" t="str">
        <f t="shared" ca="1" si="96"/>
        <v/>
      </c>
      <c r="O376" t="str">
        <f t="shared" ca="1" si="97"/>
        <v/>
      </c>
      <c r="P376" t="str">
        <f t="shared" si="92"/>
        <v/>
      </c>
      <c r="Q376" t="str">
        <f t="shared" si="93"/>
        <v/>
      </c>
      <c r="R376" t="str">
        <f t="shared" si="94"/>
        <v/>
      </c>
      <c r="S376" t="str">
        <f t="shared" si="95"/>
        <v/>
      </c>
      <c r="U376" s="2" t="str">
        <f ca="1">IF(ISBLANK($T376),IF(S376="Irrigation","Irrigation",IF(R376="Irrigation","Irrigation",IF(Q376="Domestic","Domestic",IF(P376="Stockwatering","Stockwatering",IF(N376="IRRIGATION_AND_MUNICIPAL","Irrigation and Municipal",IF(O376="IRRIGATION_AND_DOMESTIC","Irrigation and Domestic Municipality",_xlfn.XLOOKUP(J376,Use_Code_Ranking!$B$4:$B$23,Use_Code_Ranking!$A$4:$A$23))))))),$T376)</f>
        <v>Irrigation</v>
      </c>
    </row>
    <row r="377" spans="1:21" x14ac:dyDescent="0.25">
      <c r="A377" t="s">
        <v>674</v>
      </c>
      <c r="B377" t="s">
        <v>143</v>
      </c>
      <c r="C377" t="s">
        <v>99</v>
      </c>
      <c r="D377">
        <v>12</v>
      </c>
      <c r="E377" t="s">
        <v>100</v>
      </c>
      <c r="F377" t="s">
        <v>100</v>
      </c>
      <c r="G377" t="s">
        <v>675</v>
      </c>
      <c r="H377" s="41" t="s">
        <v>102</v>
      </c>
      <c r="I377">
        <f>_xlfn.XLOOKUP(B377,Use_Code_Ranking!$A$4:$A$23,Use_Code_Ranking!$B$4:$B$23,9999)</f>
        <v>12</v>
      </c>
      <c r="J377">
        <f t="shared" ca="1" si="88"/>
        <v>1</v>
      </c>
      <c r="K377">
        <f t="shared" ca="1" si="89"/>
        <v>1</v>
      </c>
      <c r="L377">
        <f t="shared" ca="1" si="90"/>
        <v>0</v>
      </c>
      <c r="M377">
        <f t="shared" ca="1" si="91"/>
        <v>0</v>
      </c>
      <c r="N377" t="str">
        <f t="shared" ca="1" si="96"/>
        <v/>
      </c>
      <c r="O377" t="str">
        <f t="shared" ca="1" si="97"/>
        <v/>
      </c>
      <c r="P377" t="str">
        <f t="shared" si="92"/>
        <v/>
      </c>
      <c r="Q377" t="str">
        <f t="shared" si="93"/>
        <v/>
      </c>
      <c r="R377" t="str">
        <f t="shared" si="94"/>
        <v/>
      </c>
      <c r="S377" t="str">
        <f t="shared" si="95"/>
        <v/>
      </c>
      <c r="U377" s="2" t="str">
        <f ca="1">IF(ISBLANK($T377),IF(S377="Irrigation","Irrigation",IF(R377="Irrigation","Irrigation",IF(Q377="Domestic","Domestic",IF(P377="Stockwatering","Stockwatering",IF(N377="IRRIGATION_AND_MUNICIPAL","Irrigation and Municipal",IF(O377="IRRIGATION_AND_DOMESTIC","Irrigation and Domestic Municipality",_xlfn.XLOOKUP(J377,Use_Code_Ranking!$B$4:$B$23,Use_Code_Ranking!$A$4:$A$23))))))),$T377)</f>
        <v>Irrigation</v>
      </c>
    </row>
    <row r="378" spans="1:21" x14ac:dyDescent="0.25">
      <c r="A378" t="s">
        <v>461</v>
      </c>
      <c r="B378" t="s">
        <v>139</v>
      </c>
      <c r="C378" t="s">
        <v>99</v>
      </c>
      <c r="D378">
        <v>3.4</v>
      </c>
      <c r="E378" t="s">
        <v>100</v>
      </c>
      <c r="F378" t="s">
        <v>100</v>
      </c>
      <c r="G378" t="s">
        <v>462</v>
      </c>
      <c r="H378" s="41" t="s">
        <v>136</v>
      </c>
      <c r="I378">
        <f>_xlfn.XLOOKUP(B378,Use_Code_Ranking!$A$4:$A$23,Use_Code_Ranking!$B$4:$B$23,9999)</f>
        <v>9</v>
      </c>
      <c r="J378">
        <f t="shared" ca="1" si="88"/>
        <v>1</v>
      </c>
      <c r="K378">
        <f t="shared" ca="1" si="89"/>
        <v>1</v>
      </c>
      <c r="L378">
        <f t="shared" ca="1" si="90"/>
        <v>0</v>
      </c>
      <c r="M378">
        <f t="shared" ca="1" si="91"/>
        <v>1</v>
      </c>
      <c r="N378" t="str">
        <f t="shared" ca="1" si="96"/>
        <v/>
      </c>
      <c r="O378" t="str">
        <f t="shared" ca="1" si="97"/>
        <v>IRRIGATION_AND_DOMESTIC</v>
      </c>
      <c r="P378" t="str">
        <f t="shared" si="92"/>
        <v/>
      </c>
      <c r="Q378" t="str">
        <f t="shared" si="93"/>
        <v/>
      </c>
      <c r="R378" t="str">
        <f t="shared" si="94"/>
        <v/>
      </c>
      <c r="S378" t="str">
        <f t="shared" si="95"/>
        <v/>
      </c>
      <c r="U378" s="2" t="str">
        <f ca="1">IF(ISBLANK($T378),IF(S378="Irrigation","Irrigation",IF(R378="Irrigation","Irrigation",IF(Q378="Domestic","Domestic",IF(P378="Stockwatering","Stockwatering",IF(N378="IRRIGATION_AND_MUNICIPAL","Irrigation and Municipal",IF(O378="IRRIGATION_AND_DOMESTIC","Irrigation and Domestic Municipality",_xlfn.XLOOKUP(J378,Use_Code_Ranking!$B$4:$B$23,Use_Code_Ranking!$A$4:$A$23))))))),$T378)</f>
        <v>Irrigation and Domestic Municipality</v>
      </c>
    </row>
    <row r="379" spans="1:21" x14ac:dyDescent="0.25">
      <c r="A379" t="s">
        <v>461</v>
      </c>
      <c r="B379" t="s">
        <v>131</v>
      </c>
      <c r="C379" t="s">
        <v>99</v>
      </c>
      <c r="D379">
        <v>3.4</v>
      </c>
      <c r="E379" t="s">
        <v>100</v>
      </c>
      <c r="F379" t="s">
        <v>100</v>
      </c>
      <c r="G379" t="s">
        <v>462</v>
      </c>
      <c r="H379" s="41" t="s">
        <v>136</v>
      </c>
      <c r="I379">
        <f>_xlfn.XLOOKUP(B379,Use_Code_Ranking!$A$4:$A$23,Use_Code_Ranking!$B$4:$B$23,9999)</f>
        <v>14</v>
      </c>
      <c r="J379">
        <f t="shared" ca="1" si="88"/>
        <v>1</v>
      </c>
      <c r="K379">
        <f t="shared" ca="1" si="89"/>
        <v>1</v>
      </c>
      <c r="L379">
        <f t="shared" ca="1" si="90"/>
        <v>0</v>
      </c>
      <c r="M379">
        <f t="shared" ca="1" si="91"/>
        <v>1</v>
      </c>
      <c r="N379" t="str">
        <f t="shared" ca="1" si="96"/>
        <v/>
      </c>
      <c r="O379" t="str">
        <f t="shared" ca="1" si="97"/>
        <v>IRRIGATION_AND_DOMESTIC</v>
      </c>
      <c r="P379" t="str">
        <f t="shared" si="92"/>
        <v/>
      </c>
      <c r="Q379" t="str">
        <f t="shared" si="93"/>
        <v/>
      </c>
      <c r="R379" t="str">
        <f t="shared" si="94"/>
        <v/>
      </c>
      <c r="S379" t="str">
        <f t="shared" si="95"/>
        <v/>
      </c>
      <c r="U379" s="2" t="str">
        <f ca="1">IF(ISBLANK($T379),IF(S379="Irrigation","Irrigation",IF(R379="Irrigation","Irrigation",IF(Q379="Domestic","Domestic",IF(P379="Stockwatering","Stockwatering",IF(N379="IRRIGATION_AND_MUNICIPAL","Irrigation and Municipal",IF(O379="IRRIGATION_AND_DOMESTIC","Irrigation and Domestic Municipality",_xlfn.XLOOKUP(J379,Use_Code_Ranking!$B$4:$B$23,Use_Code_Ranking!$A$4:$A$23))))))),$T379)</f>
        <v>Irrigation and Domestic Municipality</v>
      </c>
    </row>
    <row r="380" spans="1:21" x14ac:dyDescent="0.25">
      <c r="A380" t="s">
        <v>461</v>
      </c>
      <c r="B380" t="s">
        <v>143</v>
      </c>
      <c r="C380" t="s">
        <v>99</v>
      </c>
      <c r="D380">
        <v>3.4</v>
      </c>
      <c r="E380" t="s">
        <v>100</v>
      </c>
      <c r="F380" t="s">
        <v>100</v>
      </c>
      <c r="G380" t="s">
        <v>462</v>
      </c>
      <c r="H380" s="41" t="s">
        <v>136</v>
      </c>
      <c r="I380">
        <f>_xlfn.XLOOKUP(B380,Use_Code_Ranking!$A$4:$A$23,Use_Code_Ranking!$B$4:$B$23,9999)</f>
        <v>12</v>
      </c>
      <c r="J380">
        <f t="shared" ca="1" si="88"/>
        <v>1</v>
      </c>
      <c r="K380">
        <f t="shared" ca="1" si="89"/>
        <v>1</v>
      </c>
      <c r="L380">
        <f t="shared" ca="1" si="90"/>
        <v>0</v>
      </c>
      <c r="M380">
        <f t="shared" ca="1" si="91"/>
        <v>1</v>
      </c>
      <c r="N380" t="str">
        <f t="shared" ca="1" si="96"/>
        <v/>
      </c>
      <c r="O380" t="str">
        <f t="shared" ca="1" si="97"/>
        <v>IRRIGATION_AND_DOMESTIC</v>
      </c>
      <c r="P380" t="str">
        <f t="shared" si="92"/>
        <v/>
      </c>
      <c r="Q380" t="str">
        <f t="shared" si="93"/>
        <v/>
      </c>
      <c r="R380" t="str">
        <f t="shared" si="94"/>
        <v/>
      </c>
      <c r="S380" t="str">
        <f t="shared" si="95"/>
        <v/>
      </c>
      <c r="U380" s="2" t="str">
        <f ca="1">IF(ISBLANK($T380),IF(S380="Irrigation","Irrigation",IF(R380="Irrigation","Irrigation",IF(Q380="Domestic","Domestic",IF(P380="Stockwatering","Stockwatering",IF(N380="IRRIGATION_AND_MUNICIPAL","Irrigation and Municipal",IF(O380="IRRIGATION_AND_DOMESTIC","Irrigation and Domestic Municipality",_xlfn.XLOOKUP(J380,Use_Code_Ranking!$B$4:$B$23,Use_Code_Ranking!$A$4:$A$23))))))),$T380)</f>
        <v>Irrigation and Domestic Municipality</v>
      </c>
    </row>
    <row r="381" spans="1:21" x14ac:dyDescent="0.25">
      <c r="A381" t="s">
        <v>461</v>
      </c>
      <c r="B381" t="s">
        <v>106</v>
      </c>
      <c r="C381" t="s">
        <v>99</v>
      </c>
      <c r="D381">
        <v>3.4</v>
      </c>
      <c r="E381" t="s">
        <v>100</v>
      </c>
      <c r="F381" t="s">
        <v>100</v>
      </c>
      <c r="G381" t="s">
        <v>462</v>
      </c>
      <c r="H381" s="41" t="s">
        <v>136</v>
      </c>
      <c r="I381">
        <f>_xlfn.XLOOKUP(B381,Use_Code_Ranking!$A$4:$A$23,Use_Code_Ranking!$B$4:$B$23,9999)</f>
        <v>3</v>
      </c>
      <c r="J381">
        <f t="shared" ca="1" si="88"/>
        <v>1</v>
      </c>
      <c r="K381">
        <f t="shared" ca="1" si="89"/>
        <v>1</v>
      </c>
      <c r="L381">
        <f t="shared" ca="1" si="90"/>
        <v>0</v>
      </c>
      <c r="M381">
        <f t="shared" ca="1" si="91"/>
        <v>1</v>
      </c>
      <c r="N381" t="str">
        <f t="shared" ca="1" si="96"/>
        <v/>
      </c>
      <c r="O381" t="str">
        <f t="shared" ca="1" si="97"/>
        <v>IRRIGATION_AND_DOMESTIC</v>
      </c>
      <c r="P381" t="str">
        <f t="shared" si="92"/>
        <v/>
      </c>
      <c r="Q381" t="str">
        <f t="shared" si="93"/>
        <v/>
      </c>
      <c r="R381" t="str">
        <f t="shared" si="94"/>
        <v/>
      </c>
      <c r="S381" t="str">
        <f t="shared" si="95"/>
        <v/>
      </c>
      <c r="U381" s="2" t="str">
        <f ca="1">IF(ISBLANK($T381),IF(S381="Irrigation","Irrigation",IF(R381="Irrigation","Irrigation",IF(Q381="Domestic","Domestic",IF(P381="Stockwatering","Stockwatering",IF(N381="IRRIGATION_AND_MUNICIPAL","Irrigation and Municipal",IF(O381="IRRIGATION_AND_DOMESTIC","Irrigation and Domestic Municipality",_xlfn.XLOOKUP(J381,Use_Code_Ranking!$B$4:$B$23,Use_Code_Ranking!$A$4:$A$23))))))),$T381)</f>
        <v>Irrigation and Domestic Municipality</v>
      </c>
    </row>
    <row r="382" spans="1:21" x14ac:dyDescent="0.25">
      <c r="A382" t="s">
        <v>461</v>
      </c>
      <c r="B382" t="s">
        <v>127</v>
      </c>
      <c r="C382" t="s">
        <v>99</v>
      </c>
      <c r="D382">
        <v>3.4</v>
      </c>
      <c r="E382" t="s">
        <v>100</v>
      </c>
      <c r="F382" t="s">
        <v>100</v>
      </c>
      <c r="G382" t="s">
        <v>462</v>
      </c>
      <c r="H382" s="41" t="s">
        <v>136</v>
      </c>
      <c r="I382">
        <f>_xlfn.XLOOKUP(B382,Use_Code_Ranking!$A$4:$A$23,Use_Code_Ranking!$B$4:$B$23,9999)</f>
        <v>8</v>
      </c>
      <c r="J382">
        <f t="shared" ca="1" si="88"/>
        <v>1</v>
      </c>
      <c r="K382">
        <f t="shared" ca="1" si="89"/>
        <v>1</v>
      </c>
      <c r="L382">
        <f t="shared" ca="1" si="90"/>
        <v>0</v>
      </c>
      <c r="M382">
        <f t="shared" ca="1" si="91"/>
        <v>1</v>
      </c>
      <c r="N382" t="str">
        <f t="shared" ca="1" si="96"/>
        <v/>
      </c>
      <c r="O382" t="str">
        <f t="shared" ca="1" si="97"/>
        <v>IRRIGATION_AND_DOMESTIC</v>
      </c>
      <c r="P382" t="str">
        <f t="shared" si="92"/>
        <v/>
      </c>
      <c r="Q382" t="str">
        <f t="shared" si="93"/>
        <v/>
      </c>
      <c r="R382" t="str">
        <f t="shared" si="94"/>
        <v/>
      </c>
      <c r="S382" t="str">
        <f t="shared" si="95"/>
        <v/>
      </c>
      <c r="U382" s="2" t="str">
        <f ca="1">IF(ISBLANK($T382),IF(S382="Irrigation","Irrigation",IF(R382="Irrigation","Irrigation",IF(Q382="Domestic","Domestic",IF(P382="Stockwatering","Stockwatering",IF(N382="IRRIGATION_AND_MUNICIPAL","Irrigation and Municipal",IF(O382="IRRIGATION_AND_DOMESTIC","Irrigation and Domestic Municipality",_xlfn.XLOOKUP(J382,Use_Code_Ranking!$B$4:$B$23,Use_Code_Ranking!$A$4:$A$23))))))),$T382)</f>
        <v>Irrigation and Domestic Municipality</v>
      </c>
    </row>
    <row r="383" spans="1:21" x14ac:dyDescent="0.25">
      <c r="A383" t="s">
        <v>461</v>
      </c>
      <c r="B383" t="s">
        <v>126</v>
      </c>
      <c r="C383" t="s">
        <v>99</v>
      </c>
      <c r="D383">
        <v>3.4</v>
      </c>
      <c r="E383" t="s">
        <v>100</v>
      </c>
      <c r="F383" t="s">
        <v>100</v>
      </c>
      <c r="G383" t="s">
        <v>462</v>
      </c>
      <c r="H383" s="41" t="s">
        <v>136</v>
      </c>
      <c r="I383">
        <f>_xlfn.XLOOKUP(B383,Use_Code_Ranking!$A$4:$A$23,Use_Code_Ranking!$B$4:$B$23,9999)</f>
        <v>5</v>
      </c>
      <c r="J383">
        <f t="shared" ca="1" si="88"/>
        <v>1</v>
      </c>
      <c r="K383">
        <f t="shared" ca="1" si="89"/>
        <v>1</v>
      </c>
      <c r="L383">
        <f t="shared" ca="1" si="90"/>
        <v>0</v>
      </c>
      <c r="M383">
        <f t="shared" ca="1" si="91"/>
        <v>1</v>
      </c>
      <c r="N383" t="str">
        <f t="shared" ca="1" si="96"/>
        <v/>
      </c>
      <c r="O383" t="str">
        <f t="shared" ca="1" si="97"/>
        <v>IRRIGATION_AND_DOMESTIC</v>
      </c>
      <c r="P383" t="str">
        <f t="shared" si="92"/>
        <v/>
      </c>
      <c r="Q383" t="str">
        <f t="shared" si="93"/>
        <v/>
      </c>
      <c r="R383" t="str">
        <f t="shared" si="94"/>
        <v/>
      </c>
      <c r="S383" t="str">
        <f t="shared" si="95"/>
        <v/>
      </c>
      <c r="U383" s="2" t="str">
        <f ca="1">IF(ISBLANK($T383),IF(S383="Irrigation","Irrigation",IF(R383="Irrigation","Irrigation",IF(Q383="Domestic","Domestic",IF(P383="Stockwatering","Stockwatering",IF(N383="IRRIGATION_AND_MUNICIPAL","Irrigation and Municipal",IF(O383="IRRIGATION_AND_DOMESTIC","Irrigation and Domestic Municipality",_xlfn.XLOOKUP(J383,Use_Code_Ranking!$B$4:$B$23,Use_Code_Ranking!$A$4:$A$23))))))),$T383)</f>
        <v>Irrigation and Domestic Municipality</v>
      </c>
    </row>
    <row r="384" spans="1:21" x14ac:dyDescent="0.25">
      <c r="A384" t="s">
        <v>461</v>
      </c>
      <c r="B384" t="s">
        <v>130</v>
      </c>
      <c r="C384" t="s">
        <v>99</v>
      </c>
      <c r="D384">
        <v>3.4</v>
      </c>
      <c r="E384" t="s">
        <v>100</v>
      </c>
      <c r="F384" t="s">
        <v>100</v>
      </c>
      <c r="G384" t="s">
        <v>462</v>
      </c>
      <c r="H384" s="41" t="s">
        <v>136</v>
      </c>
      <c r="I384">
        <f>_xlfn.XLOOKUP(B384,Use_Code_Ranking!$A$4:$A$23,Use_Code_Ranking!$B$4:$B$23,9999)</f>
        <v>7</v>
      </c>
      <c r="J384">
        <f t="shared" ca="1" si="88"/>
        <v>1</v>
      </c>
      <c r="K384">
        <f t="shared" ca="1" si="89"/>
        <v>1</v>
      </c>
      <c r="L384">
        <f t="shared" ca="1" si="90"/>
        <v>0</v>
      </c>
      <c r="M384">
        <f t="shared" ca="1" si="91"/>
        <v>1</v>
      </c>
      <c r="N384" t="str">
        <f t="shared" ca="1" si="96"/>
        <v/>
      </c>
      <c r="O384" t="str">
        <f t="shared" ca="1" si="97"/>
        <v>IRRIGATION_AND_DOMESTIC</v>
      </c>
      <c r="P384" t="str">
        <f t="shared" si="92"/>
        <v/>
      </c>
      <c r="Q384" t="str">
        <f t="shared" si="93"/>
        <v/>
      </c>
      <c r="R384" t="str">
        <f t="shared" si="94"/>
        <v/>
      </c>
      <c r="S384" t="str">
        <f t="shared" si="95"/>
        <v/>
      </c>
      <c r="U384" s="2" t="str">
        <f ca="1">IF(ISBLANK($T384),IF(S384="Irrigation","Irrigation",IF(R384="Irrigation","Irrigation",IF(Q384="Domestic","Domestic",IF(P384="Stockwatering","Stockwatering",IF(N384="IRRIGATION_AND_MUNICIPAL","Irrigation and Municipal",IF(O384="IRRIGATION_AND_DOMESTIC","Irrigation and Domestic Municipality",_xlfn.XLOOKUP(J384,Use_Code_Ranking!$B$4:$B$23,Use_Code_Ranking!$A$4:$A$23))))))),$T384)</f>
        <v>Irrigation and Domestic Municipality</v>
      </c>
    </row>
    <row r="385" spans="1:21" x14ac:dyDescent="0.25">
      <c r="A385" t="s">
        <v>461</v>
      </c>
      <c r="B385" t="s">
        <v>98</v>
      </c>
      <c r="C385" t="s">
        <v>99</v>
      </c>
      <c r="D385">
        <v>3.4</v>
      </c>
      <c r="E385" t="s">
        <v>100</v>
      </c>
      <c r="F385" t="s">
        <v>100</v>
      </c>
      <c r="G385" t="s">
        <v>462</v>
      </c>
      <c r="H385" s="41" t="s">
        <v>136</v>
      </c>
      <c r="I385">
        <f>_xlfn.XLOOKUP(B385,Use_Code_Ranking!$A$4:$A$23,Use_Code_Ranking!$B$4:$B$23,9999)</f>
        <v>1</v>
      </c>
      <c r="J385">
        <f t="shared" ca="1" si="88"/>
        <v>1</v>
      </c>
      <c r="K385">
        <f t="shared" ca="1" si="89"/>
        <v>1</v>
      </c>
      <c r="L385">
        <f t="shared" ca="1" si="90"/>
        <v>0</v>
      </c>
      <c r="M385">
        <f t="shared" ca="1" si="91"/>
        <v>1</v>
      </c>
      <c r="N385" t="str">
        <f t="shared" ca="1" si="96"/>
        <v/>
      </c>
      <c r="O385" t="str">
        <f t="shared" ca="1" si="97"/>
        <v>IRRIGATION_AND_DOMESTIC</v>
      </c>
      <c r="P385" t="str">
        <f t="shared" si="92"/>
        <v/>
      </c>
      <c r="Q385" t="str">
        <f t="shared" si="93"/>
        <v/>
      </c>
      <c r="R385" t="str">
        <f t="shared" si="94"/>
        <v/>
      </c>
      <c r="S385" t="str">
        <f t="shared" si="95"/>
        <v/>
      </c>
      <c r="U385" s="2" t="str">
        <f ca="1">IF(ISBLANK($T385),IF(S385="Irrigation","Irrigation",IF(R385="Irrigation","Irrigation",IF(Q385="Domestic","Domestic",IF(P385="Stockwatering","Stockwatering",IF(N385="IRRIGATION_AND_MUNICIPAL","Irrigation and Municipal",IF(O385="IRRIGATION_AND_DOMESTIC","Irrigation and Domestic Municipality",_xlfn.XLOOKUP(J385,Use_Code_Ranking!$B$4:$B$23,Use_Code_Ranking!$A$4:$A$23))))))),$T385)</f>
        <v>Irrigation and Domestic Municipality</v>
      </c>
    </row>
    <row r="386" spans="1:21" x14ac:dyDescent="0.25">
      <c r="A386" t="s">
        <v>463</v>
      </c>
      <c r="B386" t="s">
        <v>130</v>
      </c>
      <c r="C386" t="s">
        <v>99</v>
      </c>
      <c r="D386">
        <v>40</v>
      </c>
      <c r="E386" t="s">
        <v>100</v>
      </c>
      <c r="F386" t="s">
        <v>100</v>
      </c>
      <c r="G386" t="s">
        <v>437</v>
      </c>
      <c r="H386" s="41" t="s">
        <v>102</v>
      </c>
      <c r="I386">
        <f>_xlfn.XLOOKUP(B386,Use_Code_Ranking!$A$4:$A$23,Use_Code_Ranking!$B$4:$B$23,9999)</f>
        <v>7</v>
      </c>
      <c r="J386">
        <f t="shared" ca="1" si="88"/>
        <v>1</v>
      </c>
      <c r="K386">
        <f t="shared" ca="1" si="89"/>
        <v>1</v>
      </c>
      <c r="L386">
        <f t="shared" ca="1" si="90"/>
        <v>0</v>
      </c>
      <c r="M386">
        <f t="shared" ca="1" si="91"/>
        <v>0</v>
      </c>
      <c r="N386" t="str">
        <f t="shared" ca="1" si="96"/>
        <v/>
      </c>
      <c r="O386" t="str">
        <f t="shared" ca="1" si="97"/>
        <v/>
      </c>
      <c r="P386" t="str">
        <f t="shared" si="92"/>
        <v/>
      </c>
      <c r="Q386" t="str">
        <f t="shared" si="93"/>
        <v/>
      </c>
      <c r="R386" t="str">
        <f t="shared" si="94"/>
        <v/>
      </c>
      <c r="S386" t="str">
        <f t="shared" si="95"/>
        <v/>
      </c>
      <c r="U386" s="2" t="str">
        <f ca="1">IF(ISBLANK($T386),IF(S386="Irrigation","Irrigation",IF(R386="Irrigation","Irrigation",IF(Q386="Domestic","Domestic",IF(P386="Stockwatering","Stockwatering",IF(N386="IRRIGATION_AND_MUNICIPAL","Irrigation and Municipal",IF(O386="IRRIGATION_AND_DOMESTIC","Irrigation and Domestic Municipality",_xlfn.XLOOKUP(J386,Use_Code_Ranking!$B$4:$B$23,Use_Code_Ranking!$A$4:$A$23))))))),$T386)</f>
        <v>Irrigation</v>
      </c>
    </row>
    <row r="387" spans="1:21" x14ac:dyDescent="0.25">
      <c r="A387" t="s">
        <v>463</v>
      </c>
      <c r="B387" t="s">
        <v>98</v>
      </c>
      <c r="C387" t="s">
        <v>99</v>
      </c>
      <c r="D387">
        <v>40</v>
      </c>
      <c r="E387" t="s">
        <v>100</v>
      </c>
      <c r="F387" t="s">
        <v>100</v>
      </c>
      <c r="G387" t="s">
        <v>437</v>
      </c>
      <c r="H387" s="41" t="s">
        <v>102</v>
      </c>
      <c r="I387">
        <f>_xlfn.XLOOKUP(B387,Use_Code_Ranking!$A$4:$A$23,Use_Code_Ranking!$B$4:$B$23,9999)</f>
        <v>1</v>
      </c>
      <c r="J387">
        <f t="shared" ca="1" si="88"/>
        <v>1</v>
      </c>
      <c r="K387">
        <f t="shared" ca="1" si="89"/>
        <v>1</v>
      </c>
      <c r="L387">
        <f t="shared" ca="1" si="90"/>
        <v>0</v>
      </c>
      <c r="M387">
        <f t="shared" ca="1" si="91"/>
        <v>0</v>
      </c>
      <c r="N387" t="str">
        <f t="shared" ca="1" si="96"/>
        <v/>
      </c>
      <c r="O387" t="str">
        <f t="shared" ca="1" si="97"/>
        <v/>
      </c>
      <c r="P387" t="str">
        <f t="shared" si="92"/>
        <v/>
      </c>
      <c r="Q387" t="str">
        <f t="shared" si="93"/>
        <v/>
      </c>
      <c r="R387" t="str">
        <f t="shared" si="94"/>
        <v/>
      </c>
      <c r="S387" t="str">
        <f t="shared" si="95"/>
        <v/>
      </c>
      <c r="U387" s="2" t="str">
        <f ca="1">IF(ISBLANK($T387),IF(S387="Irrigation","Irrigation",IF(R387="Irrigation","Irrigation",IF(Q387="Domestic","Domestic",IF(P387="Stockwatering","Stockwatering",IF(N387="IRRIGATION_AND_MUNICIPAL","Irrigation and Municipal",IF(O387="IRRIGATION_AND_DOMESTIC","Irrigation and Domestic Municipality",_xlfn.XLOOKUP(J387,Use_Code_Ranking!$B$4:$B$23,Use_Code_Ranking!$A$4:$A$23))))))),$T387)</f>
        <v>Irrigation</v>
      </c>
    </row>
    <row r="388" spans="1:21" x14ac:dyDescent="0.25">
      <c r="A388" t="s">
        <v>676</v>
      </c>
      <c r="B388" t="s">
        <v>139</v>
      </c>
      <c r="C388" t="s">
        <v>99</v>
      </c>
      <c r="D388">
        <v>20</v>
      </c>
      <c r="E388" t="s">
        <v>100</v>
      </c>
      <c r="F388" t="s">
        <v>100</v>
      </c>
      <c r="G388" t="s">
        <v>671</v>
      </c>
      <c r="H388" s="41" t="s">
        <v>136</v>
      </c>
      <c r="I388">
        <f>_xlfn.XLOOKUP(B388,Use_Code_Ranking!$A$4:$A$23,Use_Code_Ranking!$B$4:$B$23,9999)</f>
        <v>9</v>
      </c>
      <c r="J388">
        <f t="shared" ref="J388:J451" ca="1" si="98">_xlfn.MINIFS(USE_CODE_RANK,APPLICATION_NUMBER,A388)</f>
        <v>1</v>
      </c>
      <c r="K388">
        <f t="shared" ref="K388:K451" ca="1" si="99">COUNTIFS(USE_CODE_RANK,1,APPLICATION_NUMBER,A388)</f>
        <v>1</v>
      </c>
      <c r="L388">
        <f t="shared" ref="L388:L451" ca="1" si="100">COUNTIFS(USE_CODE_RANK,2,APPLICATION_NUMBER,A388)</f>
        <v>0</v>
      </c>
      <c r="M388">
        <f t="shared" ref="M388:M451" ca="1" si="101">COUNTIFS(USE_CODE_RANK,3,APPLICATION_NUMBER,A388,PRIMARY_OWNER_ENTITY_TYPE,"Government (State/Municipal)")</f>
        <v>0</v>
      </c>
      <c r="N388" t="str">
        <f t="shared" ca="1" si="96"/>
        <v/>
      </c>
      <c r="O388" t="str">
        <f t="shared" ca="1" si="97"/>
        <v/>
      </c>
      <c r="P388" t="str">
        <f t="shared" ref="P388:P451" si="102">IF(ISNUMBER(SEARCH("Stock",C388)),"Stockwatering","")</f>
        <v/>
      </c>
      <c r="Q388" t="str">
        <f t="shared" ref="Q388:Q451" si="103">IF(ISNUMBER(SEARCH("Registration Domestic",C388)),"Domestic","")</f>
        <v/>
      </c>
      <c r="R388" t="str">
        <f t="shared" ref="R388:R451" si="104">IF(ISNUMBER(SEARCH("Registration Irrigation",C388)),"Irrigation","")</f>
        <v/>
      </c>
      <c r="S388" t="str">
        <f t="shared" ref="S388:S451" si="105">IF(ISNUMBER(SEARCH("Registration Cannabis",C388)),"Irrigation","")</f>
        <v/>
      </c>
      <c r="U388" s="2" t="str">
        <f ca="1">IF(ISBLANK($T388),IF(S388="Irrigation","Irrigation",IF(R388="Irrigation","Irrigation",IF(Q388="Domestic","Domestic",IF(P388="Stockwatering","Stockwatering",IF(N388="IRRIGATION_AND_MUNICIPAL","Irrigation and Municipal",IF(O388="IRRIGATION_AND_DOMESTIC","Irrigation and Domestic Municipality",_xlfn.XLOOKUP(J388,Use_Code_Ranking!$B$4:$B$23,Use_Code_Ranking!$A$4:$A$23))))))),$T388)</f>
        <v>Irrigation</v>
      </c>
    </row>
    <row r="389" spans="1:21" x14ac:dyDescent="0.25">
      <c r="A389" t="s">
        <v>676</v>
      </c>
      <c r="B389" t="s">
        <v>98</v>
      </c>
      <c r="C389" t="s">
        <v>99</v>
      </c>
      <c r="D389">
        <v>20</v>
      </c>
      <c r="E389" t="s">
        <v>100</v>
      </c>
      <c r="F389" t="s">
        <v>100</v>
      </c>
      <c r="G389" t="s">
        <v>671</v>
      </c>
      <c r="H389" s="41" t="s">
        <v>136</v>
      </c>
      <c r="I389">
        <f>_xlfn.XLOOKUP(B389,Use_Code_Ranking!$A$4:$A$23,Use_Code_Ranking!$B$4:$B$23,9999)</f>
        <v>1</v>
      </c>
      <c r="J389">
        <f t="shared" ca="1" si="98"/>
        <v>1</v>
      </c>
      <c r="K389">
        <f t="shared" ca="1" si="99"/>
        <v>1</v>
      </c>
      <c r="L389">
        <f t="shared" ca="1" si="100"/>
        <v>0</v>
      </c>
      <c r="M389">
        <f t="shared" ca="1" si="101"/>
        <v>0</v>
      </c>
      <c r="N389" t="str">
        <f t="shared" ref="N389:N452" ca="1" si="106">IF(AND(K389&gt;0,L389&gt;0),"IRRIGATION_AND_MUNICIPAL","")</f>
        <v/>
      </c>
      <c r="O389" t="str">
        <f t="shared" ref="O389:O452" ca="1" si="107">IF(AND(K389&gt;0,M389&gt;0),"IRRIGATION_AND_DOMESTIC","")</f>
        <v/>
      </c>
      <c r="P389" t="str">
        <f t="shared" si="102"/>
        <v/>
      </c>
      <c r="Q389" t="str">
        <f t="shared" si="103"/>
        <v/>
      </c>
      <c r="R389" t="str">
        <f t="shared" si="104"/>
        <v/>
      </c>
      <c r="S389" t="str">
        <f t="shared" si="105"/>
        <v/>
      </c>
      <c r="U389" s="2" t="str">
        <f ca="1">IF(ISBLANK($T389),IF(S389="Irrigation","Irrigation",IF(R389="Irrigation","Irrigation",IF(Q389="Domestic","Domestic",IF(P389="Stockwatering","Stockwatering",IF(N389="IRRIGATION_AND_MUNICIPAL","Irrigation and Municipal",IF(O389="IRRIGATION_AND_DOMESTIC","Irrigation and Domestic Municipality",_xlfn.XLOOKUP(J389,Use_Code_Ranking!$B$4:$B$23,Use_Code_Ranking!$A$4:$A$23))))))),$T389)</f>
        <v>Irrigation</v>
      </c>
    </row>
    <row r="390" spans="1:21" x14ac:dyDescent="0.25">
      <c r="A390" t="s">
        <v>464</v>
      </c>
      <c r="B390" t="s">
        <v>139</v>
      </c>
      <c r="C390" t="s">
        <v>99</v>
      </c>
      <c r="D390">
        <v>17</v>
      </c>
      <c r="E390" t="s">
        <v>100</v>
      </c>
      <c r="F390" t="s">
        <v>100</v>
      </c>
      <c r="G390" t="s">
        <v>425</v>
      </c>
      <c r="H390" s="41" t="s">
        <v>102</v>
      </c>
      <c r="I390">
        <f>_xlfn.XLOOKUP(B390,Use_Code_Ranking!$A$4:$A$23,Use_Code_Ranking!$B$4:$B$23,9999)</f>
        <v>9</v>
      </c>
      <c r="J390">
        <f t="shared" ca="1" si="98"/>
        <v>1</v>
      </c>
      <c r="K390">
        <f t="shared" ca="1" si="99"/>
        <v>1</v>
      </c>
      <c r="L390">
        <f t="shared" ca="1" si="100"/>
        <v>0</v>
      </c>
      <c r="M390">
        <f t="shared" ca="1" si="101"/>
        <v>0</v>
      </c>
      <c r="N390" t="str">
        <f t="shared" ca="1" si="106"/>
        <v/>
      </c>
      <c r="O390" t="str">
        <f t="shared" ca="1" si="107"/>
        <v/>
      </c>
      <c r="P390" t="str">
        <f t="shared" si="102"/>
        <v/>
      </c>
      <c r="Q390" t="str">
        <f t="shared" si="103"/>
        <v/>
      </c>
      <c r="R390" t="str">
        <f t="shared" si="104"/>
        <v/>
      </c>
      <c r="S390" t="str">
        <f t="shared" si="105"/>
        <v/>
      </c>
      <c r="U390" s="2" t="str">
        <f ca="1">IF(ISBLANK($T390),IF(S390="Irrigation","Irrigation",IF(R390="Irrigation","Irrigation",IF(Q390="Domestic","Domestic",IF(P390="Stockwatering","Stockwatering",IF(N390="IRRIGATION_AND_MUNICIPAL","Irrigation and Municipal",IF(O390="IRRIGATION_AND_DOMESTIC","Irrigation and Domestic Municipality",_xlfn.XLOOKUP(J390,Use_Code_Ranking!$B$4:$B$23,Use_Code_Ranking!$A$4:$A$23))))))),$T390)</f>
        <v>Irrigation</v>
      </c>
    </row>
    <row r="391" spans="1:21" x14ac:dyDescent="0.25">
      <c r="A391" t="s">
        <v>464</v>
      </c>
      <c r="B391" t="s">
        <v>126</v>
      </c>
      <c r="C391" t="s">
        <v>99</v>
      </c>
      <c r="D391">
        <v>17</v>
      </c>
      <c r="E391" t="s">
        <v>100</v>
      </c>
      <c r="F391" t="s">
        <v>100</v>
      </c>
      <c r="G391" t="s">
        <v>425</v>
      </c>
      <c r="H391" s="41" t="s">
        <v>102</v>
      </c>
      <c r="I391">
        <f>_xlfn.XLOOKUP(B391,Use_Code_Ranking!$A$4:$A$23,Use_Code_Ranking!$B$4:$B$23,9999)</f>
        <v>5</v>
      </c>
      <c r="J391">
        <f t="shared" ca="1" si="98"/>
        <v>1</v>
      </c>
      <c r="K391">
        <f t="shared" ca="1" si="99"/>
        <v>1</v>
      </c>
      <c r="L391">
        <f t="shared" ca="1" si="100"/>
        <v>0</v>
      </c>
      <c r="M391">
        <f t="shared" ca="1" si="101"/>
        <v>0</v>
      </c>
      <c r="N391" t="str">
        <f t="shared" ca="1" si="106"/>
        <v/>
      </c>
      <c r="O391" t="str">
        <f t="shared" ca="1" si="107"/>
        <v/>
      </c>
      <c r="P391" t="str">
        <f t="shared" si="102"/>
        <v/>
      </c>
      <c r="Q391" t="str">
        <f t="shared" si="103"/>
        <v/>
      </c>
      <c r="R391" t="str">
        <f t="shared" si="104"/>
        <v/>
      </c>
      <c r="S391" t="str">
        <f t="shared" si="105"/>
        <v/>
      </c>
      <c r="U391" s="2" t="str">
        <f ca="1">IF(ISBLANK($T391),IF(S391="Irrigation","Irrigation",IF(R391="Irrigation","Irrigation",IF(Q391="Domestic","Domestic",IF(P391="Stockwatering","Stockwatering",IF(N391="IRRIGATION_AND_MUNICIPAL","Irrigation and Municipal",IF(O391="IRRIGATION_AND_DOMESTIC","Irrigation and Domestic Municipality",_xlfn.XLOOKUP(J391,Use_Code_Ranking!$B$4:$B$23,Use_Code_Ranking!$A$4:$A$23))))))),$T391)</f>
        <v>Irrigation</v>
      </c>
    </row>
    <row r="392" spans="1:21" x14ac:dyDescent="0.25">
      <c r="A392" t="s">
        <v>464</v>
      </c>
      <c r="B392" t="s">
        <v>98</v>
      </c>
      <c r="C392" t="s">
        <v>99</v>
      </c>
      <c r="D392">
        <v>17</v>
      </c>
      <c r="E392" t="s">
        <v>100</v>
      </c>
      <c r="F392" t="s">
        <v>100</v>
      </c>
      <c r="G392" t="s">
        <v>425</v>
      </c>
      <c r="H392" s="41" t="s">
        <v>102</v>
      </c>
      <c r="I392">
        <f>_xlfn.XLOOKUP(B392,Use_Code_Ranking!$A$4:$A$23,Use_Code_Ranking!$B$4:$B$23,9999)</f>
        <v>1</v>
      </c>
      <c r="J392">
        <f t="shared" ca="1" si="98"/>
        <v>1</v>
      </c>
      <c r="K392">
        <f t="shared" ca="1" si="99"/>
        <v>1</v>
      </c>
      <c r="L392">
        <f t="shared" ca="1" si="100"/>
        <v>0</v>
      </c>
      <c r="M392">
        <f t="shared" ca="1" si="101"/>
        <v>0</v>
      </c>
      <c r="N392" t="str">
        <f t="shared" ca="1" si="106"/>
        <v/>
      </c>
      <c r="O392" t="str">
        <f t="shared" ca="1" si="107"/>
        <v/>
      </c>
      <c r="P392" t="str">
        <f t="shared" si="102"/>
        <v/>
      </c>
      <c r="Q392" t="str">
        <f t="shared" si="103"/>
        <v/>
      </c>
      <c r="R392" t="str">
        <f t="shared" si="104"/>
        <v/>
      </c>
      <c r="S392" t="str">
        <f t="shared" si="105"/>
        <v/>
      </c>
      <c r="U392" s="2" t="str">
        <f ca="1">IF(ISBLANK($T392),IF(S392="Irrigation","Irrigation",IF(R392="Irrigation","Irrigation",IF(Q392="Domestic","Domestic",IF(P392="Stockwatering","Stockwatering",IF(N392="IRRIGATION_AND_MUNICIPAL","Irrigation and Municipal",IF(O392="IRRIGATION_AND_DOMESTIC","Irrigation and Domestic Municipality",_xlfn.XLOOKUP(J392,Use_Code_Ranking!$B$4:$B$23,Use_Code_Ranking!$A$4:$A$23))))))),$T392)</f>
        <v>Irrigation</v>
      </c>
    </row>
    <row r="393" spans="1:21" x14ac:dyDescent="0.25">
      <c r="A393" t="s">
        <v>466</v>
      </c>
      <c r="B393" t="s">
        <v>106</v>
      </c>
      <c r="C393" t="s">
        <v>99</v>
      </c>
      <c r="D393">
        <v>1.9</v>
      </c>
      <c r="E393" t="s">
        <v>100</v>
      </c>
      <c r="F393" t="s">
        <v>100</v>
      </c>
      <c r="G393" t="s">
        <v>465</v>
      </c>
      <c r="H393" s="41" t="s">
        <v>102</v>
      </c>
      <c r="I393">
        <f>_xlfn.XLOOKUP(B393,Use_Code_Ranking!$A$4:$A$23,Use_Code_Ranking!$B$4:$B$23,9999)</f>
        <v>3</v>
      </c>
      <c r="J393">
        <f t="shared" ca="1" si="98"/>
        <v>1</v>
      </c>
      <c r="K393">
        <f t="shared" ca="1" si="99"/>
        <v>1</v>
      </c>
      <c r="L393">
        <f t="shared" ca="1" si="100"/>
        <v>0</v>
      </c>
      <c r="M393">
        <f t="shared" ca="1" si="101"/>
        <v>0</v>
      </c>
      <c r="N393" t="str">
        <f t="shared" ca="1" si="106"/>
        <v/>
      </c>
      <c r="O393" t="str">
        <f t="shared" ca="1" si="107"/>
        <v/>
      </c>
      <c r="P393" t="str">
        <f t="shared" si="102"/>
        <v/>
      </c>
      <c r="Q393" t="str">
        <f t="shared" si="103"/>
        <v/>
      </c>
      <c r="R393" t="str">
        <f t="shared" si="104"/>
        <v/>
      </c>
      <c r="S393" t="str">
        <f t="shared" si="105"/>
        <v/>
      </c>
      <c r="U393" s="2" t="str">
        <f ca="1">IF(ISBLANK($T393),IF(S393="Irrigation","Irrigation",IF(R393="Irrigation","Irrigation",IF(Q393="Domestic","Domestic",IF(P393="Stockwatering","Stockwatering",IF(N393="IRRIGATION_AND_MUNICIPAL","Irrigation and Municipal",IF(O393="IRRIGATION_AND_DOMESTIC","Irrigation and Domestic Municipality",_xlfn.XLOOKUP(J393,Use_Code_Ranking!$B$4:$B$23,Use_Code_Ranking!$A$4:$A$23))))))),$T393)</f>
        <v>Irrigation</v>
      </c>
    </row>
    <row r="394" spans="1:21" x14ac:dyDescent="0.25">
      <c r="A394" t="s">
        <v>466</v>
      </c>
      <c r="B394" t="s">
        <v>98</v>
      </c>
      <c r="C394" t="s">
        <v>99</v>
      </c>
      <c r="D394">
        <v>1.9</v>
      </c>
      <c r="E394" t="s">
        <v>100</v>
      </c>
      <c r="F394" t="s">
        <v>100</v>
      </c>
      <c r="G394" t="s">
        <v>465</v>
      </c>
      <c r="H394" s="41" t="s">
        <v>102</v>
      </c>
      <c r="I394">
        <f>_xlfn.XLOOKUP(B394,Use_Code_Ranking!$A$4:$A$23,Use_Code_Ranking!$B$4:$B$23,9999)</f>
        <v>1</v>
      </c>
      <c r="J394">
        <f t="shared" ca="1" si="98"/>
        <v>1</v>
      </c>
      <c r="K394">
        <f t="shared" ca="1" si="99"/>
        <v>1</v>
      </c>
      <c r="L394">
        <f t="shared" ca="1" si="100"/>
        <v>0</v>
      </c>
      <c r="M394">
        <f t="shared" ca="1" si="101"/>
        <v>0</v>
      </c>
      <c r="N394" t="str">
        <f t="shared" ca="1" si="106"/>
        <v/>
      </c>
      <c r="O394" t="str">
        <f t="shared" ca="1" si="107"/>
        <v/>
      </c>
      <c r="P394" t="str">
        <f t="shared" si="102"/>
        <v/>
      </c>
      <c r="Q394" t="str">
        <f t="shared" si="103"/>
        <v/>
      </c>
      <c r="R394" t="str">
        <f t="shared" si="104"/>
        <v/>
      </c>
      <c r="S394" t="str">
        <f t="shared" si="105"/>
        <v/>
      </c>
      <c r="U394" s="2" t="str">
        <f ca="1">IF(ISBLANK($T394),IF(S394="Irrigation","Irrigation",IF(R394="Irrigation","Irrigation",IF(Q394="Domestic","Domestic",IF(P394="Stockwatering","Stockwatering",IF(N394="IRRIGATION_AND_MUNICIPAL","Irrigation and Municipal",IF(O394="IRRIGATION_AND_DOMESTIC","Irrigation and Domestic Municipality",_xlfn.XLOOKUP(J394,Use_Code_Ranking!$B$4:$B$23,Use_Code_Ranking!$A$4:$A$23))))))),$T394)</f>
        <v>Irrigation</v>
      </c>
    </row>
    <row r="395" spans="1:21" x14ac:dyDescent="0.25">
      <c r="A395" t="s">
        <v>466</v>
      </c>
      <c r="B395" t="s">
        <v>143</v>
      </c>
      <c r="C395" t="s">
        <v>99</v>
      </c>
      <c r="D395">
        <v>1.9</v>
      </c>
      <c r="E395" t="s">
        <v>100</v>
      </c>
      <c r="F395" t="s">
        <v>100</v>
      </c>
      <c r="G395" t="s">
        <v>465</v>
      </c>
      <c r="H395" s="41" t="s">
        <v>102</v>
      </c>
      <c r="I395">
        <f>_xlfn.XLOOKUP(B395,Use_Code_Ranking!$A$4:$A$23,Use_Code_Ranking!$B$4:$B$23,9999)</f>
        <v>12</v>
      </c>
      <c r="J395">
        <f t="shared" ca="1" si="98"/>
        <v>1</v>
      </c>
      <c r="K395">
        <f t="shared" ca="1" si="99"/>
        <v>1</v>
      </c>
      <c r="L395">
        <f t="shared" ca="1" si="100"/>
        <v>0</v>
      </c>
      <c r="M395">
        <f t="shared" ca="1" si="101"/>
        <v>0</v>
      </c>
      <c r="N395" t="str">
        <f t="shared" ca="1" si="106"/>
        <v/>
      </c>
      <c r="O395" t="str">
        <f t="shared" ca="1" si="107"/>
        <v/>
      </c>
      <c r="P395" t="str">
        <f t="shared" si="102"/>
        <v/>
      </c>
      <c r="Q395" t="str">
        <f t="shared" si="103"/>
        <v/>
      </c>
      <c r="R395" t="str">
        <f t="shared" si="104"/>
        <v/>
      </c>
      <c r="S395" t="str">
        <f t="shared" si="105"/>
        <v/>
      </c>
      <c r="U395" s="2" t="str">
        <f ca="1">IF(ISBLANK($T395),IF(S395="Irrigation","Irrigation",IF(R395="Irrigation","Irrigation",IF(Q395="Domestic","Domestic",IF(P395="Stockwatering","Stockwatering",IF(N395="IRRIGATION_AND_MUNICIPAL","Irrigation and Municipal",IF(O395="IRRIGATION_AND_DOMESTIC","Irrigation and Domestic Municipality",_xlfn.XLOOKUP(J395,Use_Code_Ranking!$B$4:$B$23,Use_Code_Ranking!$A$4:$A$23))))))),$T395)</f>
        <v>Irrigation</v>
      </c>
    </row>
    <row r="396" spans="1:21" x14ac:dyDescent="0.25">
      <c r="A396" t="s">
        <v>466</v>
      </c>
      <c r="B396" t="s">
        <v>131</v>
      </c>
      <c r="C396" t="s">
        <v>99</v>
      </c>
      <c r="D396">
        <v>1.9</v>
      </c>
      <c r="E396" t="s">
        <v>100</v>
      </c>
      <c r="F396" t="s">
        <v>100</v>
      </c>
      <c r="G396" t="s">
        <v>465</v>
      </c>
      <c r="H396" s="41" t="s">
        <v>102</v>
      </c>
      <c r="I396">
        <f>_xlfn.XLOOKUP(B396,Use_Code_Ranking!$A$4:$A$23,Use_Code_Ranking!$B$4:$B$23,9999)</f>
        <v>14</v>
      </c>
      <c r="J396">
        <f t="shared" ca="1" si="98"/>
        <v>1</v>
      </c>
      <c r="K396">
        <f t="shared" ca="1" si="99"/>
        <v>1</v>
      </c>
      <c r="L396">
        <f t="shared" ca="1" si="100"/>
        <v>0</v>
      </c>
      <c r="M396">
        <f t="shared" ca="1" si="101"/>
        <v>0</v>
      </c>
      <c r="N396" t="str">
        <f t="shared" ca="1" si="106"/>
        <v/>
      </c>
      <c r="O396" t="str">
        <f t="shared" ca="1" si="107"/>
        <v/>
      </c>
      <c r="P396" t="str">
        <f t="shared" si="102"/>
        <v/>
      </c>
      <c r="Q396" t="str">
        <f t="shared" si="103"/>
        <v/>
      </c>
      <c r="R396" t="str">
        <f t="shared" si="104"/>
        <v/>
      </c>
      <c r="S396" t="str">
        <f t="shared" si="105"/>
        <v/>
      </c>
      <c r="U396" s="2" t="str">
        <f ca="1">IF(ISBLANK($T396),IF(S396="Irrigation","Irrigation",IF(R396="Irrigation","Irrigation",IF(Q396="Domestic","Domestic",IF(P396="Stockwatering","Stockwatering",IF(N396="IRRIGATION_AND_MUNICIPAL","Irrigation and Municipal",IF(O396="IRRIGATION_AND_DOMESTIC","Irrigation and Domestic Municipality",_xlfn.XLOOKUP(J396,Use_Code_Ranking!$B$4:$B$23,Use_Code_Ranking!$A$4:$A$23))))))),$T396)</f>
        <v>Irrigation</v>
      </c>
    </row>
    <row r="397" spans="1:21" x14ac:dyDescent="0.25">
      <c r="A397" t="s">
        <v>467</v>
      </c>
      <c r="B397" t="s">
        <v>98</v>
      </c>
      <c r="C397" t="s">
        <v>99</v>
      </c>
      <c r="D397">
        <v>2.8</v>
      </c>
      <c r="E397" t="s">
        <v>100</v>
      </c>
      <c r="F397" t="s">
        <v>100</v>
      </c>
      <c r="G397" t="s">
        <v>468</v>
      </c>
      <c r="H397" s="41" t="s">
        <v>102</v>
      </c>
      <c r="I397">
        <f>_xlfn.XLOOKUP(B397,Use_Code_Ranking!$A$4:$A$23,Use_Code_Ranking!$B$4:$B$23,9999)</f>
        <v>1</v>
      </c>
      <c r="J397">
        <f t="shared" ca="1" si="98"/>
        <v>1</v>
      </c>
      <c r="K397">
        <f t="shared" ca="1" si="99"/>
        <v>1</v>
      </c>
      <c r="L397">
        <f t="shared" ca="1" si="100"/>
        <v>0</v>
      </c>
      <c r="M397">
        <f t="shared" ca="1" si="101"/>
        <v>0</v>
      </c>
      <c r="N397" t="str">
        <f t="shared" ca="1" si="106"/>
        <v/>
      </c>
      <c r="O397" t="str">
        <f t="shared" ca="1" si="107"/>
        <v/>
      </c>
      <c r="P397" t="str">
        <f t="shared" si="102"/>
        <v/>
      </c>
      <c r="Q397" t="str">
        <f t="shared" si="103"/>
        <v/>
      </c>
      <c r="R397" t="str">
        <f t="shared" si="104"/>
        <v/>
      </c>
      <c r="S397" t="str">
        <f t="shared" si="105"/>
        <v/>
      </c>
      <c r="U397" s="2" t="str">
        <f ca="1">IF(ISBLANK($T397),IF(S397="Irrigation","Irrigation",IF(R397="Irrigation","Irrigation",IF(Q397="Domestic","Domestic",IF(P397="Stockwatering","Stockwatering",IF(N397="IRRIGATION_AND_MUNICIPAL","Irrigation and Municipal",IF(O397="IRRIGATION_AND_DOMESTIC","Irrigation and Domestic Municipality",_xlfn.XLOOKUP(J397,Use_Code_Ranking!$B$4:$B$23,Use_Code_Ranking!$A$4:$A$23))))))),$T397)</f>
        <v>Irrigation</v>
      </c>
    </row>
    <row r="398" spans="1:21" x14ac:dyDescent="0.25">
      <c r="A398" t="s">
        <v>467</v>
      </c>
      <c r="B398" t="s">
        <v>131</v>
      </c>
      <c r="C398" t="s">
        <v>99</v>
      </c>
      <c r="D398">
        <v>2.8</v>
      </c>
      <c r="E398" t="s">
        <v>100</v>
      </c>
      <c r="F398" t="s">
        <v>100</v>
      </c>
      <c r="G398" t="s">
        <v>468</v>
      </c>
      <c r="H398" s="41" t="s">
        <v>102</v>
      </c>
      <c r="I398">
        <f>_xlfn.XLOOKUP(B398,Use_Code_Ranking!$A$4:$A$23,Use_Code_Ranking!$B$4:$B$23,9999)</f>
        <v>14</v>
      </c>
      <c r="J398">
        <f t="shared" ca="1" si="98"/>
        <v>1</v>
      </c>
      <c r="K398">
        <f t="shared" ca="1" si="99"/>
        <v>1</v>
      </c>
      <c r="L398">
        <f t="shared" ca="1" si="100"/>
        <v>0</v>
      </c>
      <c r="M398">
        <f t="shared" ca="1" si="101"/>
        <v>0</v>
      </c>
      <c r="N398" t="str">
        <f t="shared" ca="1" si="106"/>
        <v/>
      </c>
      <c r="O398" t="str">
        <f t="shared" ca="1" si="107"/>
        <v/>
      </c>
      <c r="P398" t="str">
        <f t="shared" si="102"/>
        <v/>
      </c>
      <c r="Q398" t="str">
        <f t="shared" si="103"/>
        <v/>
      </c>
      <c r="R398" t="str">
        <f t="shared" si="104"/>
        <v/>
      </c>
      <c r="S398" t="str">
        <f t="shared" si="105"/>
        <v/>
      </c>
      <c r="U398" s="2" t="str">
        <f ca="1">IF(ISBLANK($T398),IF(S398="Irrigation","Irrigation",IF(R398="Irrigation","Irrigation",IF(Q398="Domestic","Domestic",IF(P398="Stockwatering","Stockwatering",IF(N398="IRRIGATION_AND_MUNICIPAL","Irrigation and Municipal",IF(O398="IRRIGATION_AND_DOMESTIC","Irrigation and Domestic Municipality",_xlfn.XLOOKUP(J398,Use_Code_Ranking!$B$4:$B$23,Use_Code_Ranking!$A$4:$A$23))))))),$T398)</f>
        <v>Irrigation</v>
      </c>
    </row>
    <row r="399" spans="1:21" x14ac:dyDescent="0.25">
      <c r="A399" t="s">
        <v>467</v>
      </c>
      <c r="B399" t="s">
        <v>106</v>
      </c>
      <c r="C399" t="s">
        <v>99</v>
      </c>
      <c r="D399">
        <v>2.8</v>
      </c>
      <c r="E399" t="s">
        <v>100</v>
      </c>
      <c r="F399" t="s">
        <v>100</v>
      </c>
      <c r="G399" t="s">
        <v>468</v>
      </c>
      <c r="H399" s="41" t="s">
        <v>102</v>
      </c>
      <c r="I399">
        <f>_xlfn.XLOOKUP(B399,Use_Code_Ranking!$A$4:$A$23,Use_Code_Ranking!$B$4:$B$23,9999)</f>
        <v>3</v>
      </c>
      <c r="J399">
        <f t="shared" ca="1" si="98"/>
        <v>1</v>
      </c>
      <c r="K399">
        <f t="shared" ca="1" si="99"/>
        <v>1</v>
      </c>
      <c r="L399">
        <f t="shared" ca="1" si="100"/>
        <v>0</v>
      </c>
      <c r="M399">
        <f t="shared" ca="1" si="101"/>
        <v>0</v>
      </c>
      <c r="N399" t="str">
        <f t="shared" ca="1" si="106"/>
        <v/>
      </c>
      <c r="O399" t="str">
        <f t="shared" ca="1" si="107"/>
        <v/>
      </c>
      <c r="P399" t="str">
        <f t="shared" si="102"/>
        <v/>
      </c>
      <c r="Q399" t="str">
        <f t="shared" si="103"/>
        <v/>
      </c>
      <c r="R399" t="str">
        <f t="shared" si="104"/>
        <v/>
      </c>
      <c r="S399" t="str">
        <f t="shared" si="105"/>
        <v/>
      </c>
      <c r="U399" s="2" t="str">
        <f ca="1">IF(ISBLANK($T399),IF(S399="Irrigation","Irrigation",IF(R399="Irrigation","Irrigation",IF(Q399="Domestic","Domestic",IF(P399="Stockwatering","Stockwatering",IF(N399="IRRIGATION_AND_MUNICIPAL","Irrigation and Municipal",IF(O399="IRRIGATION_AND_DOMESTIC","Irrigation and Domestic Municipality",_xlfn.XLOOKUP(J399,Use_Code_Ranking!$B$4:$B$23,Use_Code_Ranking!$A$4:$A$23))))))),$T399)</f>
        <v>Irrigation</v>
      </c>
    </row>
    <row r="400" spans="1:21" x14ac:dyDescent="0.25">
      <c r="A400" t="s">
        <v>467</v>
      </c>
      <c r="B400" t="s">
        <v>143</v>
      </c>
      <c r="C400" t="s">
        <v>99</v>
      </c>
      <c r="D400">
        <v>2.8</v>
      </c>
      <c r="E400" t="s">
        <v>100</v>
      </c>
      <c r="F400" t="s">
        <v>100</v>
      </c>
      <c r="G400" t="s">
        <v>468</v>
      </c>
      <c r="H400" s="41" t="s">
        <v>102</v>
      </c>
      <c r="I400">
        <f>_xlfn.XLOOKUP(B400,Use_Code_Ranking!$A$4:$A$23,Use_Code_Ranking!$B$4:$B$23,9999)</f>
        <v>12</v>
      </c>
      <c r="J400">
        <f t="shared" ca="1" si="98"/>
        <v>1</v>
      </c>
      <c r="K400">
        <f t="shared" ca="1" si="99"/>
        <v>1</v>
      </c>
      <c r="L400">
        <f t="shared" ca="1" si="100"/>
        <v>0</v>
      </c>
      <c r="M400">
        <f t="shared" ca="1" si="101"/>
        <v>0</v>
      </c>
      <c r="N400" t="str">
        <f t="shared" ca="1" si="106"/>
        <v/>
      </c>
      <c r="O400" t="str">
        <f t="shared" ca="1" si="107"/>
        <v/>
      </c>
      <c r="P400" t="str">
        <f t="shared" si="102"/>
        <v/>
      </c>
      <c r="Q400" t="str">
        <f t="shared" si="103"/>
        <v/>
      </c>
      <c r="R400" t="str">
        <f t="shared" si="104"/>
        <v/>
      </c>
      <c r="S400" t="str">
        <f t="shared" si="105"/>
        <v/>
      </c>
      <c r="U400" s="2" t="str">
        <f ca="1">IF(ISBLANK($T400),IF(S400="Irrigation","Irrigation",IF(R400="Irrigation","Irrigation",IF(Q400="Domestic","Domestic",IF(P400="Stockwatering","Stockwatering",IF(N400="IRRIGATION_AND_MUNICIPAL","Irrigation and Municipal",IF(O400="IRRIGATION_AND_DOMESTIC","Irrigation and Domestic Municipality",_xlfn.XLOOKUP(J400,Use_Code_Ranking!$B$4:$B$23,Use_Code_Ranking!$A$4:$A$23))))))),$T400)</f>
        <v>Irrigation</v>
      </c>
    </row>
    <row r="401" spans="1:21" x14ac:dyDescent="0.25">
      <c r="A401" t="s">
        <v>467</v>
      </c>
      <c r="B401" t="s">
        <v>139</v>
      </c>
      <c r="C401" t="s">
        <v>99</v>
      </c>
      <c r="D401">
        <v>2.8</v>
      </c>
      <c r="E401" t="s">
        <v>100</v>
      </c>
      <c r="F401" t="s">
        <v>100</v>
      </c>
      <c r="G401" t="s">
        <v>468</v>
      </c>
      <c r="H401" s="41" t="s">
        <v>102</v>
      </c>
      <c r="I401">
        <f>_xlfn.XLOOKUP(B401,Use_Code_Ranking!$A$4:$A$23,Use_Code_Ranking!$B$4:$B$23,9999)</f>
        <v>9</v>
      </c>
      <c r="J401">
        <f t="shared" ca="1" si="98"/>
        <v>1</v>
      </c>
      <c r="K401">
        <f t="shared" ca="1" si="99"/>
        <v>1</v>
      </c>
      <c r="L401">
        <f t="shared" ca="1" si="100"/>
        <v>0</v>
      </c>
      <c r="M401">
        <f t="shared" ca="1" si="101"/>
        <v>0</v>
      </c>
      <c r="N401" t="str">
        <f t="shared" ca="1" si="106"/>
        <v/>
      </c>
      <c r="O401" t="str">
        <f t="shared" ca="1" si="107"/>
        <v/>
      </c>
      <c r="P401" t="str">
        <f t="shared" si="102"/>
        <v/>
      </c>
      <c r="Q401" t="str">
        <f t="shared" si="103"/>
        <v/>
      </c>
      <c r="R401" t="str">
        <f t="shared" si="104"/>
        <v/>
      </c>
      <c r="S401" t="str">
        <f t="shared" si="105"/>
        <v/>
      </c>
      <c r="U401" s="2" t="str">
        <f ca="1">IF(ISBLANK($T401),IF(S401="Irrigation","Irrigation",IF(R401="Irrigation","Irrigation",IF(Q401="Domestic","Domestic",IF(P401="Stockwatering","Stockwatering",IF(N401="IRRIGATION_AND_MUNICIPAL","Irrigation and Municipal",IF(O401="IRRIGATION_AND_DOMESTIC","Irrigation and Domestic Municipality",_xlfn.XLOOKUP(J401,Use_Code_Ranking!$B$4:$B$23,Use_Code_Ranking!$A$4:$A$23))))))),$T401)</f>
        <v>Irrigation</v>
      </c>
    </row>
    <row r="402" spans="1:21" x14ac:dyDescent="0.25">
      <c r="A402" t="s">
        <v>467</v>
      </c>
      <c r="B402" t="s">
        <v>126</v>
      </c>
      <c r="C402" t="s">
        <v>99</v>
      </c>
      <c r="D402">
        <v>2.8</v>
      </c>
      <c r="E402" t="s">
        <v>100</v>
      </c>
      <c r="F402" t="s">
        <v>100</v>
      </c>
      <c r="G402" t="s">
        <v>468</v>
      </c>
      <c r="H402" s="41" t="s">
        <v>102</v>
      </c>
      <c r="I402">
        <f>_xlfn.XLOOKUP(B402,Use_Code_Ranking!$A$4:$A$23,Use_Code_Ranking!$B$4:$B$23,9999)</f>
        <v>5</v>
      </c>
      <c r="J402">
        <f t="shared" ca="1" si="98"/>
        <v>1</v>
      </c>
      <c r="K402">
        <f t="shared" ca="1" si="99"/>
        <v>1</v>
      </c>
      <c r="L402">
        <f t="shared" ca="1" si="100"/>
        <v>0</v>
      </c>
      <c r="M402">
        <f t="shared" ca="1" si="101"/>
        <v>0</v>
      </c>
      <c r="N402" t="str">
        <f t="shared" ca="1" si="106"/>
        <v/>
      </c>
      <c r="O402" t="str">
        <f t="shared" ca="1" si="107"/>
        <v/>
      </c>
      <c r="P402" t="str">
        <f t="shared" si="102"/>
        <v/>
      </c>
      <c r="Q402" t="str">
        <f t="shared" si="103"/>
        <v/>
      </c>
      <c r="R402" t="str">
        <f t="shared" si="104"/>
        <v/>
      </c>
      <c r="S402" t="str">
        <f t="shared" si="105"/>
        <v/>
      </c>
      <c r="U402" s="2" t="str">
        <f ca="1">IF(ISBLANK($T402),IF(S402="Irrigation","Irrigation",IF(R402="Irrigation","Irrigation",IF(Q402="Domestic","Domestic",IF(P402="Stockwatering","Stockwatering",IF(N402="IRRIGATION_AND_MUNICIPAL","Irrigation and Municipal",IF(O402="IRRIGATION_AND_DOMESTIC","Irrigation and Domestic Municipality",_xlfn.XLOOKUP(J402,Use_Code_Ranking!$B$4:$B$23,Use_Code_Ranking!$A$4:$A$23))))))),$T402)</f>
        <v>Irrigation</v>
      </c>
    </row>
    <row r="403" spans="1:21" x14ac:dyDescent="0.25">
      <c r="A403" t="s">
        <v>677</v>
      </c>
      <c r="B403" t="s">
        <v>98</v>
      </c>
      <c r="C403" t="s">
        <v>99</v>
      </c>
      <c r="D403">
        <v>1.3</v>
      </c>
      <c r="E403" t="s">
        <v>100</v>
      </c>
      <c r="F403" t="s">
        <v>100</v>
      </c>
      <c r="G403" t="s">
        <v>678</v>
      </c>
      <c r="H403" s="41" t="s">
        <v>102</v>
      </c>
      <c r="I403">
        <f>_xlfn.XLOOKUP(B403,Use_Code_Ranking!$A$4:$A$23,Use_Code_Ranking!$B$4:$B$23,9999)</f>
        <v>1</v>
      </c>
      <c r="J403">
        <f t="shared" ca="1" si="98"/>
        <v>1</v>
      </c>
      <c r="K403">
        <f t="shared" ca="1" si="99"/>
        <v>1</v>
      </c>
      <c r="L403">
        <f t="shared" ca="1" si="100"/>
        <v>0</v>
      </c>
      <c r="M403">
        <f t="shared" ca="1" si="101"/>
        <v>0</v>
      </c>
      <c r="N403" t="str">
        <f t="shared" ca="1" si="106"/>
        <v/>
      </c>
      <c r="O403" t="str">
        <f t="shared" ca="1" si="107"/>
        <v/>
      </c>
      <c r="P403" t="str">
        <f t="shared" si="102"/>
        <v/>
      </c>
      <c r="Q403" t="str">
        <f t="shared" si="103"/>
        <v/>
      </c>
      <c r="R403" t="str">
        <f t="shared" si="104"/>
        <v/>
      </c>
      <c r="S403" t="str">
        <f t="shared" si="105"/>
        <v/>
      </c>
      <c r="U403" s="2" t="str">
        <f ca="1">IF(ISBLANK($T403),IF(S403="Irrigation","Irrigation",IF(R403="Irrigation","Irrigation",IF(Q403="Domestic","Domestic",IF(P403="Stockwatering","Stockwatering",IF(N403="IRRIGATION_AND_MUNICIPAL","Irrigation and Municipal",IF(O403="IRRIGATION_AND_DOMESTIC","Irrigation and Domestic Municipality",_xlfn.XLOOKUP(J403,Use_Code_Ranking!$B$4:$B$23,Use_Code_Ranking!$A$4:$A$23))))))),$T403)</f>
        <v>Irrigation</v>
      </c>
    </row>
    <row r="404" spans="1:21" x14ac:dyDescent="0.25">
      <c r="A404" t="s">
        <v>677</v>
      </c>
      <c r="B404" t="s">
        <v>143</v>
      </c>
      <c r="C404" t="s">
        <v>99</v>
      </c>
      <c r="D404">
        <v>1.3</v>
      </c>
      <c r="E404" t="s">
        <v>100</v>
      </c>
      <c r="F404" t="s">
        <v>100</v>
      </c>
      <c r="G404" t="s">
        <v>678</v>
      </c>
      <c r="H404" s="41" t="s">
        <v>102</v>
      </c>
      <c r="I404">
        <f>_xlfn.XLOOKUP(B404,Use_Code_Ranking!$A$4:$A$23,Use_Code_Ranking!$B$4:$B$23,9999)</f>
        <v>12</v>
      </c>
      <c r="J404">
        <f t="shared" ca="1" si="98"/>
        <v>1</v>
      </c>
      <c r="K404">
        <f t="shared" ca="1" si="99"/>
        <v>1</v>
      </c>
      <c r="L404">
        <f t="shared" ca="1" si="100"/>
        <v>0</v>
      </c>
      <c r="M404">
        <f t="shared" ca="1" si="101"/>
        <v>0</v>
      </c>
      <c r="N404" t="str">
        <f t="shared" ca="1" si="106"/>
        <v/>
      </c>
      <c r="O404" t="str">
        <f t="shared" ca="1" si="107"/>
        <v/>
      </c>
      <c r="P404" t="str">
        <f t="shared" si="102"/>
        <v/>
      </c>
      <c r="Q404" t="str">
        <f t="shared" si="103"/>
        <v/>
      </c>
      <c r="R404" t="str">
        <f t="shared" si="104"/>
        <v/>
      </c>
      <c r="S404" t="str">
        <f t="shared" si="105"/>
        <v/>
      </c>
      <c r="U404" s="2" t="str">
        <f ca="1">IF(ISBLANK($T404),IF(S404="Irrigation","Irrigation",IF(R404="Irrigation","Irrigation",IF(Q404="Domestic","Domestic",IF(P404="Stockwatering","Stockwatering",IF(N404="IRRIGATION_AND_MUNICIPAL","Irrigation and Municipal",IF(O404="IRRIGATION_AND_DOMESTIC","Irrigation and Domestic Municipality",_xlfn.XLOOKUP(J404,Use_Code_Ranking!$B$4:$B$23,Use_Code_Ranking!$A$4:$A$23))))))),$T404)</f>
        <v>Irrigation</v>
      </c>
    </row>
    <row r="405" spans="1:21" x14ac:dyDescent="0.25">
      <c r="A405" t="s">
        <v>469</v>
      </c>
      <c r="B405" t="s">
        <v>143</v>
      </c>
      <c r="C405" t="s">
        <v>99</v>
      </c>
      <c r="D405">
        <v>3</v>
      </c>
      <c r="E405" t="s">
        <v>100</v>
      </c>
      <c r="F405" t="s">
        <v>100</v>
      </c>
      <c r="G405" t="s">
        <v>449</v>
      </c>
      <c r="H405" s="41" t="s">
        <v>111</v>
      </c>
      <c r="I405">
        <f>_xlfn.XLOOKUP(B405,Use_Code_Ranking!$A$4:$A$23,Use_Code_Ranking!$B$4:$B$23,9999)</f>
        <v>12</v>
      </c>
      <c r="J405">
        <f t="shared" ca="1" si="98"/>
        <v>1</v>
      </c>
      <c r="K405">
        <f t="shared" ca="1" si="99"/>
        <v>1</v>
      </c>
      <c r="L405">
        <f t="shared" ca="1" si="100"/>
        <v>0</v>
      </c>
      <c r="M405">
        <f t="shared" ca="1" si="101"/>
        <v>0</v>
      </c>
      <c r="N405" t="str">
        <f t="shared" ca="1" si="106"/>
        <v/>
      </c>
      <c r="O405" t="str">
        <f t="shared" ca="1" si="107"/>
        <v/>
      </c>
      <c r="P405" t="str">
        <f t="shared" si="102"/>
        <v/>
      </c>
      <c r="Q405" t="str">
        <f t="shared" si="103"/>
        <v/>
      </c>
      <c r="R405" t="str">
        <f t="shared" si="104"/>
        <v/>
      </c>
      <c r="S405" t="str">
        <f t="shared" si="105"/>
        <v/>
      </c>
      <c r="U405" s="2" t="str">
        <f ca="1">IF(ISBLANK($T405),IF(S405="Irrigation","Irrigation",IF(R405="Irrigation","Irrigation",IF(Q405="Domestic","Domestic",IF(P405="Stockwatering","Stockwatering",IF(N405="IRRIGATION_AND_MUNICIPAL","Irrigation and Municipal",IF(O405="IRRIGATION_AND_DOMESTIC","Irrigation and Domestic Municipality",_xlfn.XLOOKUP(J405,Use_Code_Ranking!$B$4:$B$23,Use_Code_Ranking!$A$4:$A$23))))))),$T405)</f>
        <v>Irrigation</v>
      </c>
    </row>
    <row r="406" spans="1:21" x14ac:dyDescent="0.25">
      <c r="A406" t="s">
        <v>469</v>
      </c>
      <c r="B406" t="s">
        <v>98</v>
      </c>
      <c r="C406" t="s">
        <v>99</v>
      </c>
      <c r="D406">
        <v>3</v>
      </c>
      <c r="E406" t="s">
        <v>100</v>
      </c>
      <c r="F406" t="s">
        <v>100</v>
      </c>
      <c r="G406" t="s">
        <v>449</v>
      </c>
      <c r="H406" s="41" t="s">
        <v>111</v>
      </c>
      <c r="I406">
        <f>_xlfn.XLOOKUP(B406,Use_Code_Ranking!$A$4:$A$23,Use_Code_Ranking!$B$4:$B$23,9999)</f>
        <v>1</v>
      </c>
      <c r="J406">
        <f t="shared" ca="1" si="98"/>
        <v>1</v>
      </c>
      <c r="K406">
        <f t="shared" ca="1" si="99"/>
        <v>1</v>
      </c>
      <c r="L406">
        <f t="shared" ca="1" si="100"/>
        <v>0</v>
      </c>
      <c r="M406">
        <f t="shared" ca="1" si="101"/>
        <v>0</v>
      </c>
      <c r="N406" t="str">
        <f t="shared" ca="1" si="106"/>
        <v/>
      </c>
      <c r="O406" t="str">
        <f t="shared" ca="1" si="107"/>
        <v/>
      </c>
      <c r="P406" t="str">
        <f t="shared" si="102"/>
        <v/>
      </c>
      <c r="Q406" t="str">
        <f t="shared" si="103"/>
        <v/>
      </c>
      <c r="R406" t="str">
        <f t="shared" si="104"/>
        <v/>
      </c>
      <c r="S406" t="str">
        <f t="shared" si="105"/>
        <v/>
      </c>
      <c r="U406" s="2" t="str">
        <f ca="1">IF(ISBLANK($T406),IF(S406="Irrigation","Irrigation",IF(R406="Irrigation","Irrigation",IF(Q406="Domestic","Domestic",IF(P406="Stockwatering","Stockwatering",IF(N406="IRRIGATION_AND_MUNICIPAL","Irrigation and Municipal",IF(O406="IRRIGATION_AND_DOMESTIC","Irrigation and Domestic Municipality",_xlfn.XLOOKUP(J406,Use_Code_Ranking!$B$4:$B$23,Use_Code_Ranking!$A$4:$A$23))))))),$T406)</f>
        <v>Irrigation</v>
      </c>
    </row>
    <row r="407" spans="1:21" x14ac:dyDescent="0.25">
      <c r="A407" t="s">
        <v>470</v>
      </c>
      <c r="B407" t="s">
        <v>143</v>
      </c>
      <c r="C407" t="s">
        <v>99</v>
      </c>
      <c r="D407">
        <v>2.2000000000000002</v>
      </c>
      <c r="E407" t="s">
        <v>100</v>
      </c>
      <c r="F407" t="s">
        <v>100</v>
      </c>
      <c r="G407" t="s">
        <v>434</v>
      </c>
      <c r="H407" s="41" t="s">
        <v>104</v>
      </c>
      <c r="I407">
        <f>_xlfn.XLOOKUP(B407,Use_Code_Ranking!$A$4:$A$23,Use_Code_Ranking!$B$4:$B$23,9999)</f>
        <v>12</v>
      </c>
      <c r="J407">
        <f t="shared" ca="1" si="98"/>
        <v>9</v>
      </c>
      <c r="K407">
        <f t="shared" ca="1" si="99"/>
        <v>0</v>
      </c>
      <c r="L407">
        <f t="shared" ca="1" si="100"/>
        <v>0</v>
      </c>
      <c r="M407">
        <f t="shared" ca="1" si="101"/>
        <v>0</v>
      </c>
      <c r="N407" t="str">
        <f t="shared" ca="1" si="106"/>
        <v/>
      </c>
      <c r="O407" t="str">
        <f t="shared" ca="1" si="107"/>
        <v/>
      </c>
      <c r="P407" t="str">
        <f t="shared" si="102"/>
        <v/>
      </c>
      <c r="Q407" t="str">
        <f t="shared" si="103"/>
        <v/>
      </c>
      <c r="R407" t="str">
        <f t="shared" si="104"/>
        <v/>
      </c>
      <c r="S407" t="str">
        <f t="shared" si="105"/>
        <v/>
      </c>
      <c r="U407" s="2" t="str">
        <f ca="1">IF(ISBLANK($T407),IF(S407="Irrigation","Irrigation",IF(R407="Irrigation","Irrigation",IF(Q407="Domestic","Domestic",IF(P407="Stockwatering","Stockwatering",IF(N407="IRRIGATION_AND_MUNICIPAL","Irrigation and Municipal",IF(O407="IRRIGATION_AND_DOMESTIC","Irrigation and Domestic Municipality",_xlfn.XLOOKUP(J407,Use_Code_Ranking!$B$4:$B$23,Use_Code_Ranking!$A$4:$A$23))))))),$T407)</f>
        <v>Recreational</v>
      </c>
    </row>
    <row r="408" spans="1:21" x14ac:dyDescent="0.25">
      <c r="A408" t="s">
        <v>470</v>
      </c>
      <c r="B408" t="s">
        <v>131</v>
      </c>
      <c r="C408" t="s">
        <v>99</v>
      </c>
      <c r="D408">
        <v>2.2000000000000002</v>
      </c>
      <c r="E408" t="s">
        <v>100</v>
      </c>
      <c r="F408" t="s">
        <v>100</v>
      </c>
      <c r="G408" t="s">
        <v>434</v>
      </c>
      <c r="H408" s="41" t="s">
        <v>104</v>
      </c>
      <c r="I408">
        <f>_xlfn.XLOOKUP(B408,Use_Code_Ranking!$A$4:$A$23,Use_Code_Ranking!$B$4:$B$23,9999)</f>
        <v>14</v>
      </c>
      <c r="J408">
        <f t="shared" ca="1" si="98"/>
        <v>9</v>
      </c>
      <c r="K408">
        <f t="shared" ca="1" si="99"/>
        <v>0</v>
      </c>
      <c r="L408">
        <f t="shared" ca="1" si="100"/>
        <v>0</v>
      </c>
      <c r="M408">
        <f t="shared" ca="1" si="101"/>
        <v>0</v>
      </c>
      <c r="N408" t="str">
        <f t="shared" ca="1" si="106"/>
        <v/>
      </c>
      <c r="O408" t="str">
        <f t="shared" ca="1" si="107"/>
        <v/>
      </c>
      <c r="P408" t="str">
        <f t="shared" si="102"/>
        <v/>
      </c>
      <c r="Q408" t="str">
        <f t="shared" si="103"/>
        <v/>
      </c>
      <c r="R408" t="str">
        <f t="shared" si="104"/>
        <v/>
      </c>
      <c r="S408" t="str">
        <f t="shared" si="105"/>
        <v/>
      </c>
      <c r="U408" s="2" t="str">
        <f ca="1">IF(ISBLANK($T408),IF(S408="Irrigation","Irrigation",IF(R408="Irrigation","Irrigation",IF(Q408="Domestic","Domestic",IF(P408="Stockwatering","Stockwatering",IF(N408="IRRIGATION_AND_MUNICIPAL","Irrigation and Municipal",IF(O408="IRRIGATION_AND_DOMESTIC","Irrigation and Domestic Municipality",_xlfn.XLOOKUP(J408,Use_Code_Ranking!$B$4:$B$23,Use_Code_Ranking!$A$4:$A$23))))))),$T408)</f>
        <v>Recreational</v>
      </c>
    </row>
    <row r="409" spans="1:21" x14ac:dyDescent="0.25">
      <c r="A409" t="s">
        <v>470</v>
      </c>
      <c r="B409" t="s">
        <v>139</v>
      </c>
      <c r="C409" t="s">
        <v>99</v>
      </c>
      <c r="D409">
        <v>2.2000000000000002</v>
      </c>
      <c r="E409" t="s">
        <v>100</v>
      </c>
      <c r="F409" t="s">
        <v>100</v>
      </c>
      <c r="G409" t="s">
        <v>434</v>
      </c>
      <c r="H409" s="41" t="s">
        <v>104</v>
      </c>
      <c r="I409">
        <f>_xlfn.XLOOKUP(B409,Use_Code_Ranking!$A$4:$A$23,Use_Code_Ranking!$B$4:$B$23,9999)</f>
        <v>9</v>
      </c>
      <c r="J409">
        <f t="shared" ca="1" si="98"/>
        <v>9</v>
      </c>
      <c r="K409">
        <f t="shared" ca="1" si="99"/>
        <v>0</v>
      </c>
      <c r="L409">
        <f t="shared" ca="1" si="100"/>
        <v>0</v>
      </c>
      <c r="M409">
        <f t="shared" ca="1" si="101"/>
        <v>0</v>
      </c>
      <c r="N409" t="str">
        <f t="shared" ca="1" si="106"/>
        <v/>
      </c>
      <c r="O409" t="str">
        <f t="shared" ca="1" si="107"/>
        <v/>
      </c>
      <c r="P409" t="str">
        <f t="shared" si="102"/>
        <v/>
      </c>
      <c r="Q409" t="str">
        <f t="shared" si="103"/>
        <v/>
      </c>
      <c r="R409" t="str">
        <f t="shared" si="104"/>
        <v/>
      </c>
      <c r="S409" t="str">
        <f t="shared" si="105"/>
        <v/>
      </c>
      <c r="U409" s="2" t="str">
        <f ca="1">IF(ISBLANK($T409),IF(S409="Irrigation","Irrigation",IF(R409="Irrigation","Irrigation",IF(Q409="Domestic","Domestic",IF(P409="Stockwatering","Stockwatering",IF(N409="IRRIGATION_AND_MUNICIPAL","Irrigation and Municipal",IF(O409="IRRIGATION_AND_DOMESTIC","Irrigation and Domestic Municipality",_xlfn.XLOOKUP(J409,Use_Code_Ranking!$B$4:$B$23,Use_Code_Ranking!$A$4:$A$23))))))),$T409)</f>
        <v>Recreational</v>
      </c>
    </row>
    <row r="410" spans="1:21" x14ac:dyDescent="0.25">
      <c r="A410" t="s">
        <v>471</v>
      </c>
      <c r="B410" t="s">
        <v>98</v>
      </c>
      <c r="C410" t="s">
        <v>99</v>
      </c>
      <c r="D410">
        <v>8</v>
      </c>
      <c r="E410" t="s">
        <v>100</v>
      </c>
      <c r="F410" t="s">
        <v>100</v>
      </c>
      <c r="G410" t="s">
        <v>472</v>
      </c>
      <c r="H410" s="41" t="s">
        <v>102</v>
      </c>
      <c r="I410">
        <f>_xlfn.XLOOKUP(B410,Use_Code_Ranking!$A$4:$A$23,Use_Code_Ranking!$B$4:$B$23,9999)</f>
        <v>1</v>
      </c>
      <c r="J410">
        <f t="shared" ca="1" si="98"/>
        <v>1</v>
      </c>
      <c r="K410">
        <f t="shared" ca="1" si="99"/>
        <v>1</v>
      </c>
      <c r="L410">
        <f t="shared" ca="1" si="100"/>
        <v>0</v>
      </c>
      <c r="M410">
        <f t="shared" ca="1" si="101"/>
        <v>0</v>
      </c>
      <c r="N410" t="str">
        <f t="shared" ca="1" si="106"/>
        <v/>
      </c>
      <c r="O410" t="str">
        <f t="shared" ca="1" si="107"/>
        <v/>
      </c>
      <c r="P410" t="str">
        <f t="shared" si="102"/>
        <v/>
      </c>
      <c r="Q410" t="str">
        <f t="shared" si="103"/>
        <v/>
      </c>
      <c r="R410" t="str">
        <f t="shared" si="104"/>
        <v/>
      </c>
      <c r="S410" t="str">
        <f t="shared" si="105"/>
        <v/>
      </c>
      <c r="U410" s="2" t="str">
        <f ca="1">IF(ISBLANK($T410),IF(S410="Irrigation","Irrigation",IF(R410="Irrigation","Irrigation",IF(Q410="Domestic","Domestic",IF(P410="Stockwatering","Stockwatering",IF(N410="IRRIGATION_AND_MUNICIPAL","Irrigation and Municipal",IF(O410="IRRIGATION_AND_DOMESTIC","Irrigation and Domestic Municipality",_xlfn.XLOOKUP(J410,Use_Code_Ranking!$B$4:$B$23,Use_Code_Ranking!$A$4:$A$23))))))),$T410)</f>
        <v>Irrigation</v>
      </c>
    </row>
    <row r="411" spans="1:21" x14ac:dyDescent="0.25">
      <c r="A411" t="s">
        <v>471</v>
      </c>
      <c r="B411" t="s">
        <v>143</v>
      </c>
      <c r="C411" t="s">
        <v>99</v>
      </c>
      <c r="D411">
        <v>8</v>
      </c>
      <c r="E411" t="s">
        <v>100</v>
      </c>
      <c r="F411" t="s">
        <v>100</v>
      </c>
      <c r="G411" t="s">
        <v>472</v>
      </c>
      <c r="H411" s="41" t="s">
        <v>102</v>
      </c>
      <c r="I411">
        <f>_xlfn.XLOOKUP(B411,Use_Code_Ranking!$A$4:$A$23,Use_Code_Ranking!$B$4:$B$23,9999)</f>
        <v>12</v>
      </c>
      <c r="J411">
        <f t="shared" ca="1" si="98"/>
        <v>1</v>
      </c>
      <c r="K411">
        <f t="shared" ca="1" si="99"/>
        <v>1</v>
      </c>
      <c r="L411">
        <f t="shared" ca="1" si="100"/>
        <v>0</v>
      </c>
      <c r="M411">
        <f t="shared" ca="1" si="101"/>
        <v>0</v>
      </c>
      <c r="N411" t="str">
        <f t="shared" ca="1" si="106"/>
        <v/>
      </c>
      <c r="O411" t="str">
        <f t="shared" ca="1" si="107"/>
        <v/>
      </c>
      <c r="P411" t="str">
        <f t="shared" si="102"/>
        <v/>
      </c>
      <c r="Q411" t="str">
        <f t="shared" si="103"/>
        <v/>
      </c>
      <c r="R411" t="str">
        <f t="shared" si="104"/>
        <v/>
      </c>
      <c r="S411" t="str">
        <f t="shared" si="105"/>
        <v/>
      </c>
      <c r="U411" s="2" t="str">
        <f ca="1">IF(ISBLANK($T411),IF(S411="Irrigation","Irrigation",IF(R411="Irrigation","Irrigation",IF(Q411="Domestic","Domestic",IF(P411="Stockwatering","Stockwatering",IF(N411="IRRIGATION_AND_MUNICIPAL","Irrigation and Municipal",IF(O411="IRRIGATION_AND_DOMESTIC","Irrigation and Domestic Municipality",_xlfn.XLOOKUP(J411,Use_Code_Ranking!$B$4:$B$23,Use_Code_Ranking!$A$4:$A$23))))))),$T411)</f>
        <v>Irrigation</v>
      </c>
    </row>
    <row r="412" spans="1:21" x14ac:dyDescent="0.25">
      <c r="A412" t="s">
        <v>471</v>
      </c>
      <c r="B412" t="s">
        <v>131</v>
      </c>
      <c r="C412" t="s">
        <v>99</v>
      </c>
      <c r="D412">
        <v>8</v>
      </c>
      <c r="E412" t="s">
        <v>100</v>
      </c>
      <c r="F412" t="s">
        <v>100</v>
      </c>
      <c r="G412" t="s">
        <v>472</v>
      </c>
      <c r="H412" s="41" t="s">
        <v>102</v>
      </c>
      <c r="I412">
        <f>_xlfn.XLOOKUP(B412,Use_Code_Ranking!$A$4:$A$23,Use_Code_Ranking!$B$4:$B$23,9999)</f>
        <v>14</v>
      </c>
      <c r="J412">
        <f t="shared" ca="1" si="98"/>
        <v>1</v>
      </c>
      <c r="K412">
        <f t="shared" ca="1" si="99"/>
        <v>1</v>
      </c>
      <c r="L412">
        <f t="shared" ca="1" si="100"/>
        <v>0</v>
      </c>
      <c r="M412">
        <f t="shared" ca="1" si="101"/>
        <v>0</v>
      </c>
      <c r="N412" t="str">
        <f t="shared" ca="1" si="106"/>
        <v/>
      </c>
      <c r="O412" t="str">
        <f t="shared" ca="1" si="107"/>
        <v/>
      </c>
      <c r="P412" t="str">
        <f t="shared" si="102"/>
        <v/>
      </c>
      <c r="Q412" t="str">
        <f t="shared" si="103"/>
        <v/>
      </c>
      <c r="R412" t="str">
        <f t="shared" si="104"/>
        <v/>
      </c>
      <c r="S412" t="str">
        <f t="shared" si="105"/>
        <v/>
      </c>
      <c r="U412" s="2" t="str">
        <f ca="1">IF(ISBLANK($T412),IF(S412="Irrigation","Irrigation",IF(R412="Irrigation","Irrigation",IF(Q412="Domestic","Domestic",IF(P412="Stockwatering","Stockwatering",IF(N412="IRRIGATION_AND_MUNICIPAL","Irrigation and Municipal",IF(O412="IRRIGATION_AND_DOMESTIC","Irrigation and Domestic Municipality",_xlfn.XLOOKUP(J412,Use_Code_Ranking!$B$4:$B$23,Use_Code_Ranking!$A$4:$A$23))))))),$T412)</f>
        <v>Irrigation</v>
      </c>
    </row>
    <row r="413" spans="1:21" x14ac:dyDescent="0.25">
      <c r="A413" t="s">
        <v>471</v>
      </c>
      <c r="B413" t="s">
        <v>139</v>
      </c>
      <c r="C413" t="s">
        <v>99</v>
      </c>
      <c r="D413">
        <v>8</v>
      </c>
      <c r="E413" t="s">
        <v>100</v>
      </c>
      <c r="F413" t="s">
        <v>100</v>
      </c>
      <c r="G413" t="s">
        <v>472</v>
      </c>
      <c r="H413" s="41" t="s">
        <v>102</v>
      </c>
      <c r="I413">
        <f>_xlfn.XLOOKUP(B413,Use_Code_Ranking!$A$4:$A$23,Use_Code_Ranking!$B$4:$B$23,9999)</f>
        <v>9</v>
      </c>
      <c r="J413">
        <f t="shared" ca="1" si="98"/>
        <v>1</v>
      </c>
      <c r="K413">
        <f t="shared" ca="1" si="99"/>
        <v>1</v>
      </c>
      <c r="L413">
        <f t="shared" ca="1" si="100"/>
        <v>0</v>
      </c>
      <c r="M413">
        <f t="shared" ca="1" si="101"/>
        <v>0</v>
      </c>
      <c r="N413" t="str">
        <f t="shared" ca="1" si="106"/>
        <v/>
      </c>
      <c r="O413" t="str">
        <f t="shared" ca="1" si="107"/>
        <v/>
      </c>
      <c r="P413" t="str">
        <f t="shared" si="102"/>
        <v/>
      </c>
      <c r="Q413" t="str">
        <f t="shared" si="103"/>
        <v/>
      </c>
      <c r="R413" t="str">
        <f t="shared" si="104"/>
        <v/>
      </c>
      <c r="S413" t="str">
        <f t="shared" si="105"/>
        <v/>
      </c>
      <c r="U413" s="2" t="str">
        <f ca="1">IF(ISBLANK($T413),IF(S413="Irrigation","Irrigation",IF(R413="Irrigation","Irrigation",IF(Q413="Domestic","Domestic",IF(P413="Stockwatering","Stockwatering",IF(N413="IRRIGATION_AND_MUNICIPAL","Irrigation and Municipal",IF(O413="IRRIGATION_AND_DOMESTIC","Irrigation and Domestic Municipality",_xlfn.XLOOKUP(J413,Use_Code_Ranking!$B$4:$B$23,Use_Code_Ranking!$A$4:$A$23))))))),$T413)</f>
        <v>Irrigation</v>
      </c>
    </row>
    <row r="414" spans="1:21" x14ac:dyDescent="0.25">
      <c r="A414" t="s">
        <v>473</v>
      </c>
      <c r="B414" t="s">
        <v>98</v>
      </c>
      <c r="C414" t="s">
        <v>99</v>
      </c>
      <c r="D414">
        <v>15</v>
      </c>
      <c r="E414" t="s">
        <v>100</v>
      </c>
      <c r="F414" t="s">
        <v>100</v>
      </c>
      <c r="G414" t="s">
        <v>190</v>
      </c>
      <c r="H414" s="41" t="s">
        <v>136</v>
      </c>
      <c r="I414">
        <f>_xlfn.XLOOKUP(B414,Use_Code_Ranking!$A$4:$A$23,Use_Code_Ranking!$B$4:$B$23,9999)</f>
        <v>1</v>
      </c>
      <c r="J414">
        <f t="shared" ca="1" si="98"/>
        <v>1</v>
      </c>
      <c r="K414">
        <f t="shared" ca="1" si="99"/>
        <v>1</v>
      </c>
      <c r="L414">
        <f t="shared" ca="1" si="100"/>
        <v>0</v>
      </c>
      <c r="M414">
        <f t="shared" ca="1" si="101"/>
        <v>0</v>
      </c>
      <c r="N414" t="str">
        <f t="shared" ca="1" si="106"/>
        <v/>
      </c>
      <c r="O414" t="str">
        <f t="shared" ca="1" si="107"/>
        <v/>
      </c>
      <c r="P414" t="str">
        <f t="shared" si="102"/>
        <v/>
      </c>
      <c r="Q414" t="str">
        <f t="shared" si="103"/>
        <v/>
      </c>
      <c r="R414" t="str">
        <f t="shared" si="104"/>
        <v/>
      </c>
      <c r="S414" t="str">
        <f t="shared" si="105"/>
        <v/>
      </c>
      <c r="U414" s="2" t="str">
        <f ca="1">IF(ISBLANK($T414),IF(S414="Irrigation","Irrigation",IF(R414="Irrigation","Irrigation",IF(Q414="Domestic","Domestic",IF(P414="Stockwatering","Stockwatering",IF(N414="IRRIGATION_AND_MUNICIPAL","Irrigation and Municipal",IF(O414="IRRIGATION_AND_DOMESTIC","Irrigation and Domestic Municipality",_xlfn.XLOOKUP(J414,Use_Code_Ranking!$B$4:$B$23,Use_Code_Ranking!$A$4:$A$23))))))),$T414)</f>
        <v>Irrigation</v>
      </c>
    </row>
    <row r="415" spans="1:21" x14ac:dyDescent="0.25">
      <c r="A415" t="s">
        <v>473</v>
      </c>
      <c r="B415" t="s">
        <v>143</v>
      </c>
      <c r="C415" t="s">
        <v>99</v>
      </c>
      <c r="D415">
        <v>15</v>
      </c>
      <c r="E415" t="s">
        <v>100</v>
      </c>
      <c r="F415" t="s">
        <v>100</v>
      </c>
      <c r="G415" t="s">
        <v>190</v>
      </c>
      <c r="H415" s="41" t="s">
        <v>136</v>
      </c>
      <c r="I415">
        <f>_xlfn.XLOOKUP(B415,Use_Code_Ranking!$A$4:$A$23,Use_Code_Ranking!$B$4:$B$23,9999)</f>
        <v>12</v>
      </c>
      <c r="J415">
        <f t="shared" ca="1" si="98"/>
        <v>1</v>
      </c>
      <c r="K415">
        <f t="shared" ca="1" si="99"/>
        <v>1</v>
      </c>
      <c r="L415">
        <f t="shared" ca="1" si="100"/>
        <v>0</v>
      </c>
      <c r="M415">
        <f t="shared" ca="1" si="101"/>
        <v>0</v>
      </c>
      <c r="N415" t="str">
        <f t="shared" ca="1" si="106"/>
        <v/>
      </c>
      <c r="O415" t="str">
        <f t="shared" ca="1" si="107"/>
        <v/>
      </c>
      <c r="P415" t="str">
        <f t="shared" si="102"/>
        <v/>
      </c>
      <c r="Q415" t="str">
        <f t="shared" si="103"/>
        <v/>
      </c>
      <c r="R415" t="str">
        <f t="shared" si="104"/>
        <v/>
      </c>
      <c r="S415" t="str">
        <f t="shared" si="105"/>
        <v/>
      </c>
      <c r="U415" s="2" t="str">
        <f ca="1">IF(ISBLANK($T415),IF(S415="Irrigation","Irrigation",IF(R415="Irrigation","Irrigation",IF(Q415="Domestic","Domestic",IF(P415="Stockwatering","Stockwatering",IF(N415="IRRIGATION_AND_MUNICIPAL","Irrigation and Municipal",IF(O415="IRRIGATION_AND_DOMESTIC","Irrigation and Domestic Municipality",_xlfn.XLOOKUP(J415,Use_Code_Ranking!$B$4:$B$23,Use_Code_Ranking!$A$4:$A$23))))))),$T415)</f>
        <v>Irrigation</v>
      </c>
    </row>
    <row r="416" spans="1:21" x14ac:dyDescent="0.25">
      <c r="A416" t="s">
        <v>473</v>
      </c>
      <c r="B416" t="s">
        <v>127</v>
      </c>
      <c r="C416" t="s">
        <v>99</v>
      </c>
      <c r="D416">
        <v>15</v>
      </c>
      <c r="E416" t="s">
        <v>100</v>
      </c>
      <c r="F416" t="s">
        <v>100</v>
      </c>
      <c r="G416" t="s">
        <v>190</v>
      </c>
      <c r="H416" s="41" t="s">
        <v>136</v>
      </c>
      <c r="I416">
        <f>_xlfn.XLOOKUP(B416,Use_Code_Ranking!$A$4:$A$23,Use_Code_Ranking!$B$4:$B$23,9999)</f>
        <v>8</v>
      </c>
      <c r="J416">
        <f t="shared" ca="1" si="98"/>
        <v>1</v>
      </c>
      <c r="K416">
        <f t="shared" ca="1" si="99"/>
        <v>1</v>
      </c>
      <c r="L416">
        <f t="shared" ca="1" si="100"/>
        <v>0</v>
      </c>
      <c r="M416">
        <f t="shared" ca="1" si="101"/>
        <v>0</v>
      </c>
      <c r="N416" t="str">
        <f t="shared" ca="1" si="106"/>
        <v/>
      </c>
      <c r="O416" t="str">
        <f t="shared" ca="1" si="107"/>
        <v/>
      </c>
      <c r="P416" t="str">
        <f t="shared" si="102"/>
        <v/>
      </c>
      <c r="Q416" t="str">
        <f t="shared" si="103"/>
        <v/>
      </c>
      <c r="R416" t="str">
        <f t="shared" si="104"/>
        <v/>
      </c>
      <c r="S416" t="str">
        <f t="shared" si="105"/>
        <v/>
      </c>
      <c r="U416" s="2" t="str">
        <f ca="1">IF(ISBLANK($T416),IF(S416="Irrigation","Irrigation",IF(R416="Irrigation","Irrigation",IF(Q416="Domestic","Domestic",IF(P416="Stockwatering","Stockwatering",IF(N416="IRRIGATION_AND_MUNICIPAL","Irrigation and Municipal",IF(O416="IRRIGATION_AND_DOMESTIC","Irrigation and Domestic Municipality",_xlfn.XLOOKUP(J416,Use_Code_Ranking!$B$4:$B$23,Use_Code_Ranking!$A$4:$A$23))))))),$T416)</f>
        <v>Irrigation</v>
      </c>
    </row>
    <row r="417" spans="1:21" x14ac:dyDescent="0.25">
      <c r="A417" t="s">
        <v>473</v>
      </c>
      <c r="B417" t="s">
        <v>139</v>
      </c>
      <c r="C417" t="s">
        <v>99</v>
      </c>
      <c r="D417">
        <v>15</v>
      </c>
      <c r="E417" t="s">
        <v>100</v>
      </c>
      <c r="F417" t="s">
        <v>100</v>
      </c>
      <c r="G417" t="s">
        <v>190</v>
      </c>
      <c r="H417" s="41" t="s">
        <v>136</v>
      </c>
      <c r="I417">
        <f>_xlfn.XLOOKUP(B417,Use_Code_Ranking!$A$4:$A$23,Use_Code_Ranking!$B$4:$B$23,9999)</f>
        <v>9</v>
      </c>
      <c r="J417">
        <f t="shared" ca="1" si="98"/>
        <v>1</v>
      </c>
      <c r="K417">
        <f t="shared" ca="1" si="99"/>
        <v>1</v>
      </c>
      <c r="L417">
        <f t="shared" ca="1" si="100"/>
        <v>0</v>
      </c>
      <c r="M417">
        <f t="shared" ca="1" si="101"/>
        <v>0</v>
      </c>
      <c r="N417" t="str">
        <f t="shared" ca="1" si="106"/>
        <v/>
      </c>
      <c r="O417" t="str">
        <f t="shared" ca="1" si="107"/>
        <v/>
      </c>
      <c r="P417" t="str">
        <f t="shared" si="102"/>
        <v/>
      </c>
      <c r="Q417" t="str">
        <f t="shared" si="103"/>
        <v/>
      </c>
      <c r="R417" t="str">
        <f t="shared" si="104"/>
        <v/>
      </c>
      <c r="S417" t="str">
        <f t="shared" si="105"/>
        <v/>
      </c>
      <c r="U417" s="2" t="str">
        <f ca="1">IF(ISBLANK($T417),IF(S417="Irrigation","Irrigation",IF(R417="Irrigation","Irrigation",IF(Q417="Domestic","Domestic",IF(P417="Stockwatering","Stockwatering",IF(N417="IRRIGATION_AND_MUNICIPAL","Irrigation and Municipal",IF(O417="IRRIGATION_AND_DOMESTIC","Irrigation and Domestic Municipality",_xlfn.XLOOKUP(J417,Use_Code_Ranking!$B$4:$B$23,Use_Code_Ranking!$A$4:$A$23))))))),$T417)</f>
        <v>Irrigation</v>
      </c>
    </row>
    <row r="418" spans="1:21" x14ac:dyDescent="0.25">
      <c r="A418" t="s">
        <v>473</v>
      </c>
      <c r="B418" t="s">
        <v>130</v>
      </c>
      <c r="C418" t="s">
        <v>99</v>
      </c>
      <c r="D418">
        <v>15</v>
      </c>
      <c r="E418" t="s">
        <v>100</v>
      </c>
      <c r="F418" t="s">
        <v>100</v>
      </c>
      <c r="G418" t="s">
        <v>190</v>
      </c>
      <c r="H418" s="41" t="s">
        <v>136</v>
      </c>
      <c r="I418">
        <f>_xlfn.XLOOKUP(B418,Use_Code_Ranking!$A$4:$A$23,Use_Code_Ranking!$B$4:$B$23,9999)</f>
        <v>7</v>
      </c>
      <c r="J418">
        <f t="shared" ca="1" si="98"/>
        <v>1</v>
      </c>
      <c r="K418">
        <f t="shared" ca="1" si="99"/>
        <v>1</v>
      </c>
      <c r="L418">
        <f t="shared" ca="1" si="100"/>
        <v>0</v>
      </c>
      <c r="M418">
        <f t="shared" ca="1" si="101"/>
        <v>0</v>
      </c>
      <c r="N418" t="str">
        <f t="shared" ca="1" si="106"/>
        <v/>
      </c>
      <c r="O418" t="str">
        <f t="shared" ca="1" si="107"/>
        <v/>
      </c>
      <c r="P418" t="str">
        <f t="shared" si="102"/>
        <v/>
      </c>
      <c r="Q418" t="str">
        <f t="shared" si="103"/>
        <v/>
      </c>
      <c r="R418" t="str">
        <f t="shared" si="104"/>
        <v/>
      </c>
      <c r="S418" t="str">
        <f t="shared" si="105"/>
        <v/>
      </c>
      <c r="U418" s="2" t="str">
        <f ca="1">IF(ISBLANK($T418),IF(S418="Irrigation","Irrigation",IF(R418="Irrigation","Irrigation",IF(Q418="Domestic","Domestic",IF(P418="Stockwatering","Stockwatering",IF(N418="IRRIGATION_AND_MUNICIPAL","Irrigation and Municipal",IF(O418="IRRIGATION_AND_DOMESTIC","Irrigation and Domestic Municipality",_xlfn.XLOOKUP(J418,Use_Code_Ranking!$B$4:$B$23,Use_Code_Ranking!$A$4:$A$23))))))),$T418)</f>
        <v>Irrigation</v>
      </c>
    </row>
    <row r="419" spans="1:21" x14ac:dyDescent="0.25">
      <c r="A419" t="s">
        <v>474</v>
      </c>
      <c r="B419" t="s">
        <v>139</v>
      </c>
      <c r="C419" t="s">
        <v>99</v>
      </c>
      <c r="D419">
        <v>5</v>
      </c>
      <c r="E419" t="s">
        <v>100</v>
      </c>
      <c r="F419" t="s">
        <v>100</v>
      </c>
      <c r="G419" t="s">
        <v>475</v>
      </c>
      <c r="H419" s="41" t="s">
        <v>102</v>
      </c>
      <c r="I419">
        <f>_xlfn.XLOOKUP(B419,Use_Code_Ranking!$A$4:$A$23,Use_Code_Ranking!$B$4:$B$23,9999)</f>
        <v>9</v>
      </c>
      <c r="J419">
        <f t="shared" ca="1" si="98"/>
        <v>9</v>
      </c>
      <c r="K419">
        <f t="shared" ca="1" si="99"/>
        <v>0</v>
      </c>
      <c r="L419">
        <f t="shared" ca="1" si="100"/>
        <v>0</v>
      </c>
      <c r="M419">
        <f t="shared" ca="1" si="101"/>
        <v>0</v>
      </c>
      <c r="N419" t="str">
        <f t="shared" ca="1" si="106"/>
        <v/>
      </c>
      <c r="O419" t="str">
        <f t="shared" ca="1" si="107"/>
        <v/>
      </c>
      <c r="P419" t="str">
        <f t="shared" si="102"/>
        <v/>
      </c>
      <c r="Q419" t="str">
        <f t="shared" si="103"/>
        <v/>
      </c>
      <c r="R419" t="str">
        <f t="shared" si="104"/>
        <v/>
      </c>
      <c r="S419" t="str">
        <f t="shared" si="105"/>
        <v/>
      </c>
      <c r="U419" s="2" t="str">
        <f ca="1">IF(ISBLANK($T419),IF(S419="Irrigation","Irrigation",IF(R419="Irrigation","Irrigation",IF(Q419="Domestic","Domestic",IF(P419="Stockwatering","Stockwatering",IF(N419="IRRIGATION_AND_MUNICIPAL","Irrigation and Municipal",IF(O419="IRRIGATION_AND_DOMESTIC","Irrigation and Domestic Municipality",_xlfn.XLOOKUP(J419,Use_Code_Ranking!$B$4:$B$23,Use_Code_Ranking!$A$4:$A$23))))))),$T419)</f>
        <v>Recreational</v>
      </c>
    </row>
    <row r="420" spans="1:21" x14ac:dyDescent="0.25">
      <c r="A420" t="s">
        <v>474</v>
      </c>
      <c r="B420" t="s">
        <v>143</v>
      </c>
      <c r="C420" t="s">
        <v>99</v>
      </c>
      <c r="D420">
        <v>5</v>
      </c>
      <c r="E420" t="s">
        <v>100</v>
      </c>
      <c r="F420" t="s">
        <v>100</v>
      </c>
      <c r="G420" t="s">
        <v>475</v>
      </c>
      <c r="H420" s="41" t="s">
        <v>102</v>
      </c>
      <c r="I420">
        <f>_xlfn.XLOOKUP(B420,Use_Code_Ranking!$A$4:$A$23,Use_Code_Ranking!$B$4:$B$23,9999)</f>
        <v>12</v>
      </c>
      <c r="J420">
        <f t="shared" ca="1" si="98"/>
        <v>9</v>
      </c>
      <c r="K420">
        <f t="shared" ca="1" si="99"/>
        <v>0</v>
      </c>
      <c r="L420">
        <f t="shared" ca="1" si="100"/>
        <v>0</v>
      </c>
      <c r="M420">
        <f t="shared" ca="1" si="101"/>
        <v>0</v>
      </c>
      <c r="N420" t="str">
        <f t="shared" ca="1" si="106"/>
        <v/>
      </c>
      <c r="O420" t="str">
        <f t="shared" ca="1" si="107"/>
        <v/>
      </c>
      <c r="P420" t="str">
        <f t="shared" si="102"/>
        <v/>
      </c>
      <c r="Q420" t="str">
        <f t="shared" si="103"/>
        <v/>
      </c>
      <c r="R420" t="str">
        <f t="shared" si="104"/>
        <v/>
      </c>
      <c r="S420" t="str">
        <f t="shared" si="105"/>
        <v/>
      </c>
      <c r="U420" s="2" t="str">
        <f ca="1">IF(ISBLANK($T420),IF(S420="Irrigation","Irrigation",IF(R420="Irrigation","Irrigation",IF(Q420="Domestic","Domestic",IF(P420="Stockwatering","Stockwatering",IF(N420="IRRIGATION_AND_MUNICIPAL","Irrigation and Municipal",IF(O420="IRRIGATION_AND_DOMESTIC","Irrigation and Domestic Municipality",_xlfn.XLOOKUP(J420,Use_Code_Ranking!$B$4:$B$23,Use_Code_Ranking!$A$4:$A$23))))))),$T420)</f>
        <v>Recreational</v>
      </c>
    </row>
    <row r="421" spans="1:21" x14ac:dyDescent="0.25">
      <c r="A421" t="s">
        <v>476</v>
      </c>
      <c r="B421" t="s">
        <v>98</v>
      </c>
      <c r="C421" t="s">
        <v>99</v>
      </c>
      <c r="D421">
        <v>10</v>
      </c>
      <c r="E421" t="s">
        <v>100</v>
      </c>
      <c r="F421" t="s">
        <v>100</v>
      </c>
      <c r="G421" t="s">
        <v>426</v>
      </c>
      <c r="H421" s="41" t="s">
        <v>102</v>
      </c>
      <c r="I421">
        <f>_xlfn.XLOOKUP(B421,Use_Code_Ranking!$A$4:$A$23,Use_Code_Ranking!$B$4:$B$23,9999)</f>
        <v>1</v>
      </c>
      <c r="J421">
        <f t="shared" ca="1" si="98"/>
        <v>1</v>
      </c>
      <c r="K421">
        <f t="shared" ca="1" si="99"/>
        <v>1</v>
      </c>
      <c r="L421">
        <f t="shared" ca="1" si="100"/>
        <v>0</v>
      </c>
      <c r="M421">
        <f t="shared" ca="1" si="101"/>
        <v>0</v>
      </c>
      <c r="N421" t="str">
        <f t="shared" ca="1" si="106"/>
        <v/>
      </c>
      <c r="O421" t="str">
        <f t="shared" ca="1" si="107"/>
        <v/>
      </c>
      <c r="P421" t="str">
        <f t="shared" si="102"/>
        <v/>
      </c>
      <c r="Q421" t="str">
        <f t="shared" si="103"/>
        <v/>
      </c>
      <c r="R421" t="str">
        <f t="shared" si="104"/>
        <v/>
      </c>
      <c r="S421" t="str">
        <f t="shared" si="105"/>
        <v/>
      </c>
      <c r="U421" s="2" t="str">
        <f ca="1">IF(ISBLANK($T421),IF(S421="Irrigation","Irrigation",IF(R421="Irrigation","Irrigation",IF(Q421="Domestic","Domestic",IF(P421="Stockwatering","Stockwatering",IF(N421="IRRIGATION_AND_MUNICIPAL","Irrigation and Municipal",IF(O421="IRRIGATION_AND_DOMESTIC","Irrigation and Domestic Municipality",_xlfn.XLOOKUP(J421,Use_Code_Ranking!$B$4:$B$23,Use_Code_Ranking!$A$4:$A$23))))))),$T421)</f>
        <v>Irrigation</v>
      </c>
    </row>
    <row r="422" spans="1:21" x14ac:dyDescent="0.25">
      <c r="A422" t="s">
        <v>476</v>
      </c>
      <c r="B422" t="s">
        <v>139</v>
      </c>
      <c r="C422" t="s">
        <v>99</v>
      </c>
      <c r="D422">
        <v>10</v>
      </c>
      <c r="E422" t="s">
        <v>100</v>
      </c>
      <c r="F422" t="s">
        <v>100</v>
      </c>
      <c r="G422" t="s">
        <v>426</v>
      </c>
      <c r="H422" s="41" t="s">
        <v>102</v>
      </c>
      <c r="I422">
        <f>_xlfn.XLOOKUP(B422,Use_Code_Ranking!$A$4:$A$23,Use_Code_Ranking!$B$4:$B$23,9999)</f>
        <v>9</v>
      </c>
      <c r="J422">
        <f t="shared" ca="1" si="98"/>
        <v>1</v>
      </c>
      <c r="K422">
        <f t="shared" ca="1" si="99"/>
        <v>1</v>
      </c>
      <c r="L422">
        <f t="shared" ca="1" si="100"/>
        <v>0</v>
      </c>
      <c r="M422">
        <f t="shared" ca="1" si="101"/>
        <v>0</v>
      </c>
      <c r="N422" t="str">
        <f t="shared" ca="1" si="106"/>
        <v/>
      </c>
      <c r="O422" t="str">
        <f t="shared" ca="1" si="107"/>
        <v/>
      </c>
      <c r="P422" t="str">
        <f t="shared" si="102"/>
        <v/>
      </c>
      <c r="Q422" t="str">
        <f t="shared" si="103"/>
        <v/>
      </c>
      <c r="R422" t="str">
        <f t="shared" si="104"/>
        <v/>
      </c>
      <c r="S422" t="str">
        <f t="shared" si="105"/>
        <v/>
      </c>
      <c r="U422" s="2" t="str">
        <f ca="1">IF(ISBLANK($T422),IF(S422="Irrigation","Irrigation",IF(R422="Irrigation","Irrigation",IF(Q422="Domestic","Domestic",IF(P422="Stockwatering","Stockwatering",IF(N422="IRRIGATION_AND_MUNICIPAL","Irrigation and Municipal",IF(O422="IRRIGATION_AND_DOMESTIC","Irrigation and Domestic Municipality",_xlfn.XLOOKUP(J422,Use_Code_Ranking!$B$4:$B$23,Use_Code_Ranking!$A$4:$A$23))))))),$T422)</f>
        <v>Irrigation</v>
      </c>
    </row>
    <row r="423" spans="1:21" x14ac:dyDescent="0.25">
      <c r="A423" t="s">
        <v>476</v>
      </c>
      <c r="B423" t="s">
        <v>143</v>
      </c>
      <c r="C423" t="s">
        <v>99</v>
      </c>
      <c r="D423">
        <v>10</v>
      </c>
      <c r="E423" t="s">
        <v>100</v>
      </c>
      <c r="F423" t="s">
        <v>100</v>
      </c>
      <c r="G423" t="s">
        <v>426</v>
      </c>
      <c r="H423" s="41" t="s">
        <v>102</v>
      </c>
      <c r="I423">
        <f>_xlfn.XLOOKUP(B423,Use_Code_Ranking!$A$4:$A$23,Use_Code_Ranking!$B$4:$B$23,9999)</f>
        <v>12</v>
      </c>
      <c r="J423">
        <f t="shared" ca="1" si="98"/>
        <v>1</v>
      </c>
      <c r="K423">
        <f t="shared" ca="1" si="99"/>
        <v>1</v>
      </c>
      <c r="L423">
        <f t="shared" ca="1" si="100"/>
        <v>0</v>
      </c>
      <c r="M423">
        <f t="shared" ca="1" si="101"/>
        <v>0</v>
      </c>
      <c r="N423" t="str">
        <f t="shared" ca="1" si="106"/>
        <v/>
      </c>
      <c r="O423" t="str">
        <f t="shared" ca="1" si="107"/>
        <v/>
      </c>
      <c r="P423" t="str">
        <f t="shared" si="102"/>
        <v/>
      </c>
      <c r="Q423" t="str">
        <f t="shared" si="103"/>
        <v/>
      </c>
      <c r="R423" t="str">
        <f t="shared" si="104"/>
        <v/>
      </c>
      <c r="S423" t="str">
        <f t="shared" si="105"/>
        <v/>
      </c>
      <c r="U423" s="2" t="str">
        <f ca="1">IF(ISBLANK($T423),IF(S423="Irrigation","Irrigation",IF(R423="Irrigation","Irrigation",IF(Q423="Domestic","Domestic",IF(P423="Stockwatering","Stockwatering",IF(N423="IRRIGATION_AND_MUNICIPAL","Irrigation and Municipal",IF(O423="IRRIGATION_AND_DOMESTIC","Irrigation and Domestic Municipality",_xlfn.XLOOKUP(J423,Use_Code_Ranking!$B$4:$B$23,Use_Code_Ranking!$A$4:$A$23))))))),$T423)</f>
        <v>Irrigation</v>
      </c>
    </row>
    <row r="424" spans="1:21" x14ac:dyDescent="0.25">
      <c r="A424" t="s">
        <v>476</v>
      </c>
      <c r="B424" t="s">
        <v>131</v>
      </c>
      <c r="C424" t="s">
        <v>99</v>
      </c>
      <c r="D424">
        <v>10</v>
      </c>
      <c r="E424" t="s">
        <v>100</v>
      </c>
      <c r="F424" t="s">
        <v>100</v>
      </c>
      <c r="G424" t="s">
        <v>426</v>
      </c>
      <c r="H424" s="41" t="s">
        <v>102</v>
      </c>
      <c r="I424">
        <f>_xlfn.XLOOKUP(B424,Use_Code_Ranking!$A$4:$A$23,Use_Code_Ranking!$B$4:$B$23,9999)</f>
        <v>14</v>
      </c>
      <c r="J424">
        <f t="shared" ca="1" si="98"/>
        <v>1</v>
      </c>
      <c r="K424">
        <f t="shared" ca="1" si="99"/>
        <v>1</v>
      </c>
      <c r="L424">
        <f t="shared" ca="1" si="100"/>
        <v>0</v>
      </c>
      <c r="M424">
        <f t="shared" ca="1" si="101"/>
        <v>0</v>
      </c>
      <c r="N424" t="str">
        <f t="shared" ca="1" si="106"/>
        <v/>
      </c>
      <c r="O424" t="str">
        <f t="shared" ca="1" si="107"/>
        <v/>
      </c>
      <c r="P424" t="str">
        <f t="shared" si="102"/>
        <v/>
      </c>
      <c r="Q424" t="str">
        <f t="shared" si="103"/>
        <v/>
      </c>
      <c r="R424" t="str">
        <f t="shared" si="104"/>
        <v/>
      </c>
      <c r="S424" t="str">
        <f t="shared" si="105"/>
        <v/>
      </c>
      <c r="U424" s="2" t="str">
        <f ca="1">IF(ISBLANK($T424),IF(S424="Irrigation","Irrigation",IF(R424="Irrigation","Irrigation",IF(Q424="Domestic","Domestic",IF(P424="Stockwatering","Stockwatering",IF(N424="IRRIGATION_AND_MUNICIPAL","Irrigation and Municipal",IF(O424="IRRIGATION_AND_DOMESTIC","Irrigation and Domestic Municipality",_xlfn.XLOOKUP(J424,Use_Code_Ranking!$B$4:$B$23,Use_Code_Ranking!$A$4:$A$23))))))),$T424)</f>
        <v>Irrigation</v>
      </c>
    </row>
    <row r="425" spans="1:21" x14ac:dyDescent="0.25">
      <c r="A425" t="s">
        <v>478</v>
      </c>
      <c r="B425" t="s">
        <v>139</v>
      </c>
      <c r="C425" t="s">
        <v>99</v>
      </c>
      <c r="D425">
        <v>7.3</v>
      </c>
      <c r="E425" t="s">
        <v>100</v>
      </c>
      <c r="F425" t="s">
        <v>100</v>
      </c>
      <c r="G425" t="s">
        <v>477</v>
      </c>
      <c r="H425" s="41" t="s">
        <v>102</v>
      </c>
      <c r="I425">
        <f>_xlfn.XLOOKUP(B425,Use_Code_Ranking!$A$4:$A$23,Use_Code_Ranking!$B$4:$B$23,9999)</f>
        <v>9</v>
      </c>
      <c r="J425">
        <f t="shared" ca="1" si="98"/>
        <v>1</v>
      </c>
      <c r="K425">
        <f t="shared" ca="1" si="99"/>
        <v>1</v>
      </c>
      <c r="L425">
        <f t="shared" ca="1" si="100"/>
        <v>0</v>
      </c>
      <c r="M425">
        <f t="shared" ca="1" si="101"/>
        <v>0</v>
      </c>
      <c r="N425" t="str">
        <f t="shared" ca="1" si="106"/>
        <v/>
      </c>
      <c r="O425" t="str">
        <f t="shared" ca="1" si="107"/>
        <v/>
      </c>
      <c r="P425" t="str">
        <f t="shared" si="102"/>
        <v/>
      </c>
      <c r="Q425" t="str">
        <f t="shared" si="103"/>
        <v/>
      </c>
      <c r="R425" t="str">
        <f t="shared" si="104"/>
        <v/>
      </c>
      <c r="S425" t="str">
        <f t="shared" si="105"/>
        <v/>
      </c>
      <c r="U425" s="2" t="str">
        <f ca="1">IF(ISBLANK($T425),IF(S425="Irrigation","Irrigation",IF(R425="Irrigation","Irrigation",IF(Q425="Domestic","Domestic",IF(P425="Stockwatering","Stockwatering",IF(N425="IRRIGATION_AND_MUNICIPAL","Irrigation and Municipal",IF(O425="IRRIGATION_AND_DOMESTIC","Irrigation and Domestic Municipality",_xlfn.XLOOKUP(J425,Use_Code_Ranking!$B$4:$B$23,Use_Code_Ranking!$A$4:$A$23))))))),$T425)</f>
        <v>Irrigation</v>
      </c>
    </row>
    <row r="426" spans="1:21" x14ac:dyDescent="0.25">
      <c r="A426" t="s">
        <v>478</v>
      </c>
      <c r="B426" t="s">
        <v>143</v>
      </c>
      <c r="C426" t="s">
        <v>99</v>
      </c>
      <c r="D426">
        <v>7.3</v>
      </c>
      <c r="E426" t="s">
        <v>100</v>
      </c>
      <c r="F426" t="s">
        <v>100</v>
      </c>
      <c r="G426" t="s">
        <v>477</v>
      </c>
      <c r="H426" s="41" t="s">
        <v>102</v>
      </c>
      <c r="I426">
        <f>_xlfn.XLOOKUP(B426,Use_Code_Ranking!$A$4:$A$23,Use_Code_Ranking!$B$4:$B$23,9999)</f>
        <v>12</v>
      </c>
      <c r="J426">
        <f t="shared" ca="1" si="98"/>
        <v>1</v>
      </c>
      <c r="K426">
        <f t="shared" ca="1" si="99"/>
        <v>1</v>
      </c>
      <c r="L426">
        <f t="shared" ca="1" si="100"/>
        <v>0</v>
      </c>
      <c r="M426">
        <f t="shared" ca="1" si="101"/>
        <v>0</v>
      </c>
      <c r="N426" t="str">
        <f t="shared" ca="1" si="106"/>
        <v/>
      </c>
      <c r="O426" t="str">
        <f t="shared" ca="1" si="107"/>
        <v/>
      </c>
      <c r="P426" t="str">
        <f t="shared" si="102"/>
        <v/>
      </c>
      <c r="Q426" t="str">
        <f t="shared" si="103"/>
        <v/>
      </c>
      <c r="R426" t="str">
        <f t="shared" si="104"/>
        <v/>
      </c>
      <c r="S426" t="str">
        <f t="shared" si="105"/>
        <v/>
      </c>
      <c r="U426" s="2" t="str">
        <f ca="1">IF(ISBLANK($T426),IF(S426="Irrigation","Irrigation",IF(R426="Irrigation","Irrigation",IF(Q426="Domestic","Domestic",IF(P426="Stockwatering","Stockwatering",IF(N426="IRRIGATION_AND_MUNICIPAL","Irrigation and Municipal",IF(O426="IRRIGATION_AND_DOMESTIC","Irrigation and Domestic Municipality",_xlfn.XLOOKUP(J426,Use_Code_Ranking!$B$4:$B$23,Use_Code_Ranking!$A$4:$A$23))))))),$T426)</f>
        <v>Irrigation</v>
      </c>
    </row>
    <row r="427" spans="1:21" x14ac:dyDescent="0.25">
      <c r="A427" t="s">
        <v>478</v>
      </c>
      <c r="B427" t="s">
        <v>98</v>
      </c>
      <c r="C427" t="s">
        <v>99</v>
      </c>
      <c r="D427">
        <v>7.3</v>
      </c>
      <c r="E427" t="s">
        <v>100</v>
      </c>
      <c r="F427" t="s">
        <v>100</v>
      </c>
      <c r="G427" t="s">
        <v>477</v>
      </c>
      <c r="H427" s="41" t="s">
        <v>102</v>
      </c>
      <c r="I427">
        <f>_xlfn.XLOOKUP(B427,Use_Code_Ranking!$A$4:$A$23,Use_Code_Ranking!$B$4:$B$23,9999)</f>
        <v>1</v>
      </c>
      <c r="J427">
        <f t="shared" ca="1" si="98"/>
        <v>1</v>
      </c>
      <c r="K427">
        <f t="shared" ca="1" si="99"/>
        <v>1</v>
      </c>
      <c r="L427">
        <f t="shared" ca="1" si="100"/>
        <v>0</v>
      </c>
      <c r="M427">
        <f t="shared" ca="1" si="101"/>
        <v>0</v>
      </c>
      <c r="N427" t="str">
        <f t="shared" ca="1" si="106"/>
        <v/>
      </c>
      <c r="O427" t="str">
        <f t="shared" ca="1" si="107"/>
        <v/>
      </c>
      <c r="P427" t="str">
        <f t="shared" si="102"/>
        <v/>
      </c>
      <c r="Q427" t="str">
        <f t="shared" si="103"/>
        <v/>
      </c>
      <c r="R427" t="str">
        <f t="shared" si="104"/>
        <v/>
      </c>
      <c r="S427" t="str">
        <f t="shared" si="105"/>
        <v/>
      </c>
      <c r="U427" s="2" t="str">
        <f ca="1">IF(ISBLANK($T427),IF(S427="Irrigation","Irrigation",IF(R427="Irrigation","Irrigation",IF(Q427="Domestic","Domestic",IF(P427="Stockwatering","Stockwatering",IF(N427="IRRIGATION_AND_MUNICIPAL","Irrigation and Municipal",IF(O427="IRRIGATION_AND_DOMESTIC","Irrigation and Domestic Municipality",_xlfn.XLOOKUP(J427,Use_Code_Ranking!$B$4:$B$23,Use_Code_Ranking!$A$4:$A$23))))))),$T427)</f>
        <v>Irrigation</v>
      </c>
    </row>
    <row r="428" spans="1:21" x14ac:dyDescent="0.25">
      <c r="A428" t="s">
        <v>478</v>
      </c>
      <c r="B428" t="s">
        <v>131</v>
      </c>
      <c r="C428" t="s">
        <v>99</v>
      </c>
      <c r="D428">
        <v>7.3</v>
      </c>
      <c r="E428" t="s">
        <v>100</v>
      </c>
      <c r="F428" t="s">
        <v>100</v>
      </c>
      <c r="G428" t="s">
        <v>477</v>
      </c>
      <c r="H428" s="41" t="s">
        <v>102</v>
      </c>
      <c r="I428">
        <f>_xlfn.XLOOKUP(B428,Use_Code_Ranking!$A$4:$A$23,Use_Code_Ranking!$B$4:$B$23,9999)</f>
        <v>14</v>
      </c>
      <c r="J428">
        <f t="shared" ca="1" si="98"/>
        <v>1</v>
      </c>
      <c r="K428">
        <f t="shared" ca="1" si="99"/>
        <v>1</v>
      </c>
      <c r="L428">
        <f t="shared" ca="1" si="100"/>
        <v>0</v>
      </c>
      <c r="M428">
        <f t="shared" ca="1" si="101"/>
        <v>0</v>
      </c>
      <c r="N428" t="str">
        <f t="shared" ca="1" si="106"/>
        <v/>
      </c>
      <c r="O428" t="str">
        <f t="shared" ca="1" si="107"/>
        <v/>
      </c>
      <c r="P428" t="str">
        <f t="shared" si="102"/>
        <v/>
      </c>
      <c r="Q428" t="str">
        <f t="shared" si="103"/>
        <v/>
      </c>
      <c r="R428" t="str">
        <f t="shared" si="104"/>
        <v/>
      </c>
      <c r="S428" t="str">
        <f t="shared" si="105"/>
        <v/>
      </c>
      <c r="U428" s="2" t="str">
        <f ca="1">IF(ISBLANK($T428),IF(S428="Irrigation","Irrigation",IF(R428="Irrigation","Irrigation",IF(Q428="Domestic","Domestic",IF(P428="Stockwatering","Stockwatering",IF(N428="IRRIGATION_AND_MUNICIPAL","Irrigation and Municipal",IF(O428="IRRIGATION_AND_DOMESTIC","Irrigation and Domestic Municipality",_xlfn.XLOOKUP(J428,Use_Code_Ranking!$B$4:$B$23,Use_Code_Ranking!$A$4:$A$23))))))),$T428)</f>
        <v>Irrigation</v>
      </c>
    </row>
    <row r="429" spans="1:21" x14ac:dyDescent="0.25">
      <c r="A429" t="s">
        <v>478</v>
      </c>
      <c r="B429" t="s">
        <v>130</v>
      </c>
      <c r="C429" t="s">
        <v>99</v>
      </c>
      <c r="D429">
        <v>7.3</v>
      </c>
      <c r="E429" t="s">
        <v>100</v>
      </c>
      <c r="F429" t="s">
        <v>100</v>
      </c>
      <c r="G429" t="s">
        <v>477</v>
      </c>
      <c r="H429" s="41" t="s">
        <v>102</v>
      </c>
      <c r="I429">
        <f>_xlfn.XLOOKUP(B429,Use_Code_Ranking!$A$4:$A$23,Use_Code_Ranking!$B$4:$B$23,9999)</f>
        <v>7</v>
      </c>
      <c r="J429">
        <f t="shared" ca="1" si="98"/>
        <v>1</v>
      </c>
      <c r="K429">
        <f t="shared" ca="1" si="99"/>
        <v>1</v>
      </c>
      <c r="L429">
        <f t="shared" ca="1" si="100"/>
        <v>0</v>
      </c>
      <c r="M429">
        <f t="shared" ca="1" si="101"/>
        <v>0</v>
      </c>
      <c r="N429" t="str">
        <f t="shared" ca="1" si="106"/>
        <v/>
      </c>
      <c r="O429" t="str">
        <f t="shared" ca="1" si="107"/>
        <v/>
      </c>
      <c r="P429" t="str">
        <f t="shared" si="102"/>
        <v/>
      </c>
      <c r="Q429" t="str">
        <f t="shared" si="103"/>
        <v/>
      </c>
      <c r="R429" t="str">
        <f t="shared" si="104"/>
        <v/>
      </c>
      <c r="S429" t="str">
        <f t="shared" si="105"/>
        <v/>
      </c>
      <c r="U429" s="2" t="str">
        <f ca="1">IF(ISBLANK($T429),IF(S429="Irrigation","Irrigation",IF(R429="Irrigation","Irrigation",IF(Q429="Domestic","Domestic",IF(P429="Stockwatering","Stockwatering",IF(N429="IRRIGATION_AND_MUNICIPAL","Irrigation and Municipal",IF(O429="IRRIGATION_AND_DOMESTIC","Irrigation and Domestic Municipality",_xlfn.XLOOKUP(J429,Use_Code_Ranking!$B$4:$B$23,Use_Code_Ranking!$A$4:$A$23))))))),$T429)</f>
        <v>Irrigation</v>
      </c>
    </row>
    <row r="430" spans="1:21" x14ac:dyDescent="0.25">
      <c r="A430" t="s">
        <v>479</v>
      </c>
      <c r="B430" t="s">
        <v>131</v>
      </c>
      <c r="C430" t="s">
        <v>99</v>
      </c>
      <c r="D430">
        <v>18</v>
      </c>
      <c r="E430" t="s">
        <v>100</v>
      </c>
      <c r="F430" t="s">
        <v>100</v>
      </c>
      <c r="G430" t="s">
        <v>480</v>
      </c>
      <c r="H430" s="41" t="s">
        <v>102</v>
      </c>
      <c r="I430">
        <f>_xlfn.XLOOKUP(B430,Use_Code_Ranking!$A$4:$A$23,Use_Code_Ranking!$B$4:$B$23,9999)</f>
        <v>14</v>
      </c>
      <c r="J430">
        <f t="shared" ca="1" si="98"/>
        <v>1</v>
      </c>
      <c r="K430">
        <f t="shared" ca="1" si="99"/>
        <v>1</v>
      </c>
      <c r="L430">
        <f t="shared" ca="1" si="100"/>
        <v>0</v>
      </c>
      <c r="M430">
        <f t="shared" ca="1" si="101"/>
        <v>0</v>
      </c>
      <c r="N430" t="str">
        <f t="shared" ca="1" si="106"/>
        <v/>
      </c>
      <c r="O430" t="str">
        <f t="shared" ca="1" si="107"/>
        <v/>
      </c>
      <c r="P430" t="str">
        <f t="shared" si="102"/>
        <v/>
      </c>
      <c r="Q430" t="str">
        <f t="shared" si="103"/>
        <v/>
      </c>
      <c r="R430" t="str">
        <f t="shared" si="104"/>
        <v/>
      </c>
      <c r="S430" t="str">
        <f t="shared" si="105"/>
        <v/>
      </c>
      <c r="U430" s="2" t="str">
        <f ca="1">IF(ISBLANK($T430),IF(S430="Irrigation","Irrigation",IF(R430="Irrigation","Irrigation",IF(Q430="Domestic","Domestic",IF(P430="Stockwatering","Stockwatering",IF(N430="IRRIGATION_AND_MUNICIPAL","Irrigation and Municipal",IF(O430="IRRIGATION_AND_DOMESTIC","Irrigation and Domestic Municipality",_xlfn.XLOOKUP(J430,Use_Code_Ranking!$B$4:$B$23,Use_Code_Ranking!$A$4:$A$23))))))),$T430)</f>
        <v>Irrigation</v>
      </c>
    </row>
    <row r="431" spans="1:21" x14ac:dyDescent="0.25">
      <c r="A431" t="s">
        <v>479</v>
      </c>
      <c r="B431" t="s">
        <v>139</v>
      </c>
      <c r="C431" t="s">
        <v>99</v>
      </c>
      <c r="D431">
        <v>18</v>
      </c>
      <c r="E431" t="s">
        <v>100</v>
      </c>
      <c r="F431" t="s">
        <v>100</v>
      </c>
      <c r="G431" t="s">
        <v>480</v>
      </c>
      <c r="H431" s="41" t="s">
        <v>102</v>
      </c>
      <c r="I431">
        <f>_xlfn.XLOOKUP(B431,Use_Code_Ranking!$A$4:$A$23,Use_Code_Ranking!$B$4:$B$23,9999)</f>
        <v>9</v>
      </c>
      <c r="J431">
        <f t="shared" ca="1" si="98"/>
        <v>1</v>
      </c>
      <c r="K431">
        <f t="shared" ca="1" si="99"/>
        <v>1</v>
      </c>
      <c r="L431">
        <f t="shared" ca="1" si="100"/>
        <v>0</v>
      </c>
      <c r="M431">
        <f t="shared" ca="1" si="101"/>
        <v>0</v>
      </c>
      <c r="N431" t="str">
        <f t="shared" ca="1" si="106"/>
        <v/>
      </c>
      <c r="O431" t="str">
        <f t="shared" ca="1" si="107"/>
        <v/>
      </c>
      <c r="P431" t="str">
        <f t="shared" si="102"/>
        <v/>
      </c>
      <c r="Q431" t="str">
        <f t="shared" si="103"/>
        <v/>
      </c>
      <c r="R431" t="str">
        <f t="shared" si="104"/>
        <v/>
      </c>
      <c r="S431" t="str">
        <f t="shared" si="105"/>
        <v/>
      </c>
      <c r="U431" s="2" t="str">
        <f ca="1">IF(ISBLANK($T431),IF(S431="Irrigation","Irrigation",IF(R431="Irrigation","Irrigation",IF(Q431="Domestic","Domestic",IF(P431="Stockwatering","Stockwatering",IF(N431="IRRIGATION_AND_MUNICIPAL","Irrigation and Municipal",IF(O431="IRRIGATION_AND_DOMESTIC","Irrigation and Domestic Municipality",_xlfn.XLOOKUP(J431,Use_Code_Ranking!$B$4:$B$23,Use_Code_Ranking!$A$4:$A$23))))))),$T431)</f>
        <v>Irrigation</v>
      </c>
    </row>
    <row r="432" spans="1:21" x14ac:dyDescent="0.25">
      <c r="A432" t="s">
        <v>479</v>
      </c>
      <c r="B432" t="s">
        <v>98</v>
      </c>
      <c r="C432" t="s">
        <v>99</v>
      </c>
      <c r="D432">
        <v>18</v>
      </c>
      <c r="E432" t="s">
        <v>100</v>
      </c>
      <c r="F432" t="s">
        <v>100</v>
      </c>
      <c r="G432" t="s">
        <v>480</v>
      </c>
      <c r="H432" s="41" t="s">
        <v>102</v>
      </c>
      <c r="I432">
        <f>_xlfn.XLOOKUP(B432,Use_Code_Ranking!$A$4:$A$23,Use_Code_Ranking!$B$4:$B$23,9999)</f>
        <v>1</v>
      </c>
      <c r="J432">
        <f t="shared" ca="1" si="98"/>
        <v>1</v>
      </c>
      <c r="K432">
        <f t="shared" ca="1" si="99"/>
        <v>1</v>
      </c>
      <c r="L432">
        <f t="shared" ca="1" si="100"/>
        <v>0</v>
      </c>
      <c r="M432">
        <f t="shared" ca="1" si="101"/>
        <v>0</v>
      </c>
      <c r="N432" t="str">
        <f t="shared" ca="1" si="106"/>
        <v/>
      </c>
      <c r="O432" t="str">
        <f t="shared" ca="1" si="107"/>
        <v/>
      </c>
      <c r="P432" t="str">
        <f t="shared" si="102"/>
        <v/>
      </c>
      <c r="Q432" t="str">
        <f t="shared" si="103"/>
        <v/>
      </c>
      <c r="R432" t="str">
        <f t="shared" si="104"/>
        <v/>
      </c>
      <c r="S432" t="str">
        <f t="shared" si="105"/>
        <v/>
      </c>
      <c r="U432" s="2" t="str">
        <f ca="1">IF(ISBLANK($T432),IF(S432="Irrigation","Irrigation",IF(R432="Irrigation","Irrigation",IF(Q432="Domestic","Domestic",IF(P432="Stockwatering","Stockwatering",IF(N432="IRRIGATION_AND_MUNICIPAL","Irrigation and Municipal",IF(O432="IRRIGATION_AND_DOMESTIC","Irrigation and Domestic Municipality",_xlfn.XLOOKUP(J432,Use_Code_Ranking!$B$4:$B$23,Use_Code_Ranking!$A$4:$A$23))))))),$T432)</f>
        <v>Irrigation</v>
      </c>
    </row>
    <row r="433" spans="1:21" x14ac:dyDescent="0.25">
      <c r="A433" t="s">
        <v>479</v>
      </c>
      <c r="B433" t="s">
        <v>130</v>
      </c>
      <c r="C433" t="s">
        <v>99</v>
      </c>
      <c r="D433">
        <v>18</v>
      </c>
      <c r="E433" t="s">
        <v>100</v>
      </c>
      <c r="F433" t="s">
        <v>100</v>
      </c>
      <c r="G433" t="s">
        <v>480</v>
      </c>
      <c r="H433" s="41" t="s">
        <v>102</v>
      </c>
      <c r="I433">
        <f>_xlfn.XLOOKUP(B433,Use_Code_Ranking!$A$4:$A$23,Use_Code_Ranking!$B$4:$B$23,9999)</f>
        <v>7</v>
      </c>
      <c r="J433">
        <f t="shared" ca="1" si="98"/>
        <v>1</v>
      </c>
      <c r="K433">
        <f t="shared" ca="1" si="99"/>
        <v>1</v>
      </c>
      <c r="L433">
        <f t="shared" ca="1" si="100"/>
        <v>0</v>
      </c>
      <c r="M433">
        <f t="shared" ca="1" si="101"/>
        <v>0</v>
      </c>
      <c r="N433" t="str">
        <f t="shared" ca="1" si="106"/>
        <v/>
      </c>
      <c r="O433" t="str">
        <f t="shared" ca="1" si="107"/>
        <v/>
      </c>
      <c r="P433" t="str">
        <f t="shared" si="102"/>
        <v/>
      </c>
      <c r="Q433" t="str">
        <f t="shared" si="103"/>
        <v/>
      </c>
      <c r="R433" t="str">
        <f t="shared" si="104"/>
        <v/>
      </c>
      <c r="S433" t="str">
        <f t="shared" si="105"/>
        <v/>
      </c>
      <c r="U433" s="2" t="str">
        <f ca="1">IF(ISBLANK($T433),IF(S433="Irrigation","Irrigation",IF(R433="Irrigation","Irrigation",IF(Q433="Domestic","Domestic",IF(P433="Stockwatering","Stockwatering",IF(N433="IRRIGATION_AND_MUNICIPAL","Irrigation and Municipal",IF(O433="IRRIGATION_AND_DOMESTIC","Irrigation and Domestic Municipality",_xlfn.XLOOKUP(J433,Use_Code_Ranking!$B$4:$B$23,Use_Code_Ranking!$A$4:$A$23))))))),$T433)</f>
        <v>Irrigation</v>
      </c>
    </row>
    <row r="434" spans="1:21" x14ac:dyDescent="0.25">
      <c r="A434" t="s">
        <v>481</v>
      </c>
      <c r="B434" t="s">
        <v>127</v>
      </c>
      <c r="C434" t="s">
        <v>99</v>
      </c>
      <c r="D434">
        <v>52.5</v>
      </c>
      <c r="E434" t="s">
        <v>100</v>
      </c>
      <c r="F434" t="s">
        <v>100</v>
      </c>
      <c r="G434" t="s">
        <v>382</v>
      </c>
      <c r="H434" s="41" t="s">
        <v>104</v>
      </c>
      <c r="I434">
        <f>_xlfn.XLOOKUP(B434,Use_Code_Ranking!$A$4:$A$23,Use_Code_Ranking!$B$4:$B$23,9999)</f>
        <v>8</v>
      </c>
      <c r="J434">
        <f t="shared" ca="1" si="98"/>
        <v>1</v>
      </c>
      <c r="K434">
        <f t="shared" ca="1" si="99"/>
        <v>1</v>
      </c>
      <c r="L434">
        <f t="shared" ca="1" si="100"/>
        <v>0</v>
      </c>
      <c r="M434">
        <f t="shared" ca="1" si="101"/>
        <v>0</v>
      </c>
      <c r="N434" t="str">
        <f t="shared" ca="1" si="106"/>
        <v/>
      </c>
      <c r="O434" t="str">
        <f t="shared" ca="1" si="107"/>
        <v/>
      </c>
      <c r="P434" t="str">
        <f t="shared" si="102"/>
        <v/>
      </c>
      <c r="Q434" t="str">
        <f t="shared" si="103"/>
        <v/>
      </c>
      <c r="R434" t="str">
        <f t="shared" si="104"/>
        <v/>
      </c>
      <c r="S434" t="str">
        <f t="shared" si="105"/>
        <v/>
      </c>
      <c r="U434" s="2" t="str">
        <f ca="1">IF(ISBLANK($T434),IF(S434="Irrigation","Irrigation",IF(R434="Irrigation","Irrigation",IF(Q434="Domestic","Domestic",IF(P434="Stockwatering","Stockwatering",IF(N434="IRRIGATION_AND_MUNICIPAL","Irrigation and Municipal",IF(O434="IRRIGATION_AND_DOMESTIC","Irrigation and Domestic Municipality",_xlfn.XLOOKUP(J434,Use_Code_Ranking!$B$4:$B$23,Use_Code_Ranking!$A$4:$A$23))))))),$T434)</f>
        <v>Irrigation</v>
      </c>
    </row>
    <row r="435" spans="1:21" x14ac:dyDescent="0.25">
      <c r="A435" t="s">
        <v>481</v>
      </c>
      <c r="B435" t="s">
        <v>98</v>
      </c>
      <c r="C435" t="s">
        <v>99</v>
      </c>
      <c r="D435">
        <v>52.5</v>
      </c>
      <c r="E435" t="s">
        <v>100</v>
      </c>
      <c r="F435" t="s">
        <v>100</v>
      </c>
      <c r="G435" t="s">
        <v>382</v>
      </c>
      <c r="H435" s="41" t="s">
        <v>104</v>
      </c>
      <c r="I435">
        <f>_xlfn.XLOOKUP(B435,Use_Code_Ranking!$A$4:$A$23,Use_Code_Ranking!$B$4:$B$23,9999)</f>
        <v>1</v>
      </c>
      <c r="J435">
        <f t="shared" ca="1" si="98"/>
        <v>1</v>
      </c>
      <c r="K435">
        <f t="shared" ca="1" si="99"/>
        <v>1</v>
      </c>
      <c r="L435">
        <f t="shared" ca="1" si="100"/>
        <v>0</v>
      </c>
      <c r="M435">
        <f t="shared" ca="1" si="101"/>
        <v>0</v>
      </c>
      <c r="N435" t="str">
        <f t="shared" ca="1" si="106"/>
        <v/>
      </c>
      <c r="O435" t="str">
        <f t="shared" ca="1" si="107"/>
        <v/>
      </c>
      <c r="P435" t="str">
        <f t="shared" si="102"/>
        <v/>
      </c>
      <c r="Q435" t="str">
        <f t="shared" si="103"/>
        <v/>
      </c>
      <c r="R435" t="str">
        <f t="shared" si="104"/>
        <v/>
      </c>
      <c r="S435" t="str">
        <f t="shared" si="105"/>
        <v/>
      </c>
      <c r="U435" s="2" t="str">
        <f ca="1">IF(ISBLANK($T435),IF(S435="Irrigation","Irrigation",IF(R435="Irrigation","Irrigation",IF(Q435="Domestic","Domestic",IF(P435="Stockwatering","Stockwatering",IF(N435="IRRIGATION_AND_MUNICIPAL","Irrigation and Municipal",IF(O435="IRRIGATION_AND_DOMESTIC","Irrigation and Domestic Municipality",_xlfn.XLOOKUP(J435,Use_Code_Ranking!$B$4:$B$23,Use_Code_Ranking!$A$4:$A$23))))))),$T435)</f>
        <v>Irrigation</v>
      </c>
    </row>
    <row r="436" spans="1:21" x14ac:dyDescent="0.25">
      <c r="A436" t="s">
        <v>482</v>
      </c>
      <c r="B436" t="s">
        <v>98</v>
      </c>
      <c r="C436" t="s">
        <v>99</v>
      </c>
      <c r="D436">
        <v>150</v>
      </c>
      <c r="E436" t="s">
        <v>100</v>
      </c>
      <c r="F436" t="s">
        <v>100</v>
      </c>
      <c r="G436" t="s">
        <v>382</v>
      </c>
      <c r="H436" s="41" t="s">
        <v>104</v>
      </c>
      <c r="I436">
        <f>_xlfn.XLOOKUP(B436,Use_Code_Ranking!$A$4:$A$23,Use_Code_Ranking!$B$4:$B$23,9999)</f>
        <v>1</v>
      </c>
      <c r="J436">
        <f t="shared" ca="1" si="98"/>
        <v>1</v>
      </c>
      <c r="K436">
        <f t="shared" ca="1" si="99"/>
        <v>1</v>
      </c>
      <c r="L436">
        <f t="shared" ca="1" si="100"/>
        <v>0</v>
      </c>
      <c r="M436">
        <f t="shared" ca="1" si="101"/>
        <v>0</v>
      </c>
      <c r="N436" t="str">
        <f t="shared" ca="1" si="106"/>
        <v/>
      </c>
      <c r="O436" t="str">
        <f t="shared" ca="1" si="107"/>
        <v/>
      </c>
      <c r="P436" t="str">
        <f t="shared" si="102"/>
        <v/>
      </c>
      <c r="Q436" t="str">
        <f t="shared" si="103"/>
        <v/>
      </c>
      <c r="R436" t="str">
        <f t="shared" si="104"/>
        <v/>
      </c>
      <c r="S436" t="str">
        <f t="shared" si="105"/>
        <v/>
      </c>
      <c r="U436" s="2" t="str">
        <f ca="1">IF(ISBLANK($T436),IF(S436="Irrigation","Irrigation",IF(R436="Irrigation","Irrigation",IF(Q436="Domestic","Domestic",IF(P436="Stockwatering","Stockwatering",IF(N436="IRRIGATION_AND_MUNICIPAL","Irrigation and Municipal",IF(O436="IRRIGATION_AND_DOMESTIC","Irrigation and Domestic Municipality",_xlfn.XLOOKUP(J436,Use_Code_Ranking!$B$4:$B$23,Use_Code_Ranking!$A$4:$A$23))))))),$T436)</f>
        <v>Irrigation</v>
      </c>
    </row>
    <row r="437" spans="1:21" x14ac:dyDescent="0.25">
      <c r="A437" t="s">
        <v>483</v>
      </c>
      <c r="B437" t="s">
        <v>126</v>
      </c>
      <c r="C437" t="s">
        <v>99</v>
      </c>
      <c r="D437">
        <v>94</v>
      </c>
      <c r="E437" t="s">
        <v>100</v>
      </c>
      <c r="F437" t="s">
        <v>100</v>
      </c>
      <c r="G437" t="s">
        <v>235</v>
      </c>
      <c r="H437" s="41" t="s">
        <v>111</v>
      </c>
      <c r="I437">
        <f>_xlfn.XLOOKUP(B437,Use_Code_Ranking!$A$4:$A$23,Use_Code_Ranking!$B$4:$B$23,9999)</f>
        <v>5</v>
      </c>
      <c r="J437">
        <f t="shared" ca="1" si="98"/>
        <v>1</v>
      </c>
      <c r="K437">
        <f t="shared" ca="1" si="99"/>
        <v>1</v>
      </c>
      <c r="L437">
        <f t="shared" ca="1" si="100"/>
        <v>0</v>
      </c>
      <c r="M437">
        <f t="shared" ca="1" si="101"/>
        <v>0</v>
      </c>
      <c r="N437" t="str">
        <f t="shared" ca="1" si="106"/>
        <v/>
      </c>
      <c r="O437" t="str">
        <f t="shared" ca="1" si="107"/>
        <v/>
      </c>
      <c r="P437" t="str">
        <f t="shared" si="102"/>
        <v/>
      </c>
      <c r="Q437" t="str">
        <f t="shared" si="103"/>
        <v/>
      </c>
      <c r="R437" t="str">
        <f t="shared" si="104"/>
        <v/>
      </c>
      <c r="S437" t="str">
        <f t="shared" si="105"/>
        <v/>
      </c>
      <c r="U437" s="2" t="str">
        <f ca="1">IF(ISBLANK($T437),IF(S437="Irrigation","Irrigation",IF(R437="Irrigation","Irrigation",IF(Q437="Domestic","Domestic",IF(P437="Stockwatering","Stockwatering",IF(N437="IRRIGATION_AND_MUNICIPAL","Irrigation and Municipal",IF(O437="IRRIGATION_AND_DOMESTIC","Irrigation and Domestic Municipality",_xlfn.XLOOKUP(J437,Use_Code_Ranking!$B$4:$B$23,Use_Code_Ranking!$A$4:$A$23))))))),$T437)</f>
        <v>Irrigation</v>
      </c>
    </row>
    <row r="438" spans="1:21" x14ac:dyDescent="0.25">
      <c r="A438" t="s">
        <v>483</v>
      </c>
      <c r="B438" t="s">
        <v>139</v>
      </c>
      <c r="C438" t="s">
        <v>99</v>
      </c>
      <c r="D438">
        <v>94</v>
      </c>
      <c r="E438" t="s">
        <v>100</v>
      </c>
      <c r="F438" t="s">
        <v>100</v>
      </c>
      <c r="G438" t="s">
        <v>235</v>
      </c>
      <c r="H438" s="41" t="s">
        <v>111</v>
      </c>
      <c r="I438">
        <f>_xlfn.XLOOKUP(B438,Use_Code_Ranking!$A$4:$A$23,Use_Code_Ranking!$B$4:$B$23,9999)</f>
        <v>9</v>
      </c>
      <c r="J438">
        <f t="shared" ca="1" si="98"/>
        <v>1</v>
      </c>
      <c r="K438">
        <f t="shared" ca="1" si="99"/>
        <v>1</v>
      </c>
      <c r="L438">
        <f t="shared" ca="1" si="100"/>
        <v>0</v>
      </c>
      <c r="M438">
        <f t="shared" ca="1" si="101"/>
        <v>0</v>
      </c>
      <c r="N438" t="str">
        <f t="shared" ca="1" si="106"/>
        <v/>
      </c>
      <c r="O438" t="str">
        <f t="shared" ca="1" si="107"/>
        <v/>
      </c>
      <c r="P438" t="str">
        <f t="shared" si="102"/>
        <v/>
      </c>
      <c r="Q438" t="str">
        <f t="shared" si="103"/>
        <v/>
      </c>
      <c r="R438" t="str">
        <f t="shared" si="104"/>
        <v/>
      </c>
      <c r="S438" t="str">
        <f t="shared" si="105"/>
        <v/>
      </c>
      <c r="U438" s="2" t="str">
        <f ca="1">IF(ISBLANK($T438),IF(S438="Irrigation","Irrigation",IF(R438="Irrigation","Irrigation",IF(Q438="Domestic","Domestic",IF(P438="Stockwatering","Stockwatering",IF(N438="IRRIGATION_AND_MUNICIPAL","Irrigation and Municipal",IF(O438="IRRIGATION_AND_DOMESTIC","Irrigation and Domestic Municipality",_xlfn.XLOOKUP(J438,Use_Code_Ranking!$B$4:$B$23,Use_Code_Ranking!$A$4:$A$23))))))),$T438)</f>
        <v>Irrigation</v>
      </c>
    </row>
    <row r="439" spans="1:21" x14ac:dyDescent="0.25">
      <c r="A439" t="s">
        <v>483</v>
      </c>
      <c r="B439" t="s">
        <v>98</v>
      </c>
      <c r="C439" t="s">
        <v>99</v>
      </c>
      <c r="D439">
        <v>94</v>
      </c>
      <c r="E439" t="s">
        <v>100</v>
      </c>
      <c r="F439" t="s">
        <v>100</v>
      </c>
      <c r="G439" t="s">
        <v>235</v>
      </c>
      <c r="H439" s="41" t="s">
        <v>111</v>
      </c>
      <c r="I439">
        <f>_xlfn.XLOOKUP(B439,Use_Code_Ranking!$A$4:$A$23,Use_Code_Ranking!$B$4:$B$23,9999)</f>
        <v>1</v>
      </c>
      <c r="J439">
        <f t="shared" ca="1" si="98"/>
        <v>1</v>
      </c>
      <c r="K439">
        <f t="shared" ca="1" si="99"/>
        <v>1</v>
      </c>
      <c r="L439">
        <f t="shared" ca="1" si="100"/>
        <v>0</v>
      </c>
      <c r="M439">
        <f t="shared" ca="1" si="101"/>
        <v>0</v>
      </c>
      <c r="N439" t="str">
        <f t="shared" ca="1" si="106"/>
        <v/>
      </c>
      <c r="O439" t="str">
        <f t="shared" ca="1" si="107"/>
        <v/>
      </c>
      <c r="P439" t="str">
        <f t="shared" si="102"/>
        <v/>
      </c>
      <c r="Q439" t="str">
        <f t="shared" si="103"/>
        <v/>
      </c>
      <c r="R439" t="str">
        <f t="shared" si="104"/>
        <v/>
      </c>
      <c r="S439" t="str">
        <f t="shared" si="105"/>
        <v/>
      </c>
      <c r="U439" s="2" t="str">
        <f ca="1">IF(ISBLANK($T439),IF(S439="Irrigation","Irrigation",IF(R439="Irrigation","Irrigation",IF(Q439="Domestic","Domestic",IF(P439="Stockwatering","Stockwatering",IF(N439="IRRIGATION_AND_MUNICIPAL","Irrigation and Municipal",IF(O439="IRRIGATION_AND_DOMESTIC","Irrigation and Domestic Municipality",_xlfn.XLOOKUP(J439,Use_Code_Ranking!$B$4:$B$23,Use_Code_Ranking!$A$4:$A$23))))))),$T439)</f>
        <v>Irrigation</v>
      </c>
    </row>
    <row r="440" spans="1:21" x14ac:dyDescent="0.25">
      <c r="A440" t="s">
        <v>485</v>
      </c>
      <c r="B440" t="s">
        <v>131</v>
      </c>
      <c r="C440" t="s">
        <v>99</v>
      </c>
      <c r="D440">
        <v>21</v>
      </c>
      <c r="E440" t="s">
        <v>100</v>
      </c>
      <c r="F440" t="s">
        <v>100</v>
      </c>
      <c r="G440" t="s">
        <v>486</v>
      </c>
      <c r="H440" s="41" t="s">
        <v>102</v>
      </c>
      <c r="I440">
        <f>_xlfn.XLOOKUP(B440,Use_Code_Ranking!$A$4:$A$23,Use_Code_Ranking!$B$4:$B$23,9999)</f>
        <v>14</v>
      </c>
      <c r="J440">
        <f t="shared" ca="1" si="98"/>
        <v>5</v>
      </c>
      <c r="K440">
        <f t="shared" ca="1" si="99"/>
        <v>0</v>
      </c>
      <c r="L440">
        <f t="shared" ca="1" si="100"/>
        <v>0</v>
      </c>
      <c r="M440">
        <f t="shared" ca="1" si="101"/>
        <v>0</v>
      </c>
      <c r="N440" t="str">
        <f t="shared" ca="1" si="106"/>
        <v/>
      </c>
      <c r="O440" t="str">
        <f t="shared" ca="1" si="107"/>
        <v/>
      </c>
      <c r="P440" t="str">
        <f t="shared" si="102"/>
        <v/>
      </c>
      <c r="Q440" t="str">
        <f t="shared" si="103"/>
        <v/>
      </c>
      <c r="R440" t="str">
        <f t="shared" si="104"/>
        <v/>
      </c>
      <c r="S440" t="str">
        <f t="shared" si="105"/>
        <v/>
      </c>
      <c r="U440" s="2" t="str">
        <f ca="1">IF(ISBLANK($T440),IF(S440="Irrigation","Irrigation",IF(R440="Irrigation","Irrigation",IF(Q440="Domestic","Domestic",IF(P440="Stockwatering","Stockwatering",IF(N440="IRRIGATION_AND_MUNICIPAL","Irrigation and Municipal",IF(O440="IRRIGATION_AND_DOMESTIC","Irrigation and Domestic Municipality",_xlfn.XLOOKUP(J440,Use_Code_Ranking!$B$4:$B$23,Use_Code_Ranking!$A$4:$A$23))))))),$T440)</f>
        <v>Stockwatering</v>
      </c>
    </row>
    <row r="441" spans="1:21" x14ac:dyDescent="0.25">
      <c r="A441" t="s">
        <v>485</v>
      </c>
      <c r="B441" t="s">
        <v>143</v>
      </c>
      <c r="C441" t="s">
        <v>99</v>
      </c>
      <c r="D441">
        <v>21</v>
      </c>
      <c r="E441" t="s">
        <v>100</v>
      </c>
      <c r="F441" t="s">
        <v>100</v>
      </c>
      <c r="G441" t="s">
        <v>486</v>
      </c>
      <c r="H441" s="41" t="s">
        <v>102</v>
      </c>
      <c r="I441">
        <f>_xlfn.XLOOKUP(B441,Use_Code_Ranking!$A$4:$A$23,Use_Code_Ranking!$B$4:$B$23,9999)</f>
        <v>12</v>
      </c>
      <c r="J441">
        <f t="shared" ca="1" si="98"/>
        <v>5</v>
      </c>
      <c r="K441">
        <f t="shared" ca="1" si="99"/>
        <v>0</v>
      </c>
      <c r="L441">
        <f t="shared" ca="1" si="100"/>
        <v>0</v>
      </c>
      <c r="M441">
        <f t="shared" ca="1" si="101"/>
        <v>0</v>
      </c>
      <c r="N441" t="str">
        <f t="shared" ca="1" si="106"/>
        <v/>
      </c>
      <c r="O441" t="str">
        <f t="shared" ca="1" si="107"/>
        <v/>
      </c>
      <c r="P441" t="str">
        <f t="shared" si="102"/>
        <v/>
      </c>
      <c r="Q441" t="str">
        <f t="shared" si="103"/>
        <v/>
      </c>
      <c r="R441" t="str">
        <f t="shared" si="104"/>
        <v/>
      </c>
      <c r="S441" t="str">
        <f t="shared" si="105"/>
        <v/>
      </c>
      <c r="U441" s="2" t="str">
        <f ca="1">IF(ISBLANK($T441),IF(S441="Irrigation","Irrigation",IF(R441="Irrigation","Irrigation",IF(Q441="Domestic","Domestic",IF(P441="Stockwatering","Stockwatering",IF(N441="IRRIGATION_AND_MUNICIPAL","Irrigation and Municipal",IF(O441="IRRIGATION_AND_DOMESTIC","Irrigation and Domestic Municipality",_xlfn.XLOOKUP(J441,Use_Code_Ranking!$B$4:$B$23,Use_Code_Ranking!$A$4:$A$23))))))),$T441)</f>
        <v>Stockwatering</v>
      </c>
    </row>
    <row r="442" spans="1:21" x14ac:dyDescent="0.25">
      <c r="A442" t="s">
        <v>485</v>
      </c>
      <c r="B442" t="s">
        <v>139</v>
      </c>
      <c r="C442" t="s">
        <v>99</v>
      </c>
      <c r="D442">
        <v>21</v>
      </c>
      <c r="E442" t="s">
        <v>100</v>
      </c>
      <c r="F442" t="s">
        <v>100</v>
      </c>
      <c r="G442" t="s">
        <v>486</v>
      </c>
      <c r="H442" s="41" t="s">
        <v>102</v>
      </c>
      <c r="I442">
        <f>_xlfn.XLOOKUP(B442,Use_Code_Ranking!$A$4:$A$23,Use_Code_Ranking!$B$4:$B$23,9999)</f>
        <v>9</v>
      </c>
      <c r="J442">
        <f t="shared" ca="1" si="98"/>
        <v>5</v>
      </c>
      <c r="K442">
        <f t="shared" ca="1" si="99"/>
        <v>0</v>
      </c>
      <c r="L442">
        <f t="shared" ca="1" si="100"/>
        <v>0</v>
      </c>
      <c r="M442">
        <f t="shared" ca="1" si="101"/>
        <v>0</v>
      </c>
      <c r="N442" t="str">
        <f t="shared" ca="1" si="106"/>
        <v/>
      </c>
      <c r="O442" t="str">
        <f t="shared" ca="1" si="107"/>
        <v/>
      </c>
      <c r="P442" t="str">
        <f t="shared" si="102"/>
        <v/>
      </c>
      <c r="Q442" t="str">
        <f t="shared" si="103"/>
        <v/>
      </c>
      <c r="R442" t="str">
        <f t="shared" si="104"/>
        <v/>
      </c>
      <c r="S442" t="str">
        <f t="shared" si="105"/>
        <v/>
      </c>
      <c r="U442" s="2" t="str">
        <f ca="1">IF(ISBLANK($T442),IF(S442="Irrigation","Irrigation",IF(R442="Irrigation","Irrigation",IF(Q442="Domestic","Domestic",IF(P442="Stockwatering","Stockwatering",IF(N442="IRRIGATION_AND_MUNICIPAL","Irrigation and Municipal",IF(O442="IRRIGATION_AND_DOMESTIC","Irrigation and Domestic Municipality",_xlfn.XLOOKUP(J442,Use_Code_Ranking!$B$4:$B$23,Use_Code_Ranking!$A$4:$A$23))))))),$T442)</f>
        <v>Stockwatering</v>
      </c>
    </row>
    <row r="443" spans="1:21" x14ac:dyDescent="0.25">
      <c r="A443" t="s">
        <v>485</v>
      </c>
      <c r="B443" t="s">
        <v>126</v>
      </c>
      <c r="C443" t="s">
        <v>99</v>
      </c>
      <c r="D443">
        <v>21</v>
      </c>
      <c r="E443" t="s">
        <v>100</v>
      </c>
      <c r="F443" t="s">
        <v>100</v>
      </c>
      <c r="G443" t="s">
        <v>486</v>
      </c>
      <c r="H443" s="41" t="s">
        <v>102</v>
      </c>
      <c r="I443">
        <f>_xlfn.XLOOKUP(B443,Use_Code_Ranking!$A$4:$A$23,Use_Code_Ranking!$B$4:$B$23,9999)</f>
        <v>5</v>
      </c>
      <c r="J443">
        <f t="shared" ca="1" si="98"/>
        <v>5</v>
      </c>
      <c r="K443">
        <f t="shared" ca="1" si="99"/>
        <v>0</v>
      </c>
      <c r="L443">
        <f t="shared" ca="1" si="100"/>
        <v>0</v>
      </c>
      <c r="M443">
        <f t="shared" ca="1" si="101"/>
        <v>0</v>
      </c>
      <c r="N443" t="str">
        <f t="shared" ca="1" si="106"/>
        <v/>
      </c>
      <c r="O443" t="str">
        <f t="shared" ca="1" si="107"/>
        <v/>
      </c>
      <c r="P443" t="str">
        <f t="shared" si="102"/>
        <v/>
      </c>
      <c r="Q443" t="str">
        <f t="shared" si="103"/>
        <v/>
      </c>
      <c r="R443" t="str">
        <f t="shared" si="104"/>
        <v/>
      </c>
      <c r="S443" t="str">
        <f t="shared" si="105"/>
        <v/>
      </c>
      <c r="U443" s="2" t="str">
        <f ca="1">IF(ISBLANK($T443),IF(S443="Irrigation","Irrigation",IF(R443="Irrigation","Irrigation",IF(Q443="Domestic","Domestic",IF(P443="Stockwatering","Stockwatering",IF(N443="IRRIGATION_AND_MUNICIPAL","Irrigation and Municipal",IF(O443="IRRIGATION_AND_DOMESTIC","Irrigation and Domestic Municipality",_xlfn.XLOOKUP(J443,Use_Code_Ranking!$B$4:$B$23,Use_Code_Ranking!$A$4:$A$23))))))),$T443)</f>
        <v>Stockwatering</v>
      </c>
    </row>
    <row r="444" spans="1:21" x14ac:dyDescent="0.25">
      <c r="A444" t="s">
        <v>487</v>
      </c>
      <c r="B444" t="s">
        <v>98</v>
      </c>
      <c r="C444" t="s">
        <v>99</v>
      </c>
      <c r="D444">
        <v>15</v>
      </c>
      <c r="E444" t="s">
        <v>100</v>
      </c>
      <c r="F444" t="s">
        <v>100</v>
      </c>
      <c r="G444" t="s">
        <v>304</v>
      </c>
      <c r="H444" s="41" t="s">
        <v>104</v>
      </c>
      <c r="I444">
        <f>_xlfn.XLOOKUP(B444,Use_Code_Ranking!$A$4:$A$23,Use_Code_Ranking!$B$4:$B$23,9999)</f>
        <v>1</v>
      </c>
      <c r="J444">
        <f t="shared" ca="1" si="98"/>
        <v>1</v>
      </c>
      <c r="K444">
        <f t="shared" ca="1" si="99"/>
        <v>1</v>
      </c>
      <c r="L444">
        <f t="shared" ca="1" si="100"/>
        <v>0</v>
      </c>
      <c r="M444">
        <f t="shared" ca="1" si="101"/>
        <v>0</v>
      </c>
      <c r="N444" t="str">
        <f t="shared" ca="1" si="106"/>
        <v/>
      </c>
      <c r="O444" t="str">
        <f t="shared" ca="1" si="107"/>
        <v/>
      </c>
      <c r="P444" t="str">
        <f t="shared" si="102"/>
        <v/>
      </c>
      <c r="Q444" t="str">
        <f t="shared" si="103"/>
        <v/>
      </c>
      <c r="R444" t="str">
        <f t="shared" si="104"/>
        <v/>
      </c>
      <c r="S444" t="str">
        <f t="shared" si="105"/>
        <v/>
      </c>
      <c r="U444" s="2" t="str">
        <f ca="1">IF(ISBLANK($T444),IF(S444="Irrigation","Irrigation",IF(R444="Irrigation","Irrigation",IF(Q444="Domestic","Domestic",IF(P444="Stockwatering","Stockwatering",IF(N444="IRRIGATION_AND_MUNICIPAL","Irrigation and Municipal",IF(O444="IRRIGATION_AND_DOMESTIC","Irrigation and Domestic Municipality",_xlfn.XLOOKUP(J444,Use_Code_Ranking!$B$4:$B$23,Use_Code_Ranking!$A$4:$A$23))))))),$T444)</f>
        <v>Irrigation</v>
      </c>
    </row>
    <row r="445" spans="1:21" x14ac:dyDescent="0.25">
      <c r="A445" t="s">
        <v>488</v>
      </c>
      <c r="B445" t="s">
        <v>139</v>
      </c>
      <c r="C445" t="s">
        <v>99</v>
      </c>
      <c r="D445">
        <v>8.3000000000000007</v>
      </c>
      <c r="E445" t="s">
        <v>100</v>
      </c>
      <c r="F445" t="s">
        <v>100</v>
      </c>
      <c r="G445" t="s">
        <v>472</v>
      </c>
      <c r="H445" s="41" t="s">
        <v>102</v>
      </c>
      <c r="I445">
        <f>_xlfn.XLOOKUP(B445,Use_Code_Ranking!$A$4:$A$23,Use_Code_Ranking!$B$4:$B$23,9999)</f>
        <v>9</v>
      </c>
      <c r="J445">
        <f t="shared" ca="1" si="98"/>
        <v>1</v>
      </c>
      <c r="K445">
        <f t="shared" ca="1" si="99"/>
        <v>1</v>
      </c>
      <c r="L445">
        <f t="shared" ca="1" si="100"/>
        <v>0</v>
      </c>
      <c r="M445">
        <f t="shared" ca="1" si="101"/>
        <v>0</v>
      </c>
      <c r="N445" t="str">
        <f t="shared" ca="1" si="106"/>
        <v/>
      </c>
      <c r="O445" t="str">
        <f t="shared" ca="1" si="107"/>
        <v/>
      </c>
      <c r="P445" t="str">
        <f t="shared" si="102"/>
        <v/>
      </c>
      <c r="Q445" t="str">
        <f t="shared" si="103"/>
        <v/>
      </c>
      <c r="R445" t="str">
        <f t="shared" si="104"/>
        <v/>
      </c>
      <c r="S445" t="str">
        <f t="shared" si="105"/>
        <v/>
      </c>
      <c r="U445" s="2" t="str">
        <f ca="1">IF(ISBLANK($T445),IF(S445="Irrigation","Irrigation",IF(R445="Irrigation","Irrigation",IF(Q445="Domestic","Domestic",IF(P445="Stockwatering","Stockwatering",IF(N445="IRRIGATION_AND_MUNICIPAL","Irrigation and Municipal",IF(O445="IRRIGATION_AND_DOMESTIC","Irrigation and Domestic Municipality",_xlfn.XLOOKUP(J445,Use_Code_Ranking!$B$4:$B$23,Use_Code_Ranking!$A$4:$A$23))))))),$T445)</f>
        <v>Irrigation</v>
      </c>
    </row>
    <row r="446" spans="1:21" x14ac:dyDescent="0.25">
      <c r="A446" t="s">
        <v>488</v>
      </c>
      <c r="B446" t="s">
        <v>98</v>
      </c>
      <c r="C446" t="s">
        <v>99</v>
      </c>
      <c r="D446">
        <v>8.3000000000000007</v>
      </c>
      <c r="E446" t="s">
        <v>100</v>
      </c>
      <c r="F446" t="s">
        <v>100</v>
      </c>
      <c r="G446" t="s">
        <v>472</v>
      </c>
      <c r="H446" s="41" t="s">
        <v>102</v>
      </c>
      <c r="I446">
        <f>_xlfn.XLOOKUP(B446,Use_Code_Ranking!$A$4:$A$23,Use_Code_Ranking!$B$4:$B$23,9999)</f>
        <v>1</v>
      </c>
      <c r="J446">
        <f t="shared" ca="1" si="98"/>
        <v>1</v>
      </c>
      <c r="K446">
        <f t="shared" ca="1" si="99"/>
        <v>1</v>
      </c>
      <c r="L446">
        <f t="shared" ca="1" si="100"/>
        <v>0</v>
      </c>
      <c r="M446">
        <f t="shared" ca="1" si="101"/>
        <v>0</v>
      </c>
      <c r="N446" t="str">
        <f t="shared" ca="1" si="106"/>
        <v/>
      </c>
      <c r="O446" t="str">
        <f t="shared" ca="1" si="107"/>
        <v/>
      </c>
      <c r="P446" t="str">
        <f t="shared" si="102"/>
        <v/>
      </c>
      <c r="Q446" t="str">
        <f t="shared" si="103"/>
        <v/>
      </c>
      <c r="R446" t="str">
        <f t="shared" si="104"/>
        <v/>
      </c>
      <c r="S446" t="str">
        <f t="shared" si="105"/>
        <v/>
      </c>
      <c r="U446" s="2" t="str">
        <f ca="1">IF(ISBLANK($T446),IF(S446="Irrigation","Irrigation",IF(R446="Irrigation","Irrigation",IF(Q446="Domestic","Domestic",IF(P446="Stockwatering","Stockwatering",IF(N446="IRRIGATION_AND_MUNICIPAL","Irrigation and Municipal",IF(O446="IRRIGATION_AND_DOMESTIC","Irrigation and Domestic Municipality",_xlfn.XLOOKUP(J446,Use_Code_Ranking!$B$4:$B$23,Use_Code_Ranking!$A$4:$A$23))))))),$T446)</f>
        <v>Irrigation</v>
      </c>
    </row>
    <row r="447" spans="1:21" x14ac:dyDescent="0.25">
      <c r="A447" t="s">
        <v>488</v>
      </c>
      <c r="B447" t="s">
        <v>131</v>
      </c>
      <c r="C447" t="s">
        <v>99</v>
      </c>
      <c r="D447">
        <v>8.3000000000000007</v>
      </c>
      <c r="E447" t="s">
        <v>100</v>
      </c>
      <c r="F447" t="s">
        <v>100</v>
      </c>
      <c r="G447" t="s">
        <v>472</v>
      </c>
      <c r="H447" s="41" t="s">
        <v>102</v>
      </c>
      <c r="I447">
        <f>_xlfn.XLOOKUP(B447,Use_Code_Ranking!$A$4:$A$23,Use_Code_Ranking!$B$4:$B$23,9999)</f>
        <v>14</v>
      </c>
      <c r="J447">
        <f t="shared" ca="1" si="98"/>
        <v>1</v>
      </c>
      <c r="K447">
        <f t="shared" ca="1" si="99"/>
        <v>1</v>
      </c>
      <c r="L447">
        <f t="shared" ca="1" si="100"/>
        <v>0</v>
      </c>
      <c r="M447">
        <f t="shared" ca="1" si="101"/>
        <v>0</v>
      </c>
      <c r="N447" t="str">
        <f t="shared" ca="1" si="106"/>
        <v/>
      </c>
      <c r="O447" t="str">
        <f t="shared" ca="1" si="107"/>
        <v/>
      </c>
      <c r="P447" t="str">
        <f t="shared" si="102"/>
        <v/>
      </c>
      <c r="Q447" t="str">
        <f t="shared" si="103"/>
        <v/>
      </c>
      <c r="R447" t="str">
        <f t="shared" si="104"/>
        <v/>
      </c>
      <c r="S447" t="str">
        <f t="shared" si="105"/>
        <v/>
      </c>
      <c r="U447" s="2" t="str">
        <f ca="1">IF(ISBLANK($T447),IF(S447="Irrigation","Irrigation",IF(R447="Irrigation","Irrigation",IF(Q447="Domestic","Domestic",IF(P447="Stockwatering","Stockwatering",IF(N447="IRRIGATION_AND_MUNICIPAL","Irrigation and Municipal",IF(O447="IRRIGATION_AND_DOMESTIC","Irrigation and Domestic Municipality",_xlfn.XLOOKUP(J447,Use_Code_Ranking!$B$4:$B$23,Use_Code_Ranking!$A$4:$A$23))))))),$T447)</f>
        <v>Irrigation</v>
      </c>
    </row>
    <row r="448" spans="1:21" x14ac:dyDescent="0.25">
      <c r="A448" t="s">
        <v>488</v>
      </c>
      <c r="B448" t="s">
        <v>143</v>
      </c>
      <c r="C448" t="s">
        <v>99</v>
      </c>
      <c r="D448">
        <v>8.3000000000000007</v>
      </c>
      <c r="E448" t="s">
        <v>100</v>
      </c>
      <c r="F448" t="s">
        <v>100</v>
      </c>
      <c r="G448" t="s">
        <v>472</v>
      </c>
      <c r="H448" s="41" t="s">
        <v>102</v>
      </c>
      <c r="I448">
        <f>_xlfn.XLOOKUP(B448,Use_Code_Ranking!$A$4:$A$23,Use_Code_Ranking!$B$4:$B$23,9999)</f>
        <v>12</v>
      </c>
      <c r="J448">
        <f t="shared" ca="1" si="98"/>
        <v>1</v>
      </c>
      <c r="K448">
        <f t="shared" ca="1" si="99"/>
        <v>1</v>
      </c>
      <c r="L448">
        <f t="shared" ca="1" si="100"/>
        <v>0</v>
      </c>
      <c r="M448">
        <f t="shared" ca="1" si="101"/>
        <v>0</v>
      </c>
      <c r="N448" t="str">
        <f t="shared" ca="1" si="106"/>
        <v/>
      </c>
      <c r="O448" t="str">
        <f t="shared" ca="1" si="107"/>
        <v/>
      </c>
      <c r="P448" t="str">
        <f t="shared" si="102"/>
        <v/>
      </c>
      <c r="Q448" t="str">
        <f t="shared" si="103"/>
        <v/>
      </c>
      <c r="R448" t="str">
        <f t="shared" si="104"/>
        <v/>
      </c>
      <c r="S448" t="str">
        <f t="shared" si="105"/>
        <v/>
      </c>
      <c r="U448" s="2" t="str">
        <f ca="1">IF(ISBLANK($T448),IF(S448="Irrigation","Irrigation",IF(R448="Irrigation","Irrigation",IF(Q448="Domestic","Domestic",IF(P448="Stockwatering","Stockwatering",IF(N448="IRRIGATION_AND_MUNICIPAL","Irrigation and Municipal",IF(O448="IRRIGATION_AND_DOMESTIC","Irrigation and Domestic Municipality",_xlfn.XLOOKUP(J448,Use_Code_Ranking!$B$4:$B$23,Use_Code_Ranking!$A$4:$A$23))))))),$T448)</f>
        <v>Irrigation</v>
      </c>
    </row>
    <row r="449" spans="1:21" x14ac:dyDescent="0.25">
      <c r="A449" t="s">
        <v>489</v>
      </c>
      <c r="B449" t="s">
        <v>107</v>
      </c>
      <c r="C449" t="s">
        <v>99</v>
      </c>
      <c r="D449">
        <v>20</v>
      </c>
      <c r="E449" t="s">
        <v>100</v>
      </c>
      <c r="F449" t="s">
        <v>100</v>
      </c>
      <c r="G449" t="s">
        <v>227</v>
      </c>
      <c r="H449" s="41" t="s">
        <v>111</v>
      </c>
      <c r="I449">
        <f>_xlfn.XLOOKUP(B449,Use_Code_Ranking!$A$4:$A$23,Use_Code_Ranking!$B$4:$B$23,9999)</f>
        <v>6</v>
      </c>
      <c r="J449">
        <f t="shared" ca="1" si="98"/>
        <v>1</v>
      </c>
      <c r="K449">
        <f t="shared" ca="1" si="99"/>
        <v>2</v>
      </c>
      <c r="L449">
        <f t="shared" ca="1" si="100"/>
        <v>0</v>
      </c>
      <c r="M449">
        <f t="shared" ca="1" si="101"/>
        <v>0</v>
      </c>
      <c r="N449" t="str">
        <f t="shared" ca="1" si="106"/>
        <v/>
      </c>
      <c r="O449" t="str">
        <f t="shared" ca="1" si="107"/>
        <v/>
      </c>
      <c r="P449" t="str">
        <f t="shared" si="102"/>
        <v/>
      </c>
      <c r="Q449" t="str">
        <f t="shared" si="103"/>
        <v/>
      </c>
      <c r="R449" t="str">
        <f t="shared" si="104"/>
        <v/>
      </c>
      <c r="S449" t="str">
        <f t="shared" si="105"/>
        <v/>
      </c>
      <c r="U449" s="2" t="str">
        <f ca="1">IF(ISBLANK($T449),IF(S449="Irrigation","Irrigation",IF(R449="Irrigation","Irrigation",IF(Q449="Domestic","Domestic",IF(P449="Stockwatering","Stockwatering",IF(N449="IRRIGATION_AND_MUNICIPAL","Irrigation and Municipal",IF(O449="IRRIGATION_AND_DOMESTIC","Irrigation and Domestic Municipality",_xlfn.XLOOKUP(J449,Use_Code_Ranking!$B$4:$B$23,Use_Code_Ranking!$A$4:$A$23))))))),$T449)</f>
        <v>Irrigation</v>
      </c>
    </row>
    <row r="450" spans="1:21" x14ac:dyDescent="0.25">
      <c r="A450" t="s">
        <v>489</v>
      </c>
      <c r="B450" t="s">
        <v>98</v>
      </c>
      <c r="C450" t="s">
        <v>99</v>
      </c>
      <c r="D450">
        <v>20</v>
      </c>
      <c r="E450" t="s">
        <v>100</v>
      </c>
      <c r="F450" t="s">
        <v>100</v>
      </c>
      <c r="G450" t="s">
        <v>227</v>
      </c>
      <c r="H450" s="41" t="s">
        <v>111</v>
      </c>
      <c r="I450">
        <f>_xlfn.XLOOKUP(B450,Use_Code_Ranking!$A$4:$A$23,Use_Code_Ranking!$B$4:$B$23,9999)</f>
        <v>1</v>
      </c>
      <c r="J450">
        <f t="shared" ca="1" si="98"/>
        <v>1</v>
      </c>
      <c r="K450">
        <f t="shared" ca="1" si="99"/>
        <v>2</v>
      </c>
      <c r="L450">
        <f t="shared" ca="1" si="100"/>
        <v>0</v>
      </c>
      <c r="M450">
        <f t="shared" ca="1" si="101"/>
        <v>0</v>
      </c>
      <c r="N450" t="str">
        <f t="shared" ca="1" si="106"/>
        <v/>
      </c>
      <c r="O450" t="str">
        <f t="shared" ca="1" si="107"/>
        <v/>
      </c>
      <c r="P450" t="str">
        <f t="shared" si="102"/>
        <v/>
      </c>
      <c r="Q450" t="str">
        <f t="shared" si="103"/>
        <v/>
      </c>
      <c r="R450" t="str">
        <f t="shared" si="104"/>
        <v/>
      </c>
      <c r="S450" t="str">
        <f t="shared" si="105"/>
        <v/>
      </c>
      <c r="U450" s="2" t="str">
        <f ca="1">IF(ISBLANK($T450),IF(S450="Irrigation","Irrigation",IF(R450="Irrigation","Irrigation",IF(Q450="Domestic","Domestic",IF(P450="Stockwatering","Stockwatering",IF(N450="IRRIGATION_AND_MUNICIPAL","Irrigation and Municipal",IF(O450="IRRIGATION_AND_DOMESTIC","Irrigation and Domestic Municipality",_xlfn.XLOOKUP(J450,Use_Code_Ranking!$B$4:$B$23,Use_Code_Ranking!$A$4:$A$23))))))),$T450)</f>
        <v>Irrigation</v>
      </c>
    </row>
    <row r="451" spans="1:21" x14ac:dyDescent="0.25">
      <c r="A451" t="s">
        <v>489</v>
      </c>
      <c r="B451" t="s">
        <v>106</v>
      </c>
      <c r="C451" t="s">
        <v>99</v>
      </c>
      <c r="D451">
        <v>20</v>
      </c>
      <c r="E451" t="s">
        <v>100</v>
      </c>
      <c r="F451" t="s">
        <v>100</v>
      </c>
      <c r="G451" t="s">
        <v>227</v>
      </c>
      <c r="H451" s="41" t="s">
        <v>111</v>
      </c>
      <c r="I451">
        <f>_xlfn.XLOOKUP(B451,Use_Code_Ranking!$A$4:$A$23,Use_Code_Ranking!$B$4:$B$23,9999)</f>
        <v>3</v>
      </c>
      <c r="J451">
        <f t="shared" ca="1" si="98"/>
        <v>1</v>
      </c>
      <c r="K451">
        <f t="shared" ca="1" si="99"/>
        <v>2</v>
      </c>
      <c r="L451">
        <f t="shared" ca="1" si="100"/>
        <v>0</v>
      </c>
      <c r="M451">
        <f t="shared" ca="1" si="101"/>
        <v>0</v>
      </c>
      <c r="N451" t="str">
        <f t="shared" ca="1" si="106"/>
        <v/>
      </c>
      <c r="O451" t="str">
        <f t="shared" ca="1" si="107"/>
        <v/>
      </c>
      <c r="P451" t="str">
        <f t="shared" si="102"/>
        <v/>
      </c>
      <c r="Q451" t="str">
        <f t="shared" si="103"/>
        <v/>
      </c>
      <c r="R451" t="str">
        <f t="shared" si="104"/>
        <v/>
      </c>
      <c r="S451" t="str">
        <f t="shared" si="105"/>
        <v/>
      </c>
      <c r="U451" s="2" t="str">
        <f ca="1">IF(ISBLANK($T451),IF(S451="Irrigation","Irrigation",IF(R451="Irrigation","Irrigation",IF(Q451="Domestic","Domestic",IF(P451="Stockwatering","Stockwatering",IF(N451="IRRIGATION_AND_MUNICIPAL","Irrigation and Municipal",IF(O451="IRRIGATION_AND_DOMESTIC","Irrigation and Domestic Municipality",_xlfn.XLOOKUP(J451,Use_Code_Ranking!$B$4:$B$23,Use_Code_Ranking!$A$4:$A$23))))))),$T451)</f>
        <v>Irrigation</v>
      </c>
    </row>
    <row r="452" spans="1:21" x14ac:dyDescent="0.25">
      <c r="A452" t="s">
        <v>489</v>
      </c>
      <c r="B452" t="s">
        <v>98</v>
      </c>
      <c r="C452" t="s">
        <v>99</v>
      </c>
      <c r="D452">
        <v>20</v>
      </c>
      <c r="E452" t="s">
        <v>100</v>
      </c>
      <c r="F452" t="s">
        <v>100</v>
      </c>
      <c r="G452" t="s">
        <v>227</v>
      </c>
      <c r="H452" s="41" t="s">
        <v>111</v>
      </c>
      <c r="I452">
        <f>_xlfn.XLOOKUP(B452,Use_Code_Ranking!$A$4:$A$23,Use_Code_Ranking!$B$4:$B$23,9999)</f>
        <v>1</v>
      </c>
      <c r="J452">
        <f t="shared" ref="J452:J515" ca="1" si="108">_xlfn.MINIFS(USE_CODE_RANK,APPLICATION_NUMBER,A452)</f>
        <v>1</v>
      </c>
      <c r="K452">
        <f t="shared" ref="K452:K515" ca="1" si="109">COUNTIFS(USE_CODE_RANK,1,APPLICATION_NUMBER,A452)</f>
        <v>2</v>
      </c>
      <c r="L452">
        <f t="shared" ref="L452:L515" ca="1" si="110">COUNTIFS(USE_CODE_RANK,2,APPLICATION_NUMBER,A452)</f>
        <v>0</v>
      </c>
      <c r="M452">
        <f t="shared" ref="M452:M515" ca="1" si="111">COUNTIFS(USE_CODE_RANK,3,APPLICATION_NUMBER,A452,PRIMARY_OWNER_ENTITY_TYPE,"Government (State/Municipal)")</f>
        <v>0</v>
      </c>
      <c r="N452" t="str">
        <f t="shared" ca="1" si="106"/>
        <v/>
      </c>
      <c r="O452" t="str">
        <f t="shared" ca="1" si="107"/>
        <v/>
      </c>
      <c r="P452" t="str">
        <f t="shared" ref="P452:P515" si="112">IF(ISNUMBER(SEARCH("Stock",C452)),"Stockwatering","")</f>
        <v/>
      </c>
      <c r="Q452" t="str">
        <f t="shared" ref="Q452:Q515" si="113">IF(ISNUMBER(SEARCH("Registration Domestic",C452)),"Domestic","")</f>
        <v/>
      </c>
      <c r="R452" t="str">
        <f t="shared" ref="R452:R515" si="114">IF(ISNUMBER(SEARCH("Registration Irrigation",C452)),"Irrigation","")</f>
        <v/>
      </c>
      <c r="S452" t="str">
        <f t="shared" ref="S452:S515" si="115">IF(ISNUMBER(SEARCH("Registration Cannabis",C452)),"Irrigation","")</f>
        <v/>
      </c>
      <c r="U452" s="2" t="str">
        <f ca="1">IF(ISBLANK($T452),IF(S452="Irrigation","Irrigation",IF(R452="Irrigation","Irrigation",IF(Q452="Domestic","Domestic",IF(P452="Stockwatering","Stockwatering",IF(N452="IRRIGATION_AND_MUNICIPAL","Irrigation and Municipal",IF(O452="IRRIGATION_AND_DOMESTIC","Irrigation and Domestic Municipality",_xlfn.XLOOKUP(J452,Use_Code_Ranking!$B$4:$B$23,Use_Code_Ranking!$A$4:$A$23))))))),$T452)</f>
        <v>Irrigation</v>
      </c>
    </row>
    <row r="453" spans="1:21" x14ac:dyDescent="0.25">
      <c r="A453" t="s">
        <v>490</v>
      </c>
      <c r="B453" t="s">
        <v>143</v>
      </c>
      <c r="C453" t="s">
        <v>99</v>
      </c>
      <c r="D453">
        <v>80</v>
      </c>
      <c r="E453" t="s">
        <v>100</v>
      </c>
      <c r="F453" t="s">
        <v>100</v>
      </c>
      <c r="G453" t="s">
        <v>333</v>
      </c>
      <c r="H453" s="41" t="s">
        <v>102</v>
      </c>
      <c r="I453">
        <f>_xlfn.XLOOKUP(B453,Use_Code_Ranking!$A$4:$A$23,Use_Code_Ranking!$B$4:$B$23,9999)</f>
        <v>12</v>
      </c>
      <c r="J453">
        <f t="shared" ca="1" si="108"/>
        <v>1</v>
      </c>
      <c r="K453">
        <f t="shared" ca="1" si="109"/>
        <v>1</v>
      </c>
      <c r="L453">
        <f t="shared" ca="1" si="110"/>
        <v>0</v>
      </c>
      <c r="M453">
        <f t="shared" ca="1" si="111"/>
        <v>0</v>
      </c>
      <c r="N453" t="str">
        <f t="shared" ref="N453:N516" ca="1" si="116">IF(AND(K453&gt;0,L453&gt;0),"IRRIGATION_AND_MUNICIPAL","")</f>
        <v/>
      </c>
      <c r="O453" t="str">
        <f t="shared" ref="O453:O516" ca="1" si="117">IF(AND(K453&gt;0,M453&gt;0),"IRRIGATION_AND_DOMESTIC","")</f>
        <v/>
      </c>
      <c r="P453" t="str">
        <f t="shared" si="112"/>
        <v/>
      </c>
      <c r="Q453" t="str">
        <f t="shared" si="113"/>
        <v/>
      </c>
      <c r="R453" t="str">
        <f t="shared" si="114"/>
        <v/>
      </c>
      <c r="S453" t="str">
        <f t="shared" si="115"/>
        <v/>
      </c>
      <c r="U453" s="2" t="str">
        <f ca="1">IF(ISBLANK($T453),IF(S453="Irrigation","Irrigation",IF(R453="Irrigation","Irrigation",IF(Q453="Domestic","Domestic",IF(P453="Stockwatering","Stockwatering",IF(N453="IRRIGATION_AND_MUNICIPAL","Irrigation and Municipal",IF(O453="IRRIGATION_AND_DOMESTIC","Irrigation and Domestic Municipality",_xlfn.XLOOKUP(J453,Use_Code_Ranking!$B$4:$B$23,Use_Code_Ranking!$A$4:$A$23))))))),$T453)</f>
        <v>Irrigation</v>
      </c>
    </row>
    <row r="454" spans="1:21" x14ac:dyDescent="0.25">
      <c r="A454" t="s">
        <v>490</v>
      </c>
      <c r="B454" t="s">
        <v>98</v>
      </c>
      <c r="C454" t="s">
        <v>99</v>
      </c>
      <c r="D454">
        <v>80</v>
      </c>
      <c r="E454" t="s">
        <v>100</v>
      </c>
      <c r="F454" t="s">
        <v>100</v>
      </c>
      <c r="G454" t="s">
        <v>333</v>
      </c>
      <c r="H454" s="41" t="s">
        <v>102</v>
      </c>
      <c r="I454">
        <f>_xlfn.XLOOKUP(B454,Use_Code_Ranking!$A$4:$A$23,Use_Code_Ranking!$B$4:$B$23,9999)</f>
        <v>1</v>
      </c>
      <c r="J454">
        <f t="shared" ca="1" si="108"/>
        <v>1</v>
      </c>
      <c r="K454">
        <f t="shared" ca="1" si="109"/>
        <v>1</v>
      </c>
      <c r="L454">
        <f t="shared" ca="1" si="110"/>
        <v>0</v>
      </c>
      <c r="M454">
        <f t="shared" ca="1" si="111"/>
        <v>0</v>
      </c>
      <c r="N454" t="str">
        <f t="shared" ca="1" si="116"/>
        <v/>
      </c>
      <c r="O454" t="str">
        <f t="shared" ca="1" si="117"/>
        <v/>
      </c>
      <c r="P454" t="str">
        <f t="shared" si="112"/>
        <v/>
      </c>
      <c r="Q454" t="str">
        <f t="shared" si="113"/>
        <v/>
      </c>
      <c r="R454" t="str">
        <f t="shared" si="114"/>
        <v/>
      </c>
      <c r="S454" t="str">
        <f t="shared" si="115"/>
        <v/>
      </c>
      <c r="U454" s="2" t="str">
        <f ca="1">IF(ISBLANK($T454),IF(S454="Irrigation","Irrigation",IF(R454="Irrigation","Irrigation",IF(Q454="Domestic","Domestic",IF(P454="Stockwatering","Stockwatering",IF(N454="IRRIGATION_AND_MUNICIPAL","Irrigation and Municipal",IF(O454="IRRIGATION_AND_DOMESTIC","Irrigation and Domestic Municipality",_xlfn.XLOOKUP(J454,Use_Code_Ranking!$B$4:$B$23,Use_Code_Ranking!$A$4:$A$23))))))),$T454)</f>
        <v>Irrigation</v>
      </c>
    </row>
    <row r="455" spans="1:21" x14ac:dyDescent="0.25">
      <c r="A455" t="s">
        <v>490</v>
      </c>
      <c r="B455" t="s">
        <v>139</v>
      </c>
      <c r="C455" t="s">
        <v>99</v>
      </c>
      <c r="D455">
        <v>80</v>
      </c>
      <c r="E455" t="s">
        <v>100</v>
      </c>
      <c r="F455" t="s">
        <v>100</v>
      </c>
      <c r="G455" t="s">
        <v>333</v>
      </c>
      <c r="H455" s="41" t="s">
        <v>102</v>
      </c>
      <c r="I455">
        <f>_xlfn.XLOOKUP(B455,Use_Code_Ranking!$A$4:$A$23,Use_Code_Ranking!$B$4:$B$23,9999)</f>
        <v>9</v>
      </c>
      <c r="J455">
        <f t="shared" ca="1" si="108"/>
        <v>1</v>
      </c>
      <c r="K455">
        <f t="shared" ca="1" si="109"/>
        <v>1</v>
      </c>
      <c r="L455">
        <f t="shared" ca="1" si="110"/>
        <v>0</v>
      </c>
      <c r="M455">
        <f t="shared" ca="1" si="111"/>
        <v>0</v>
      </c>
      <c r="N455" t="str">
        <f t="shared" ca="1" si="116"/>
        <v/>
      </c>
      <c r="O455" t="str">
        <f t="shared" ca="1" si="117"/>
        <v/>
      </c>
      <c r="P455" t="str">
        <f t="shared" si="112"/>
        <v/>
      </c>
      <c r="Q455" t="str">
        <f t="shared" si="113"/>
        <v/>
      </c>
      <c r="R455" t="str">
        <f t="shared" si="114"/>
        <v/>
      </c>
      <c r="S455" t="str">
        <f t="shared" si="115"/>
        <v/>
      </c>
      <c r="U455" s="2" t="str">
        <f ca="1">IF(ISBLANK($T455),IF(S455="Irrigation","Irrigation",IF(R455="Irrigation","Irrigation",IF(Q455="Domestic","Domestic",IF(P455="Stockwatering","Stockwatering",IF(N455="IRRIGATION_AND_MUNICIPAL","Irrigation and Municipal",IF(O455="IRRIGATION_AND_DOMESTIC","Irrigation and Domestic Municipality",_xlfn.XLOOKUP(J455,Use_Code_Ranking!$B$4:$B$23,Use_Code_Ranking!$A$4:$A$23))))))),$T455)</f>
        <v>Irrigation</v>
      </c>
    </row>
    <row r="456" spans="1:21" x14ac:dyDescent="0.25">
      <c r="A456" t="s">
        <v>490</v>
      </c>
      <c r="B456" t="s">
        <v>130</v>
      </c>
      <c r="C456" t="s">
        <v>99</v>
      </c>
      <c r="D456">
        <v>80</v>
      </c>
      <c r="E456" t="s">
        <v>100</v>
      </c>
      <c r="F456" t="s">
        <v>100</v>
      </c>
      <c r="G456" t="s">
        <v>333</v>
      </c>
      <c r="H456" s="41" t="s">
        <v>102</v>
      </c>
      <c r="I456">
        <f>_xlfn.XLOOKUP(B456,Use_Code_Ranking!$A$4:$A$23,Use_Code_Ranking!$B$4:$B$23,9999)</f>
        <v>7</v>
      </c>
      <c r="J456">
        <f t="shared" ca="1" si="108"/>
        <v>1</v>
      </c>
      <c r="K456">
        <f t="shared" ca="1" si="109"/>
        <v>1</v>
      </c>
      <c r="L456">
        <f t="shared" ca="1" si="110"/>
        <v>0</v>
      </c>
      <c r="M456">
        <f t="shared" ca="1" si="111"/>
        <v>0</v>
      </c>
      <c r="N456" t="str">
        <f t="shared" ca="1" si="116"/>
        <v/>
      </c>
      <c r="O456" t="str">
        <f t="shared" ca="1" si="117"/>
        <v/>
      </c>
      <c r="P456" t="str">
        <f t="shared" si="112"/>
        <v/>
      </c>
      <c r="Q456" t="str">
        <f t="shared" si="113"/>
        <v/>
      </c>
      <c r="R456" t="str">
        <f t="shared" si="114"/>
        <v/>
      </c>
      <c r="S456" t="str">
        <f t="shared" si="115"/>
        <v/>
      </c>
      <c r="U456" s="2" t="str">
        <f ca="1">IF(ISBLANK($T456),IF(S456="Irrigation","Irrigation",IF(R456="Irrigation","Irrigation",IF(Q456="Domestic","Domestic",IF(P456="Stockwatering","Stockwatering",IF(N456="IRRIGATION_AND_MUNICIPAL","Irrigation and Municipal",IF(O456="IRRIGATION_AND_DOMESTIC","Irrigation and Domestic Municipality",_xlfn.XLOOKUP(J456,Use_Code_Ranking!$B$4:$B$23,Use_Code_Ranking!$A$4:$A$23))))))),$T456)</f>
        <v>Irrigation</v>
      </c>
    </row>
    <row r="457" spans="1:21" x14ac:dyDescent="0.25">
      <c r="A457" t="s">
        <v>491</v>
      </c>
      <c r="B457" t="s">
        <v>130</v>
      </c>
      <c r="C457" t="s">
        <v>99</v>
      </c>
      <c r="D457">
        <v>156</v>
      </c>
      <c r="E457" t="s">
        <v>100</v>
      </c>
      <c r="F457" t="s">
        <v>100</v>
      </c>
      <c r="G457" t="s">
        <v>173</v>
      </c>
      <c r="H457" s="41" t="s">
        <v>111</v>
      </c>
      <c r="I457">
        <f>_xlfn.XLOOKUP(B457,Use_Code_Ranking!$A$4:$A$23,Use_Code_Ranking!$B$4:$B$23,9999)</f>
        <v>7</v>
      </c>
      <c r="J457">
        <f t="shared" ca="1" si="108"/>
        <v>1</v>
      </c>
      <c r="K457">
        <f t="shared" ca="1" si="109"/>
        <v>1</v>
      </c>
      <c r="L457">
        <f t="shared" ca="1" si="110"/>
        <v>0</v>
      </c>
      <c r="M457">
        <f t="shared" ca="1" si="111"/>
        <v>0</v>
      </c>
      <c r="N457" t="str">
        <f t="shared" ca="1" si="116"/>
        <v/>
      </c>
      <c r="O457" t="str">
        <f t="shared" ca="1" si="117"/>
        <v/>
      </c>
      <c r="P457" t="str">
        <f t="shared" si="112"/>
        <v/>
      </c>
      <c r="Q457" t="str">
        <f t="shared" si="113"/>
        <v/>
      </c>
      <c r="R457" t="str">
        <f t="shared" si="114"/>
        <v/>
      </c>
      <c r="S457" t="str">
        <f t="shared" si="115"/>
        <v/>
      </c>
      <c r="U457" s="2" t="str">
        <f ca="1">IF(ISBLANK($T457),IF(S457="Irrigation","Irrigation",IF(R457="Irrigation","Irrigation",IF(Q457="Domestic","Domestic",IF(P457="Stockwatering","Stockwatering",IF(N457="IRRIGATION_AND_MUNICIPAL","Irrigation and Municipal",IF(O457="IRRIGATION_AND_DOMESTIC","Irrigation and Domestic Municipality",_xlfn.XLOOKUP(J457,Use_Code_Ranking!$B$4:$B$23,Use_Code_Ranking!$A$4:$A$23))))))),$T457)</f>
        <v>Irrigation</v>
      </c>
    </row>
    <row r="458" spans="1:21" x14ac:dyDescent="0.25">
      <c r="A458" t="s">
        <v>491</v>
      </c>
      <c r="B458" t="s">
        <v>98</v>
      </c>
      <c r="C458" t="s">
        <v>99</v>
      </c>
      <c r="D458">
        <v>156</v>
      </c>
      <c r="E458" t="s">
        <v>100</v>
      </c>
      <c r="F458" t="s">
        <v>100</v>
      </c>
      <c r="G458" t="s">
        <v>173</v>
      </c>
      <c r="H458" s="41" t="s">
        <v>111</v>
      </c>
      <c r="I458">
        <f>_xlfn.XLOOKUP(B458,Use_Code_Ranking!$A$4:$A$23,Use_Code_Ranking!$B$4:$B$23,9999)</f>
        <v>1</v>
      </c>
      <c r="J458">
        <f t="shared" ca="1" si="108"/>
        <v>1</v>
      </c>
      <c r="K458">
        <f t="shared" ca="1" si="109"/>
        <v>1</v>
      </c>
      <c r="L458">
        <f t="shared" ca="1" si="110"/>
        <v>0</v>
      </c>
      <c r="M458">
        <f t="shared" ca="1" si="111"/>
        <v>0</v>
      </c>
      <c r="N458" t="str">
        <f t="shared" ca="1" si="116"/>
        <v/>
      </c>
      <c r="O458" t="str">
        <f t="shared" ca="1" si="117"/>
        <v/>
      </c>
      <c r="P458" t="str">
        <f t="shared" si="112"/>
        <v/>
      </c>
      <c r="Q458" t="str">
        <f t="shared" si="113"/>
        <v/>
      </c>
      <c r="R458" t="str">
        <f t="shared" si="114"/>
        <v/>
      </c>
      <c r="S458" t="str">
        <f t="shared" si="115"/>
        <v/>
      </c>
      <c r="U458" s="2" t="str">
        <f ca="1">IF(ISBLANK($T458),IF(S458="Irrigation","Irrigation",IF(R458="Irrigation","Irrigation",IF(Q458="Domestic","Domestic",IF(P458="Stockwatering","Stockwatering",IF(N458="IRRIGATION_AND_MUNICIPAL","Irrigation and Municipal",IF(O458="IRRIGATION_AND_DOMESTIC","Irrigation and Domestic Municipality",_xlfn.XLOOKUP(J458,Use_Code_Ranking!$B$4:$B$23,Use_Code_Ranking!$A$4:$A$23))))))),$T458)</f>
        <v>Irrigation</v>
      </c>
    </row>
    <row r="459" spans="1:21" x14ac:dyDescent="0.25">
      <c r="A459" t="s">
        <v>492</v>
      </c>
      <c r="B459" t="s">
        <v>98</v>
      </c>
      <c r="C459" t="s">
        <v>99</v>
      </c>
      <c r="D459">
        <v>30</v>
      </c>
      <c r="E459" t="s">
        <v>100</v>
      </c>
      <c r="F459" t="s">
        <v>100</v>
      </c>
      <c r="G459" t="s">
        <v>493</v>
      </c>
      <c r="H459" s="41" t="s">
        <v>104</v>
      </c>
      <c r="I459">
        <f>_xlfn.XLOOKUP(B459,Use_Code_Ranking!$A$4:$A$23,Use_Code_Ranking!$B$4:$B$23,9999)</f>
        <v>1</v>
      </c>
      <c r="J459">
        <f t="shared" ca="1" si="108"/>
        <v>1</v>
      </c>
      <c r="K459">
        <f t="shared" ca="1" si="109"/>
        <v>1</v>
      </c>
      <c r="L459">
        <f t="shared" ca="1" si="110"/>
        <v>0</v>
      </c>
      <c r="M459">
        <f t="shared" ca="1" si="111"/>
        <v>0</v>
      </c>
      <c r="N459" t="str">
        <f t="shared" ca="1" si="116"/>
        <v/>
      </c>
      <c r="O459" t="str">
        <f t="shared" ca="1" si="117"/>
        <v/>
      </c>
      <c r="P459" t="str">
        <f t="shared" si="112"/>
        <v/>
      </c>
      <c r="Q459" t="str">
        <f t="shared" si="113"/>
        <v/>
      </c>
      <c r="R459" t="str">
        <f t="shared" si="114"/>
        <v/>
      </c>
      <c r="S459" t="str">
        <f t="shared" si="115"/>
        <v/>
      </c>
      <c r="U459" s="2" t="str">
        <f ca="1">IF(ISBLANK($T459),IF(S459="Irrigation","Irrigation",IF(R459="Irrigation","Irrigation",IF(Q459="Domestic","Domestic",IF(P459="Stockwatering","Stockwatering",IF(N459="IRRIGATION_AND_MUNICIPAL","Irrigation and Municipal",IF(O459="IRRIGATION_AND_DOMESTIC","Irrigation and Domestic Municipality",_xlfn.XLOOKUP(J459,Use_Code_Ranking!$B$4:$B$23,Use_Code_Ranking!$A$4:$A$23))))))),$T459)</f>
        <v>Irrigation</v>
      </c>
    </row>
    <row r="460" spans="1:21" x14ac:dyDescent="0.25">
      <c r="A460" t="s">
        <v>494</v>
      </c>
      <c r="B460" t="s">
        <v>139</v>
      </c>
      <c r="C460" t="s">
        <v>99</v>
      </c>
      <c r="D460">
        <v>38</v>
      </c>
      <c r="E460" t="s">
        <v>100</v>
      </c>
      <c r="F460" t="s">
        <v>100</v>
      </c>
      <c r="G460" t="s">
        <v>495</v>
      </c>
      <c r="H460" s="41" t="s">
        <v>104</v>
      </c>
      <c r="I460">
        <f>_xlfn.XLOOKUP(B460,Use_Code_Ranking!$A$4:$A$23,Use_Code_Ranking!$B$4:$B$23,9999)</f>
        <v>9</v>
      </c>
      <c r="J460">
        <f t="shared" ca="1" si="108"/>
        <v>1</v>
      </c>
      <c r="K460">
        <f t="shared" ca="1" si="109"/>
        <v>1</v>
      </c>
      <c r="L460">
        <f t="shared" ca="1" si="110"/>
        <v>0</v>
      </c>
      <c r="M460">
        <f t="shared" ca="1" si="111"/>
        <v>0</v>
      </c>
      <c r="N460" t="str">
        <f t="shared" ca="1" si="116"/>
        <v/>
      </c>
      <c r="O460" t="str">
        <f t="shared" ca="1" si="117"/>
        <v/>
      </c>
      <c r="P460" t="str">
        <f t="shared" si="112"/>
        <v/>
      </c>
      <c r="Q460" t="str">
        <f t="shared" si="113"/>
        <v/>
      </c>
      <c r="R460" t="str">
        <f t="shared" si="114"/>
        <v/>
      </c>
      <c r="S460" t="str">
        <f t="shared" si="115"/>
        <v/>
      </c>
      <c r="U460" s="2" t="str">
        <f ca="1">IF(ISBLANK($T460),IF(S460="Irrigation","Irrigation",IF(R460="Irrigation","Irrigation",IF(Q460="Domestic","Domestic",IF(P460="Stockwatering","Stockwatering",IF(N460="IRRIGATION_AND_MUNICIPAL","Irrigation and Municipal",IF(O460="IRRIGATION_AND_DOMESTIC","Irrigation and Domestic Municipality",_xlfn.XLOOKUP(J460,Use_Code_Ranking!$B$4:$B$23,Use_Code_Ranking!$A$4:$A$23))))))),$T460)</f>
        <v>Irrigation</v>
      </c>
    </row>
    <row r="461" spans="1:21" x14ac:dyDescent="0.25">
      <c r="A461" t="s">
        <v>494</v>
      </c>
      <c r="B461" t="s">
        <v>130</v>
      </c>
      <c r="C461" t="s">
        <v>99</v>
      </c>
      <c r="D461">
        <v>38</v>
      </c>
      <c r="E461" t="s">
        <v>100</v>
      </c>
      <c r="F461" t="s">
        <v>100</v>
      </c>
      <c r="G461" t="s">
        <v>495</v>
      </c>
      <c r="H461" s="41" t="s">
        <v>104</v>
      </c>
      <c r="I461">
        <f>_xlfn.XLOOKUP(B461,Use_Code_Ranking!$A$4:$A$23,Use_Code_Ranking!$B$4:$B$23,9999)</f>
        <v>7</v>
      </c>
      <c r="J461">
        <f t="shared" ca="1" si="108"/>
        <v>1</v>
      </c>
      <c r="K461">
        <f t="shared" ca="1" si="109"/>
        <v>1</v>
      </c>
      <c r="L461">
        <f t="shared" ca="1" si="110"/>
        <v>0</v>
      </c>
      <c r="M461">
        <f t="shared" ca="1" si="111"/>
        <v>0</v>
      </c>
      <c r="N461" t="str">
        <f t="shared" ca="1" si="116"/>
        <v/>
      </c>
      <c r="O461" t="str">
        <f t="shared" ca="1" si="117"/>
        <v/>
      </c>
      <c r="P461" t="str">
        <f t="shared" si="112"/>
        <v/>
      </c>
      <c r="Q461" t="str">
        <f t="shared" si="113"/>
        <v/>
      </c>
      <c r="R461" t="str">
        <f t="shared" si="114"/>
        <v/>
      </c>
      <c r="S461" t="str">
        <f t="shared" si="115"/>
        <v/>
      </c>
      <c r="U461" s="2" t="str">
        <f ca="1">IF(ISBLANK($T461),IF(S461="Irrigation","Irrigation",IF(R461="Irrigation","Irrigation",IF(Q461="Domestic","Domestic",IF(P461="Stockwatering","Stockwatering",IF(N461="IRRIGATION_AND_MUNICIPAL","Irrigation and Municipal",IF(O461="IRRIGATION_AND_DOMESTIC","Irrigation and Domestic Municipality",_xlfn.XLOOKUP(J461,Use_Code_Ranking!$B$4:$B$23,Use_Code_Ranking!$A$4:$A$23))))))),$T461)</f>
        <v>Irrigation</v>
      </c>
    </row>
    <row r="462" spans="1:21" x14ac:dyDescent="0.25">
      <c r="A462" t="s">
        <v>494</v>
      </c>
      <c r="B462" t="s">
        <v>127</v>
      </c>
      <c r="C462" t="s">
        <v>99</v>
      </c>
      <c r="D462">
        <v>38</v>
      </c>
      <c r="E462" t="s">
        <v>100</v>
      </c>
      <c r="F462" t="s">
        <v>100</v>
      </c>
      <c r="G462" t="s">
        <v>495</v>
      </c>
      <c r="H462" s="41" t="s">
        <v>104</v>
      </c>
      <c r="I462">
        <f>_xlfn.XLOOKUP(B462,Use_Code_Ranking!$A$4:$A$23,Use_Code_Ranking!$B$4:$B$23,9999)</f>
        <v>8</v>
      </c>
      <c r="J462">
        <f t="shared" ca="1" si="108"/>
        <v>1</v>
      </c>
      <c r="K462">
        <f t="shared" ca="1" si="109"/>
        <v>1</v>
      </c>
      <c r="L462">
        <f t="shared" ca="1" si="110"/>
        <v>0</v>
      </c>
      <c r="M462">
        <f t="shared" ca="1" si="111"/>
        <v>0</v>
      </c>
      <c r="N462" t="str">
        <f t="shared" ca="1" si="116"/>
        <v/>
      </c>
      <c r="O462" t="str">
        <f t="shared" ca="1" si="117"/>
        <v/>
      </c>
      <c r="P462" t="str">
        <f t="shared" si="112"/>
        <v/>
      </c>
      <c r="Q462" t="str">
        <f t="shared" si="113"/>
        <v/>
      </c>
      <c r="R462" t="str">
        <f t="shared" si="114"/>
        <v/>
      </c>
      <c r="S462" t="str">
        <f t="shared" si="115"/>
        <v/>
      </c>
      <c r="U462" s="2" t="str">
        <f ca="1">IF(ISBLANK($T462),IF(S462="Irrigation","Irrigation",IF(R462="Irrigation","Irrigation",IF(Q462="Domestic","Domestic",IF(P462="Stockwatering","Stockwatering",IF(N462="IRRIGATION_AND_MUNICIPAL","Irrigation and Municipal",IF(O462="IRRIGATION_AND_DOMESTIC","Irrigation and Domestic Municipality",_xlfn.XLOOKUP(J462,Use_Code_Ranking!$B$4:$B$23,Use_Code_Ranking!$A$4:$A$23))))))),$T462)</f>
        <v>Irrigation</v>
      </c>
    </row>
    <row r="463" spans="1:21" x14ac:dyDescent="0.25">
      <c r="A463" t="s">
        <v>494</v>
      </c>
      <c r="B463" t="s">
        <v>98</v>
      </c>
      <c r="C463" t="s">
        <v>99</v>
      </c>
      <c r="D463">
        <v>38</v>
      </c>
      <c r="E463" t="s">
        <v>100</v>
      </c>
      <c r="F463" t="s">
        <v>100</v>
      </c>
      <c r="G463" t="s">
        <v>495</v>
      </c>
      <c r="H463" s="41" t="s">
        <v>104</v>
      </c>
      <c r="I463">
        <f>_xlfn.XLOOKUP(B463,Use_Code_Ranking!$A$4:$A$23,Use_Code_Ranking!$B$4:$B$23,9999)</f>
        <v>1</v>
      </c>
      <c r="J463">
        <f t="shared" ca="1" si="108"/>
        <v>1</v>
      </c>
      <c r="K463">
        <f t="shared" ca="1" si="109"/>
        <v>1</v>
      </c>
      <c r="L463">
        <f t="shared" ca="1" si="110"/>
        <v>0</v>
      </c>
      <c r="M463">
        <f t="shared" ca="1" si="111"/>
        <v>0</v>
      </c>
      <c r="N463" t="str">
        <f t="shared" ca="1" si="116"/>
        <v/>
      </c>
      <c r="O463" t="str">
        <f t="shared" ca="1" si="117"/>
        <v/>
      </c>
      <c r="P463" t="str">
        <f t="shared" si="112"/>
        <v/>
      </c>
      <c r="Q463" t="str">
        <f t="shared" si="113"/>
        <v/>
      </c>
      <c r="R463" t="str">
        <f t="shared" si="114"/>
        <v/>
      </c>
      <c r="S463" t="str">
        <f t="shared" si="115"/>
        <v/>
      </c>
      <c r="U463" s="2" t="str">
        <f ca="1">IF(ISBLANK($T463),IF(S463="Irrigation","Irrigation",IF(R463="Irrigation","Irrigation",IF(Q463="Domestic","Domestic",IF(P463="Stockwatering","Stockwatering",IF(N463="IRRIGATION_AND_MUNICIPAL","Irrigation and Municipal",IF(O463="IRRIGATION_AND_DOMESTIC","Irrigation and Domestic Municipality",_xlfn.XLOOKUP(J463,Use_Code_Ranking!$B$4:$B$23,Use_Code_Ranking!$A$4:$A$23))))))),$T463)</f>
        <v>Irrigation</v>
      </c>
    </row>
    <row r="464" spans="1:21" x14ac:dyDescent="0.25">
      <c r="A464" t="s">
        <v>496</v>
      </c>
      <c r="B464" t="s">
        <v>139</v>
      </c>
      <c r="C464" t="s">
        <v>99</v>
      </c>
      <c r="D464">
        <v>48</v>
      </c>
      <c r="E464" t="s">
        <v>100</v>
      </c>
      <c r="F464" t="s">
        <v>100</v>
      </c>
      <c r="G464" t="s">
        <v>190</v>
      </c>
      <c r="H464" s="41" t="s">
        <v>104</v>
      </c>
      <c r="I464">
        <f>_xlfn.XLOOKUP(B464,Use_Code_Ranking!$A$4:$A$23,Use_Code_Ranking!$B$4:$B$23,9999)</f>
        <v>9</v>
      </c>
      <c r="J464">
        <f t="shared" ca="1" si="108"/>
        <v>1</v>
      </c>
      <c r="K464">
        <f t="shared" ca="1" si="109"/>
        <v>1</v>
      </c>
      <c r="L464">
        <f t="shared" ca="1" si="110"/>
        <v>0</v>
      </c>
      <c r="M464">
        <f t="shared" ca="1" si="111"/>
        <v>0</v>
      </c>
      <c r="N464" t="str">
        <f t="shared" ca="1" si="116"/>
        <v/>
      </c>
      <c r="O464" t="str">
        <f t="shared" ca="1" si="117"/>
        <v/>
      </c>
      <c r="P464" t="str">
        <f t="shared" si="112"/>
        <v/>
      </c>
      <c r="Q464" t="str">
        <f t="shared" si="113"/>
        <v/>
      </c>
      <c r="R464" t="str">
        <f t="shared" si="114"/>
        <v/>
      </c>
      <c r="S464" t="str">
        <f t="shared" si="115"/>
        <v/>
      </c>
      <c r="U464" s="2" t="str">
        <f ca="1">IF(ISBLANK($T464),IF(S464="Irrigation","Irrigation",IF(R464="Irrigation","Irrigation",IF(Q464="Domestic","Domestic",IF(P464="Stockwatering","Stockwatering",IF(N464="IRRIGATION_AND_MUNICIPAL","Irrigation and Municipal",IF(O464="IRRIGATION_AND_DOMESTIC","Irrigation and Domestic Municipality",_xlfn.XLOOKUP(J464,Use_Code_Ranking!$B$4:$B$23,Use_Code_Ranking!$A$4:$A$23))))))),$T464)</f>
        <v>Irrigation</v>
      </c>
    </row>
    <row r="465" spans="1:21" x14ac:dyDescent="0.25">
      <c r="A465" t="s">
        <v>496</v>
      </c>
      <c r="B465" t="s">
        <v>98</v>
      </c>
      <c r="C465" t="s">
        <v>99</v>
      </c>
      <c r="D465">
        <v>48</v>
      </c>
      <c r="E465" t="s">
        <v>100</v>
      </c>
      <c r="F465" t="s">
        <v>100</v>
      </c>
      <c r="G465" t="s">
        <v>190</v>
      </c>
      <c r="H465" s="41" t="s">
        <v>104</v>
      </c>
      <c r="I465">
        <f>_xlfn.XLOOKUP(B465,Use_Code_Ranking!$A$4:$A$23,Use_Code_Ranking!$B$4:$B$23,9999)</f>
        <v>1</v>
      </c>
      <c r="J465">
        <f t="shared" ca="1" si="108"/>
        <v>1</v>
      </c>
      <c r="K465">
        <f t="shared" ca="1" si="109"/>
        <v>1</v>
      </c>
      <c r="L465">
        <f t="shared" ca="1" si="110"/>
        <v>0</v>
      </c>
      <c r="M465">
        <f t="shared" ca="1" si="111"/>
        <v>0</v>
      </c>
      <c r="N465" t="str">
        <f t="shared" ca="1" si="116"/>
        <v/>
      </c>
      <c r="O465" t="str">
        <f t="shared" ca="1" si="117"/>
        <v/>
      </c>
      <c r="P465" t="str">
        <f t="shared" si="112"/>
        <v/>
      </c>
      <c r="Q465" t="str">
        <f t="shared" si="113"/>
        <v/>
      </c>
      <c r="R465" t="str">
        <f t="shared" si="114"/>
        <v/>
      </c>
      <c r="S465" t="str">
        <f t="shared" si="115"/>
        <v/>
      </c>
      <c r="U465" s="2" t="str">
        <f ca="1">IF(ISBLANK($T465),IF(S465="Irrigation","Irrigation",IF(R465="Irrigation","Irrigation",IF(Q465="Domestic","Domestic",IF(P465="Stockwatering","Stockwatering",IF(N465="IRRIGATION_AND_MUNICIPAL","Irrigation and Municipal",IF(O465="IRRIGATION_AND_DOMESTIC","Irrigation and Domestic Municipality",_xlfn.XLOOKUP(J465,Use_Code_Ranking!$B$4:$B$23,Use_Code_Ranking!$A$4:$A$23))))))),$T465)</f>
        <v>Irrigation</v>
      </c>
    </row>
    <row r="466" spans="1:21" x14ac:dyDescent="0.25">
      <c r="A466" t="s">
        <v>497</v>
      </c>
      <c r="B466" t="s">
        <v>98</v>
      </c>
      <c r="C466" t="s">
        <v>99</v>
      </c>
      <c r="D466">
        <v>48</v>
      </c>
      <c r="E466" t="s">
        <v>100</v>
      </c>
      <c r="F466" t="s">
        <v>100</v>
      </c>
      <c r="G466" t="s">
        <v>190</v>
      </c>
      <c r="H466" s="41" t="s">
        <v>104</v>
      </c>
      <c r="I466">
        <f>_xlfn.XLOOKUP(B466,Use_Code_Ranking!$A$4:$A$23,Use_Code_Ranking!$B$4:$B$23,9999)</f>
        <v>1</v>
      </c>
      <c r="J466">
        <f t="shared" ca="1" si="108"/>
        <v>1</v>
      </c>
      <c r="K466">
        <f t="shared" ca="1" si="109"/>
        <v>1</v>
      </c>
      <c r="L466">
        <f t="shared" ca="1" si="110"/>
        <v>0</v>
      </c>
      <c r="M466">
        <f t="shared" ca="1" si="111"/>
        <v>0</v>
      </c>
      <c r="N466" t="str">
        <f t="shared" ca="1" si="116"/>
        <v/>
      </c>
      <c r="O466" t="str">
        <f t="shared" ca="1" si="117"/>
        <v/>
      </c>
      <c r="P466" t="str">
        <f t="shared" si="112"/>
        <v/>
      </c>
      <c r="Q466" t="str">
        <f t="shared" si="113"/>
        <v/>
      </c>
      <c r="R466" t="str">
        <f t="shared" si="114"/>
        <v/>
      </c>
      <c r="S466" t="str">
        <f t="shared" si="115"/>
        <v/>
      </c>
      <c r="U466" s="2" t="str">
        <f ca="1">IF(ISBLANK($T466),IF(S466="Irrigation","Irrigation",IF(R466="Irrigation","Irrigation",IF(Q466="Domestic","Domestic",IF(P466="Stockwatering","Stockwatering",IF(N466="IRRIGATION_AND_MUNICIPAL","Irrigation and Municipal",IF(O466="IRRIGATION_AND_DOMESTIC","Irrigation and Domestic Municipality",_xlfn.XLOOKUP(J466,Use_Code_Ranking!$B$4:$B$23,Use_Code_Ranking!$A$4:$A$23))))))),$T466)</f>
        <v>Irrigation</v>
      </c>
    </row>
    <row r="467" spans="1:21" x14ac:dyDescent="0.25">
      <c r="A467" t="s">
        <v>497</v>
      </c>
      <c r="B467" t="s">
        <v>139</v>
      </c>
      <c r="C467" t="s">
        <v>99</v>
      </c>
      <c r="D467">
        <v>48</v>
      </c>
      <c r="E467" t="s">
        <v>100</v>
      </c>
      <c r="F467" t="s">
        <v>100</v>
      </c>
      <c r="G467" t="s">
        <v>190</v>
      </c>
      <c r="H467" s="41" t="s">
        <v>104</v>
      </c>
      <c r="I467">
        <f>_xlfn.XLOOKUP(B467,Use_Code_Ranking!$A$4:$A$23,Use_Code_Ranking!$B$4:$B$23,9999)</f>
        <v>9</v>
      </c>
      <c r="J467">
        <f t="shared" ca="1" si="108"/>
        <v>1</v>
      </c>
      <c r="K467">
        <f t="shared" ca="1" si="109"/>
        <v>1</v>
      </c>
      <c r="L467">
        <f t="shared" ca="1" si="110"/>
        <v>0</v>
      </c>
      <c r="M467">
        <f t="shared" ca="1" si="111"/>
        <v>0</v>
      </c>
      <c r="N467" t="str">
        <f t="shared" ca="1" si="116"/>
        <v/>
      </c>
      <c r="O467" t="str">
        <f t="shared" ca="1" si="117"/>
        <v/>
      </c>
      <c r="P467" t="str">
        <f t="shared" si="112"/>
        <v/>
      </c>
      <c r="Q467" t="str">
        <f t="shared" si="113"/>
        <v/>
      </c>
      <c r="R467" t="str">
        <f t="shared" si="114"/>
        <v/>
      </c>
      <c r="S467" t="str">
        <f t="shared" si="115"/>
        <v/>
      </c>
      <c r="U467" s="2" t="str">
        <f ca="1">IF(ISBLANK($T467),IF(S467="Irrigation","Irrigation",IF(R467="Irrigation","Irrigation",IF(Q467="Domestic","Domestic",IF(P467="Stockwatering","Stockwatering",IF(N467="IRRIGATION_AND_MUNICIPAL","Irrigation and Municipal",IF(O467="IRRIGATION_AND_DOMESTIC","Irrigation and Domestic Municipality",_xlfn.XLOOKUP(J467,Use_Code_Ranking!$B$4:$B$23,Use_Code_Ranking!$A$4:$A$23))))))),$T467)</f>
        <v>Irrigation</v>
      </c>
    </row>
    <row r="468" spans="1:21" x14ac:dyDescent="0.25">
      <c r="A468" t="s">
        <v>679</v>
      </c>
      <c r="B468" t="s">
        <v>98</v>
      </c>
      <c r="C468" t="s">
        <v>99</v>
      </c>
      <c r="D468">
        <v>4</v>
      </c>
      <c r="E468" t="s">
        <v>100</v>
      </c>
      <c r="F468" t="s">
        <v>100</v>
      </c>
      <c r="G468" t="s">
        <v>680</v>
      </c>
      <c r="H468" s="41" t="s">
        <v>111</v>
      </c>
      <c r="I468">
        <f>_xlfn.XLOOKUP(B468,Use_Code_Ranking!$A$4:$A$23,Use_Code_Ranking!$B$4:$B$23,9999)</f>
        <v>1</v>
      </c>
      <c r="J468">
        <f t="shared" ca="1" si="108"/>
        <v>1</v>
      </c>
      <c r="K468">
        <f t="shared" ca="1" si="109"/>
        <v>1</v>
      </c>
      <c r="L468">
        <f t="shared" ca="1" si="110"/>
        <v>0</v>
      </c>
      <c r="M468">
        <f t="shared" ca="1" si="111"/>
        <v>0</v>
      </c>
      <c r="N468" t="str">
        <f t="shared" ca="1" si="116"/>
        <v/>
      </c>
      <c r="O468" t="str">
        <f t="shared" ca="1" si="117"/>
        <v/>
      </c>
      <c r="P468" t="str">
        <f t="shared" si="112"/>
        <v/>
      </c>
      <c r="Q468" t="str">
        <f t="shared" si="113"/>
        <v/>
      </c>
      <c r="R468" t="str">
        <f t="shared" si="114"/>
        <v/>
      </c>
      <c r="S468" t="str">
        <f t="shared" si="115"/>
        <v/>
      </c>
      <c r="U468" s="2" t="str">
        <f ca="1">IF(ISBLANK($T468),IF(S468="Irrigation","Irrigation",IF(R468="Irrigation","Irrigation",IF(Q468="Domestic","Domestic",IF(P468="Stockwatering","Stockwatering",IF(N468="IRRIGATION_AND_MUNICIPAL","Irrigation and Municipal",IF(O468="IRRIGATION_AND_DOMESTIC","Irrigation and Domestic Municipality",_xlfn.XLOOKUP(J468,Use_Code_Ranking!$B$4:$B$23,Use_Code_Ranking!$A$4:$A$23))))))),$T468)</f>
        <v>Irrigation</v>
      </c>
    </row>
    <row r="469" spans="1:21" x14ac:dyDescent="0.25">
      <c r="A469" t="s">
        <v>679</v>
      </c>
      <c r="B469" t="s">
        <v>127</v>
      </c>
      <c r="C469" t="s">
        <v>99</v>
      </c>
      <c r="D469">
        <v>4</v>
      </c>
      <c r="E469" t="s">
        <v>100</v>
      </c>
      <c r="F469" t="s">
        <v>100</v>
      </c>
      <c r="G469" t="s">
        <v>680</v>
      </c>
      <c r="H469" s="41" t="s">
        <v>111</v>
      </c>
      <c r="I469">
        <f>_xlfn.XLOOKUP(B469,Use_Code_Ranking!$A$4:$A$23,Use_Code_Ranking!$B$4:$B$23,9999)</f>
        <v>8</v>
      </c>
      <c r="J469">
        <f t="shared" ca="1" si="108"/>
        <v>1</v>
      </c>
      <c r="K469">
        <f t="shared" ca="1" si="109"/>
        <v>1</v>
      </c>
      <c r="L469">
        <f t="shared" ca="1" si="110"/>
        <v>0</v>
      </c>
      <c r="M469">
        <f t="shared" ca="1" si="111"/>
        <v>0</v>
      </c>
      <c r="N469" t="str">
        <f t="shared" ca="1" si="116"/>
        <v/>
      </c>
      <c r="O469" t="str">
        <f t="shared" ca="1" si="117"/>
        <v/>
      </c>
      <c r="P469" t="str">
        <f t="shared" si="112"/>
        <v/>
      </c>
      <c r="Q469" t="str">
        <f t="shared" si="113"/>
        <v/>
      </c>
      <c r="R469" t="str">
        <f t="shared" si="114"/>
        <v/>
      </c>
      <c r="S469" t="str">
        <f t="shared" si="115"/>
        <v/>
      </c>
      <c r="U469" s="2" t="str">
        <f ca="1">IF(ISBLANK($T469),IF(S469="Irrigation","Irrigation",IF(R469="Irrigation","Irrigation",IF(Q469="Domestic","Domestic",IF(P469="Stockwatering","Stockwatering",IF(N469="IRRIGATION_AND_MUNICIPAL","Irrigation and Municipal",IF(O469="IRRIGATION_AND_DOMESTIC","Irrigation and Domestic Municipality",_xlfn.XLOOKUP(J469,Use_Code_Ranking!$B$4:$B$23,Use_Code_Ranking!$A$4:$A$23))))))),$T469)</f>
        <v>Irrigation</v>
      </c>
    </row>
    <row r="470" spans="1:21" x14ac:dyDescent="0.25">
      <c r="A470" t="s">
        <v>679</v>
      </c>
      <c r="B470" t="s">
        <v>139</v>
      </c>
      <c r="C470" t="s">
        <v>99</v>
      </c>
      <c r="D470">
        <v>4</v>
      </c>
      <c r="E470" t="s">
        <v>100</v>
      </c>
      <c r="F470" t="s">
        <v>100</v>
      </c>
      <c r="G470" t="s">
        <v>680</v>
      </c>
      <c r="H470" s="41" t="s">
        <v>111</v>
      </c>
      <c r="I470">
        <f>_xlfn.XLOOKUP(B470,Use_Code_Ranking!$A$4:$A$23,Use_Code_Ranking!$B$4:$B$23,9999)</f>
        <v>9</v>
      </c>
      <c r="J470">
        <f t="shared" ca="1" si="108"/>
        <v>1</v>
      </c>
      <c r="K470">
        <f t="shared" ca="1" si="109"/>
        <v>1</v>
      </c>
      <c r="L470">
        <f t="shared" ca="1" si="110"/>
        <v>0</v>
      </c>
      <c r="M470">
        <f t="shared" ca="1" si="111"/>
        <v>0</v>
      </c>
      <c r="N470" t="str">
        <f t="shared" ca="1" si="116"/>
        <v/>
      </c>
      <c r="O470" t="str">
        <f t="shared" ca="1" si="117"/>
        <v/>
      </c>
      <c r="P470" t="str">
        <f t="shared" si="112"/>
        <v/>
      </c>
      <c r="Q470" t="str">
        <f t="shared" si="113"/>
        <v/>
      </c>
      <c r="R470" t="str">
        <f t="shared" si="114"/>
        <v/>
      </c>
      <c r="S470" t="str">
        <f t="shared" si="115"/>
        <v/>
      </c>
      <c r="U470" s="2" t="str">
        <f ca="1">IF(ISBLANK($T470),IF(S470="Irrigation","Irrigation",IF(R470="Irrigation","Irrigation",IF(Q470="Domestic","Domestic",IF(P470="Stockwatering","Stockwatering",IF(N470="IRRIGATION_AND_MUNICIPAL","Irrigation and Municipal",IF(O470="IRRIGATION_AND_DOMESTIC","Irrigation and Domestic Municipality",_xlfn.XLOOKUP(J470,Use_Code_Ranking!$B$4:$B$23,Use_Code_Ranking!$A$4:$A$23))))))),$T470)</f>
        <v>Irrigation</v>
      </c>
    </row>
    <row r="471" spans="1:21" x14ac:dyDescent="0.25">
      <c r="A471" t="s">
        <v>679</v>
      </c>
      <c r="B471" t="s">
        <v>143</v>
      </c>
      <c r="C471" t="s">
        <v>99</v>
      </c>
      <c r="D471">
        <v>4</v>
      </c>
      <c r="E471" t="s">
        <v>100</v>
      </c>
      <c r="F471" t="s">
        <v>100</v>
      </c>
      <c r="G471" t="s">
        <v>680</v>
      </c>
      <c r="H471" s="41" t="s">
        <v>111</v>
      </c>
      <c r="I471">
        <f>_xlfn.XLOOKUP(B471,Use_Code_Ranking!$A$4:$A$23,Use_Code_Ranking!$B$4:$B$23,9999)</f>
        <v>12</v>
      </c>
      <c r="J471">
        <f t="shared" ca="1" si="108"/>
        <v>1</v>
      </c>
      <c r="K471">
        <f t="shared" ca="1" si="109"/>
        <v>1</v>
      </c>
      <c r="L471">
        <f t="shared" ca="1" si="110"/>
        <v>0</v>
      </c>
      <c r="M471">
        <f t="shared" ca="1" si="111"/>
        <v>0</v>
      </c>
      <c r="N471" t="str">
        <f t="shared" ca="1" si="116"/>
        <v/>
      </c>
      <c r="O471" t="str">
        <f t="shared" ca="1" si="117"/>
        <v/>
      </c>
      <c r="P471" t="str">
        <f t="shared" si="112"/>
        <v/>
      </c>
      <c r="Q471" t="str">
        <f t="shared" si="113"/>
        <v/>
      </c>
      <c r="R471" t="str">
        <f t="shared" si="114"/>
        <v/>
      </c>
      <c r="S471" t="str">
        <f t="shared" si="115"/>
        <v/>
      </c>
      <c r="U471" s="2" t="str">
        <f ca="1">IF(ISBLANK($T471),IF(S471="Irrigation","Irrigation",IF(R471="Irrigation","Irrigation",IF(Q471="Domestic","Domestic",IF(P471="Stockwatering","Stockwatering",IF(N471="IRRIGATION_AND_MUNICIPAL","Irrigation and Municipal",IF(O471="IRRIGATION_AND_DOMESTIC","Irrigation and Domestic Municipality",_xlfn.XLOOKUP(J471,Use_Code_Ranking!$B$4:$B$23,Use_Code_Ranking!$A$4:$A$23))))))),$T471)</f>
        <v>Irrigation</v>
      </c>
    </row>
    <row r="472" spans="1:21" x14ac:dyDescent="0.25">
      <c r="A472" t="s">
        <v>498</v>
      </c>
      <c r="B472" t="s">
        <v>106</v>
      </c>
      <c r="C472" t="s">
        <v>99</v>
      </c>
      <c r="D472">
        <v>10</v>
      </c>
      <c r="E472" t="s">
        <v>100</v>
      </c>
      <c r="F472" t="s">
        <v>100</v>
      </c>
      <c r="G472" t="s">
        <v>499</v>
      </c>
      <c r="H472" s="41" t="s">
        <v>102</v>
      </c>
      <c r="I472">
        <f>_xlfn.XLOOKUP(B472,Use_Code_Ranking!$A$4:$A$23,Use_Code_Ranking!$B$4:$B$23,9999)</f>
        <v>3</v>
      </c>
      <c r="J472">
        <f t="shared" ca="1" si="108"/>
        <v>3</v>
      </c>
      <c r="K472">
        <f t="shared" ca="1" si="109"/>
        <v>0</v>
      </c>
      <c r="L472">
        <f t="shared" ca="1" si="110"/>
        <v>0</v>
      </c>
      <c r="M472">
        <f t="shared" ca="1" si="111"/>
        <v>0</v>
      </c>
      <c r="N472" t="str">
        <f t="shared" ca="1" si="116"/>
        <v/>
      </c>
      <c r="O472" t="str">
        <f t="shared" ca="1" si="117"/>
        <v/>
      </c>
      <c r="P472" t="str">
        <f t="shared" si="112"/>
        <v/>
      </c>
      <c r="Q472" t="str">
        <f t="shared" si="113"/>
        <v/>
      </c>
      <c r="R472" t="str">
        <f t="shared" si="114"/>
        <v/>
      </c>
      <c r="S472" t="str">
        <f t="shared" si="115"/>
        <v/>
      </c>
      <c r="U472" s="2" t="str">
        <f ca="1">IF(ISBLANK($T472),IF(S472="Irrigation","Irrigation",IF(R472="Irrigation","Irrigation",IF(Q472="Domestic","Domestic",IF(P472="Stockwatering","Stockwatering",IF(N472="IRRIGATION_AND_MUNICIPAL","Irrigation and Municipal",IF(O472="IRRIGATION_AND_DOMESTIC","Irrigation and Domestic Municipality",_xlfn.XLOOKUP(J472,Use_Code_Ranking!$B$4:$B$23,Use_Code_Ranking!$A$4:$A$23))))))),$T472)</f>
        <v>Domestic</v>
      </c>
    </row>
    <row r="473" spans="1:21" x14ac:dyDescent="0.25">
      <c r="A473" t="s">
        <v>503</v>
      </c>
      <c r="B473" t="s">
        <v>126</v>
      </c>
      <c r="C473" t="s">
        <v>501</v>
      </c>
      <c r="D473">
        <v>0</v>
      </c>
      <c r="E473" t="s">
        <v>100</v>
      </c>
      <c r="F473" t="s">
        <v>100</v>
      </c>
      <c r="G473" t="s">
        <v>502</v>
      </c>
      <c r="H473" s="41" t="s">
        <v>102</v>
      </c>
      <c r="I473">
        <f>_xlfn.XLOOKUP(B473,Use_Code_Ranking!$A$4:$A$23,Use_Code_Ranking!$B$4:$B$23,9999)</f>
        <v>5</v>
      </c>
      <c r="J473">
        <f t="shared" ca="1" si="108"/>
        <v>5</v>
      </c>
      <c r="K473">
        <f t="shared" ca="1" si="109"/>
        <v>0</v>
      </c>
      <c r="L473">
        <f t="shared" ca="1" si="110"/>
        <v>0</v>
      </c>
      <c r="M473">
        <f t="shared" ca="1" si="111"/>
        <v>0</v>
      </c>
      <c r="N473" t="str">
        <f t="shared" ca="1" si="116"/>
        <v/>
      </c>
      <c r="O473" t="str">
        <f t="shared" ca="1" si="117"/>
        <v/>
      </c>
      <c r="P473" t="str">
        <f t="shared" si="112"/>
        <v>Stockwatering</v>
      </c>
      <c r="Q473" t="str">
        <f t="shared" si="113"/>
        <v/>
      </c>
      <c r="R473" t="str">
        <f t="shared" si="114"/>
        <v/>
      </c>
      <c r="S473" t="str">
        <f t="shared" si="115"/>
        <v/>
      </c>
      <c r="U473" s="2" t="str">
        <f>IF(ISBLANK($T473),IF(S473="Irrigation","Irrigation",IF(R473="Irrigation","Irrigation",IF(Q473="Domestic","Domestic",IF(P473="Stockwatering","Stockwatering",IF(N473="IRRIGATION_AND_MUNICIPAL","Irrigation and Municipal",IF(O473="IRRIGATION_AND_DOMESTIC","Irrigation and Domestic Municipality",_xlfn.XLOOKUP(J473,Use_Code_Ranking!$B$4:$B$23,Use_Code_Ranking!$A$4:$A$23))))))),$T473)</f>
        <v>Stockwatering</v>
      </c>
    </row>
    <row r="474" spans="1:21" x14ac:dyDescent="0.25">
      <c r="A474" t="s">
        <v>681</v>
      </c>
      <c r="B474" t="s">
        <v>126</v>
      </c>
      <c r="C474" t="s">
        <v>501</v>
      </c>
      <c r="D474">
        <v>0</v>
      </c>
      <c r="E474" t="s">
        <v>100</v>
      </c>
      <c r="F474" t="s">
        <v>100</v>
      </c>
      <c r="G474" t="s">
        <v>647</v>
      </c>
      <c r="H474" s="41" t="s">
        <v>102</v>
      </c>
      <c r="I474">
        <f>_xlfn.XLOOKUP(B474,Use_Code_Ranking!$A$4:$A$23,Use_Code_Ranking!$B$4:$B$23,9999)</f>
        <v>5</v>
      </c>
      <c r="J474">
        <f t="shared" ca="1" si="108"/>
        <v>5</v>
      </c>
      <c r="K474">
        <f t="shared" ca="1" si="109"/>
        <v>0</v>
      </c>
      <c r="L474">
        <f t="shared" ca="1" si="110"/>
        <v>0</v>
      </c>
      <c r="M474">
        <f t="shared" ca="1" si="111"/>
        <v>0</v>
      </c>
      <c r="N474" t="str">
        <f t="shared" ca="1" si="116"/>
        <v/>
      </c>
      <c r="O474" t="str">
        <f t="shared" ca="1" si="117"/>
        <v/>
      </c>
      <c r="P474" t="str">
        <f t="shared" si="112"/>
        <v>Stockwatering</v>
      </c>
      <c r="Q474" t="str">
        <f t="shared" si="113"/>
        <v/>
      </c>
      <c r="R474" t="str">
        <f t="shared" si="114"/>
        <v/>
      </c>
      <c r="S474" t="str">
        <f t="shared" si="115"/>
        <v/>
      </c>
      <c r="U474" s="2" t="str">
        <f>IF(ISBLANK($T474),IF(S474="Irrigation","Irrigation",IF(R474="Irrigation","Irrigation",IF(Q474="Domestic","Domestic",IF(P474="Stockwatering","Stockwatering",IF(N474="IRRIGATION_AND_MUNICIPAL","Irrigation and Municipal",IF(O474="IRRIGATION_AND_DOMESTIC","Irrigation and Domestic Municipality",_xlfn.XLOOKUP(J474,Use_Code_Ranking!$B$4:$B$23,Use_Code_Ranking!$A$4:$A$23))))))),$T474)</f>
        <v>Stockwatering</v>
      </c>
    </row>
    <row r="475" spans="1:21" x14ac:dyDescent="0.25">
      <c r="A475" t="s">
        <v>504</v>
      </c>
      <c r="B475" t="s">
        <v>126</v>
      </c>
      <c r="C475" t="s">
        <v>501</v>
      </c>
      <c r="D475">
        <v>0</v>
      </c>
      <c r="E475" t="s">
        <v>100</v>
      </c>
      <c r="F475" t="s">
        <v>100</v>
      </c>
      <c r="G475" t="s">
        <v>505</v>
      </c>
      <c r="H475" s="41" t="s">
        <v>104</v>
      </c>
      <c r="I475">
        <f>_xlfn.XLOOKUP(B475,Use_Code_Ranking!$A$4:$A$23,Use_Code_Ranking!$B$4:$B$23,9999)</f>
        <v>5</v>
      </c>
      <c r="J475">
        <f t="shared" ca="1" si="108"/>
        <v>5</v>
      </c>
      <c r="K475">
        <f t="shared" ca="1" si="109"/>
        <v>0</v>
      </c>
      <c r="L475">
        <f t="shared" ca="1" si="110"/>
        <v>0</v>
      </c>
      <c r="M475">
        <f t="shared" ca="1" si="111"/>
        <v>0</v>
      </c>
      <c r="N475" t="str">
        <f t="shared" ca="1" si="116"/>
        <v/>
      </c>
      <c r="O475" t="str">
        <f t="shared" ca="1" si="117"/>
        <v/>
      </c>
      <c r="P475" t="str">
        <f t="shared" si="112"/>
        <v>Stockwatering</v>
      </c>
      <c r="Q475" t="str">
        <f t="shared" si="113"/>
        <v/>
      </c>
      <c r="R475" t="str">
        <f t="shared" si="114"/>
        <v/>
      </c>
      <c r="S475" t="str">
        <f t="shared" si="115"/>
        <v/>
      </c>
      <c r="U475" s="2" t="str">
        <f>IF(ISBLANK($T475),IF(S475="Irrigation","Irrigation",IF(R475="Irrigation","Irrigation",IF(Q475="Domestic","Domestic",IF(P475="Stockwatering","Stockwatering",IF(N475="IRRIGATION_AND_MUNICIPAL","Irrigation and Municipal",IF(O475="IRRIGATION_AND_DOMESTIC","Irrigation and Domestic Municipality",_xlfn.XLOOKUP(J475,Use_Code_Ranking!$B$4:$B$23,Use_Code_Ranking!$A$4:$A$23))))))),$T475)</f>
        <v>Stockwatering</v>
      </c>
    </row>
    <row r="476" spans="1:21" x14ac:dyDescent="0.25">
      <c r="A476" t="s">
        <v>682</v>
      </c>
      <c r="B476" t="s">
        <v>126</v>
      </c>
      <c r="C476" t="s">
        <v>501</v>
      </c>
      <c r="D476">
        <v>0</v>
      </c>
      <c r="E476" t="s">
        <v>100</v>
      </c>
      <c r="F476" t="s">
        <v>100</v>
      </c>
      <c r="G476" t="s">
        <v>683</v>
      </c>
      <c r="H476" s="41" t="s">
        <v>102</v>
      </c>
      <c r="I476">
        <f>_xlfn.XLOOKUP(B476,Use_Code_Ranking!$A$4:$A$23,Use_Code_Ranking!$B$4:$B$23,9999)</f>
        <v>5</v>
      </c>
      <c r="J476">
        <f t="shared" ca="1" si="108"/>
        <v>5</v>
      </c>
      <c r="K476">
        <f t="shared" ca="1" si="109"/>
        <v>0</v>
      </c>
      <c r="L476">
        <f t="shared" ca="1" si="110"/>
        <v>0</v>
      </c>
      <c r="M476">
        <f t="shared" ca="1" si="111"/>
        <v>0</v>
      </c>
      <c r="N476" t="str">
        <f t="shared" ca="1" si="116"/>
        <v/>
      </c>
      <c r="O476" t="str">
        <f t="shared" ca="1" si="117"/>
        <v/>
      </c>
      <c r="P476" t="str">
        <f t="shared" si="112"/>
        <v>Stockwatering</v>
      </c>
      <c r="Q476" t="str">
        <f t="shared" si="113"/>
        <v/>
      </c>
      <c r="R476" t="str">
        <f t="shared" si="114"/>
        <v/>
      </c>
      <c r="S476" t="str">
        <f t="shared" si="115"/>
        <v/>
      </c>
      <c r="U476" s="2" t="str">
        <f>IF(ISBLANK($T476),IF(S476="Irrigation","Irrigation",IF(R476="Irrigation","Irrigation",IF(Q476="Domestic","Domestic",IF(P476="Stockwatering","Stockwatering",IF(N476="IRRIGATION_AND_MUNICIPAL","Irrigation and Municipal",IF(O476="IRRIGATION_AND_DOMESTIC","Irrigation and Domestic Municipality",_xlfn.XLOOKUP(J476,Use_Code_Ranking!$B$4:$B$23,Use_Code_Ranking!$A$4:$A$23))))))),$T476)</f>
        <v>Stockwatering</v>
      </c>
    </row>
    <row r="477" spans="1:21" x14ac:dyDescent="0.25">
      <c r="A477" t="s">
        <v>506</v>
      </c>
      <c r="B477" t="s">
        <v>126</v>
      </c>
      <c r="C477" t="s">
        <v>501</v>
      </c>
      <c r="D477">
        <v>2</v>
      </c>
      <c r="E477" t="s">
        <v>100</v>
      </c>
      <c r="F477" t="s">
        <v>100</v>
      </c>
      <c r="G477" t="s">
        <v>507</v>
      </c>
      <c r="H477" s="41" t="s">
        <v>104</v>
      </c>
      <c r="I477">
        <f>_xlfn.XLOOKUP(B477,Use_Code_Ranking!$A$4:$A$23,Use_Code_Ranking!$B$4:$B$23,9999)</f>
        <v>5</v>
      </c>
      <c r="J477">
        <f t="shared" ca="1" si="108"/>
        <v>5</v>
      </c>
      <c r="K477">
        <f t="shared" ca="1" si="109"/>
        <v>0</v>
      </c>
      <c r="L477">
        <f t="shared" ca="1" si="110"/>
        <v>0</v>
      </c>
      <c r="M477">
        <f t="shared" ca="1" si="111"/>
        <v>0</v>
      </c>
      <c r="N477" t="str">
        <f t="shared" ca="1" si="116"/>
        <v/>
      </c>
      <c r="O477" t="str">
        <f t="shared" ca="1" si="117"/>
        <v/>
      </c>
      <c r="P477" t="str">
        <f t="shared" si="112"/>
        <v>Stockwatering</v>
      </c>
      <c r="Q477" t="str">
        <f t="shared" si="113"/>
        <v/>
      </c>
      <c r="R477" t="str">
        <f t="shared" si="114"/>
        <v/>
      </c>
      <c r="S477" t="str">
        <f t="shared" si="115"/>
        <v/>
      </c>
      <c r="U477" s="2" t="str">
        <f>IF(ISBLANK($T477),IF(S477="Irrigation","Irrigation",IF(R477="Irrigation","Irrigation",IF(Q477="Domestic","Domestic",IF(P477="Stockwatering","Stockwatering",IF(N477="IRRIGATION_AND_MUNICIPAL","Irrigation and Municipal",IF(O477="IRRIGATION_AND_DOMESTIC","Irrigation and Domestic Municipality",_xlfn.XLOOKUP(J477,Use_Code_Ranking!$B$4:$B$23,Use_Code_Ranking!$A$4:$A$23))))))),$T477)</f>
        <v>Stockwatering</v>
      </c>
    </row>
    <row r="478" spans="1:21" x14ac:dyDescent="0.25">
      <c r="A478" t="s">
        <v>508</v>
      </c>
      <c r="B478" t="s">
        <v>126</v>
      </c>
      <c r="C478" t="s">
        <v>501</v>
      </c>
      <c r="D478">
        <v>4</v>
      </c>
      <c r="E478" t="s">
        <v>100</v>
      </c>
      <c r="F478" t="s">
        <v>100</v>
      </c>
      <c r="G478" t="s">
        <v>507</v>
      </c>
      <c r="H478" s="41" t="s">
        <v>104</v>
      </c>
      <c r="I478">
        <f>_xlfn.XLOOKUP(B478,Use_Code_Ranking!$A$4:$A$23,Use_Code_Ranking!$B$4:$B$23,9999)</f>
        <v>5</v>
      </c>
      <c r="J478">
        <f t="shared" ca="1" si="108"/>
        <v>5</v>
      </c>
      <c r="K478">
        <f t="shared" ca="1" si="109"/>
        <v>0</v>
      </c>
      <c r="L478">
        <f t="shared" ca="1" si="110"/>
        <v>0</v>
      </c>
      <c r="M478">
        <f t="shared" ca="1" si="111"/>
        <v>0</v>
      </c>
      <c r="N478" t="str">
        <f t="shared" ca="1" si="116"/>
        <v/>
      </c>
      <c r="O478" t="str">
        <f t="shared" ca="1" si="117"/>
        <v/>
      </c>
      <c r="P478" t="str">
        <f t="shared" si="112"/>
        <v>Stockwatering</v>
      </c>
      <c r="Q478" t="str">
        <f t="shared" si="113"/>
        <v/>
      </c>
      <c r="R478" t="str">
        <f t="shared" si="114"/>
        <v/>
      </c>
      <c r="S478" t="str">
        <f t="shared" si="115"/>
        <v/>
      </c>
      <c r="U478" s="2" t="str">
        <f>IF(ISBLANK($T478),IF(S478="Irrigation","Irrigation",IF(R478="Irrigation","Irrigation",IF(Q478="Domestic","Domestic",IF(P478="Stockwatering","Stockwatering",IF(N478="IRRIGATION_AND_MUNICIPAL","Irrigation and Municipal",IF(O478="IRRIGATION_AND_DOMESTIC","Irrigation and Domestic Municipality",_xlfn.XLOOKUP(J478,Use_Code_Ranking!$B$4:$B$23,Use_Code_Ranking!$A$4:$A$23))))))),$T478)</f>
        <v>Stockwatering</v>
      </c>
    </row>
    <row r="479" spans="1:21" x14ac:dyDescent="0.25">
      <c r="A479" t="s">
        <v>509</v>
      </c>
      <c r="B479" t="s">
        <v>126</v>
      </c>
      <c r="C479" t="s">
        <v>501</v>
      </c>
      <c r="D479">
        <v>1.4</v>
      </c>
      <c r="E479" t="s">
        <v>100</v>
      </c>
      <c r="F479" t="s">
        <v>100</v>
      </c>
      <c r="G479" t="s">
        <v>230</v>
      </c>
      <c r="H479" s="41" t="s">
        <v>102</v>
      </c>
      <c r="I479">
        <f>_xlfn.XLOOKUP(B479,Use_Code_Ranking!$A$4:$A$23,Use_Code_Ranking!$B$4:$B$23,9999)</f>
        <v>5</v>
      </c>
      <c r="J479">
        <f t="shared" ca="1" si="108"/>
        <v>5</v>
      </c>
      <c r="K479">
        <f t="shared" ca="1" si="109"/>
        <v>0</v>
      </c>
      <c r="L479">
        <f t="shared" ca="1" si="110"/>
        <v>0</v>
      </c>
      <c r="M479">
        <f t="shared" ca="1" si="111"/>
        <v>0</v>
      </c>
      <c r="N479" t="str">
        <f t="shared" ca="1" si="116"/>
        <v/>
      </c>
      <c r="O479" t="str">
        <f t="shared" ca="1" si="117"/>
        <v/>
      </c>
      <c r="P479" t="str">
        <f t="shared" si="112"/>
        <v>Stockwatering</v>
      </c>
      <c r="Q479" t="str">
        <f t="shared" si="113"/>
        <v/>
      </c>
      <c r="R479" t="str">
        <f t="shared" si="114"/>
        <v/>
      </c>
      <c r="S479" t="str">
        <f t="shared" si="115"/>
        <v/>
      </c>
      <c r="U479" s="2" t="str">
        <f>IF(ISBLANK($T479),IF(S479="Irrigation","Irrigation",IF(R479="Irrigation","Irrigation",IF(Q479="Domestic","Domestic",IF(P479="Stockwatering","Stockwatering",IF(N479="IRRIGATION_AND_MUNICIPAL","Irrigation and Municipal",IF(O479="IRRIGATION_AND_DOMESTIC","Irrigation and Domestic Municipality",_xlfn.XLOOKUP(J479,Use_Code_Ranking!$B$4:$B$23,Use_Code_Ranking!$A$4:$A$23))))))),$T479)</f>
        <v>Stockwatering</v>
      </c>
    </row>
    <row r="480" spans="1:21" x14ac:dyDescent="0.25">
      <c r="A480" t="s">
        <v>511</v>
      </c>
      <c r="B480" t="s">
        <v>106</v>
      </c>
      <c r="C480" t="s">
        <v>510</v>
      </c>
      <c r="D480">
        <v>5.1050000000000004</v>
      </c>
      <c r="E480" t="s">
        <v>100</v>
      </c>
      <c r="F480" t="s">
        <v>100</v>
      </c>
      <c r="G480" t="s">
        <v>512</v>
      </c>
      <c r="H480" s="41" t="s">
        <v>102</v>
      </c>
      <c r="I480">
        <f>_xlfn.XLOOKUP(B480,Use_Code_Ranking!$A$4:$A$23,Use_Code_Ranking!$B$4:$B$23,9999)</f>
        <v>3</v>
      </c>
      <c r="J480">
        <f t="shared" ca="1" si="108"/>
        <v>3</v>
      </c>
      <c r="K480">
        <f t="shared" ca="1" si="109"/>
        <v>0</v>
      </c>
      <c r="L480">
        <f t="shared" ca="1" si="110"/>
        <v>0</v>
      </c>
      <c r="M480">
        <f t="shared" ca="1" si="111"/>
        <v>0</v>
      </c>
      <c r="N480" t="str">
        <f t="shared" ca="1" si="116"/>
        <v/>
      </c>
      <c r="O480" t="str">
        <f t="shared" ca="1" si="117"/>
        <v/>
      </c>
      <c r="P480" t="str">
        <f t="shared" si="112"/>
        <v/>
      </c>
      <c r="Q480" t="str">
        <f t="shared" si="113"/>
        <v>Domestic</v>
      </c>
      <c r="R480" t="str">
        <f t="shared" si="114"/>
        <v/>
      </c>
      <c r="S480" t="str">
        <f t="shared" si="115"/>
        <v/>
      </c>
      <c r="U480" s="2" t="str">
        <f>IF(ISBLANK($T480),IF(S480="Irrigation","Irrigation",IF(R480="Irrigation","Irrigation",IF(Q480="Domestic","Domestic",IF(P480="Stockwatering","Stockwatering",IF(N480="IRRIGATION_AND_MUNICIPAL","Irrigation and Municipal",IF(O480="IRRIGATION_AND_DOMESTIC","Irrigation and Domestic Municipality",_xlfn.XLOOKUP(J480,Use_Code_Ranking!$B$4:$B$23,Use_Code_Ranking!$A$4:$A$23))))))),$T480)</f>
        <v>Domestic</v>
      </c>
    </row>
    <row r="481" spans="1:21" x14ac:dyDescent="0.25">
      <c r="A481" t="s">
        <v>511</v>
      </c>
      <c r="B481" t="s">
        <v>143</v>
      </c>
      <c r="C481" t="s">
        <v>510</v>
      </c>
      <c r="D481">
        <v>5.1050000000000004</v>
      </c>
      <c r="E481" t="s">
        <v>100</v>
      </c>
      <c r="F481" t="s">
        <v>100</v>
      </c>
      <c r="G481" t="s">
        <v>512</v>
      </c>
      <c r="H481" s="41" t="s">
        <v>102</v>
      </c>
      <c r="I481">
        <f>_xlfn.XLOOKUP(B481,Use_Code_Ranking!$A$4:$A$23,Use_Code_Ranking!$B$4:$B$23,9999)</f>
        <v>12</v>
      </c>
      <c r="J481">
        <f t="shared" ca="1" si="108"/>
        <v>3</v>
      </c>
      <c r="K481">
        <f t="shared" ca="1" si="109"/>
        <v>0</v>
      </c>
      <c r="L481">
        <f t="shared" ca="1" si="110"/>
        <v>0</v>
      </c>
      <c r="M481">
        <f t="shared" ca="1" si="111"/>
        <v>0</v>
      </c>
      <c r="N481" t="str">
        <f t="shared" ca="1" si="116"/>
        <v/>
      </c>
      <c r="O481" t="str">
        <f t="shared" ca="1" si="117"/>
        <v/>
      </c>
      <c r="P481" t="str">
        <f t="shared" si="112"/>
        <v/>
      </c>
      <c r="Q481" t="str">
        <f t="shared" si="113"/>
        <v>Domestic</v>
      </c>
      <c r="R481" t="str">
        <f t="shared" si="114"/>
        <v/>
      </c>
      <c r="S481" t="str">
        <f t="shared" si="115"/>
        <v/>
      </c>
      <c r="U481" s="2" t="str">
        <f>IF(ISBLANK($T481),IF(S481="Irrigation","Irrigation",IF(R481="Irrigation","Irrigation",IF(Q481="Domestic","Domestic",IF(P481="Stockwatering","Stockwatering",IF(N481="IRRIGATION_AND_MUNICIPAL","Irrigation and Municipal",IF(O481="IRRIGATION_AND_DOMESTIC","Irrigation and Domestic Municipality",_xlfn.XLOOKUP(J481,Use_Code_Ranking!$B$4:$B$23,Use_Code_Ranking!$A$4:$A$23))))))),$T481)</f>
        <v>Domestic</v>
      </c>
    </row>
    <row r="482" spans="1:21" x14ac:dyDescent="0.25">
      <c r="A482" t="s">
        <v>513</v>
      </c>
      <c r="B482" t="s">
        <v>139</v>
      </c>
      <c r="C482" t="s">
        <v>510</v>
      </c>
      <c r="D482">
        <v>5</v>
      </c>
      <c r="E482" t="s">
        <v>100</v>
      </c>
      <c r="F482" t="s">
        <v>100</v>
      </c>
      <c r="G482" t="s">
        <v>514</v>
      </c>
      <c r="H482" s="41" t="s">
        <v>168</v>
      </c>
      <c r="I482">
        <f>_xlfn.XLOOKUP(B482,Use_Code_Ranking!$A$4:$A$23,Use_Code_Ranking!$B$4:$B$23,9999)</f>
        <v>9</v>
      </c>
      <c r="J482">
        <f t="shared" ca="1" si="108"/>
        <v>9</v>
      </c>
      <c r="K482">
        <f t="shared" ca="1" si="109"/>
        <v>0</v>
      </c>
      <c r="L482">
        <f t="shared" ca="1" si="110"/>
        <v>0</v>
      </c>
      <c r="M482">
        <f t="shared" ca="1" si="111"/>
        <v>0</v>
      </c>
      <c r="N482" t="str">
        <f t="shared" ca="1" si="116"/>
        <v/>
      </c>
      <c r="O482" t="str">
        <f t="shared" ca="1" si="117"/>
        <v/>
      </c>
      <c r="P482" t="str">
        <f t="shared" si="112"/>
        <v/>
      </c>
      <c r="Q482" t="str">
        <f t="shared" si="113"/>
        <v>Domestic</v>
      </c>
      <c r="R482" t="str">
        <f t="shared" si="114"/>
        <v/>
      </c>
      <c r="S482" t="str">
        <f t="shared" si="115"/>
        <v/>
      </c>
      <c r="U482" s="2" t="str">
        <f>IF(ISBLANK($T482),IF(S482="Irrigation","Irrigation",IF(R482="Irrigation","Irrigation",IF(Q482="Domestic","Domestic",IF(P482="Stockwatering","Stockwatering",IF(N482="IRRIGATION_AND_MUNICIPAL","Irrigation and Municipal",IF(O482="IRRIGATION_AND_DOMESTIC","Irrigation and Domestic Municipality",_xlfn.XLOOKUP(J482,Use_Code_Ranking!$B$4:$B$23,Use_Code_Ranking!$A$4:$A$23))))))),$T482)</f>
        <v>Domestic</v>
      </c>
    </row>
    <row r="483" spans="1:21" x14ac:dyDescent="0.25">
      <c r="A483" t="s">
        <v>515</v>
      </c>
      <c r="B483" t="s">
        <v>143</v>
      </c>
      <c r="C483" t="s">
        <v>510</v>
      </c>
      <c r="D483">
        <v>4.78</v>
      </c>
      <c r="E483" t="s">
        <v>100</v>
      </c>
      <c r="F483" t="s">
        <v>100</v>
      </c>
      <c r="G483" t="s">
        <v>516</v>
      </c>
      <c r="H483" s="41" t="s">
        <v>102</v>
      </c>
      <c r="I483">
        <f>_xlfn.XLOOKUP(B483,Use_Code_Ranking!$A$4:$A$23,Use_Code_Ranking!$B$4:$B$23,9999)</f>
        <v>12</v>
      </c>
      <c r="J483">
        <f t="shared" ca="1" si="108"/>
        <v>3</v>
      </c>
      <c r="K483">
        <f t="shared" ca="1" si="109"/>
        <v>0</v>
      </c>
      <c r="L483">
        <f t="shared" ca="1" si="110"/>
        <v>0</v>
      </c>
      <c r="M483">
        <f t="shared" ca="1" si="111"/>
        <v>0</v>
      </c>
      <c r="N483" t="str">
        <f t="shared" ca="1" si="116"/>
        <v/>
      </c>
      <c r="O483" t="str">
        <f t="shared" ca="1" si="117"/>
        <v/>
      </c>
      <c r="P483" t="str">
        <f t="shared" si="112"/>
        <v/>
      </c>
      <c r="Q483" t="str">
        <f t="shared" si="113"/>
        <v>Domestic</v>
      </c>
      <c r="R483" t="str">
        <f t="shared" si="114"/>
        <v/>
      </c>
      <c r="S483" t="str">
        <f t="shared" si="115"/>
        <v/>
      </c>
      <c r="U483" s="2" t="str">
        <f>IF(ISBLANK($T483),IF(S483="Irrigation","Irrigation",IF(R483="Irrigation","Irrigation",IF(Q483="Domestic","Domestic",IF(P483="Stockwatering","Stockwatering",IF(N483="IRRIGATION_AND_MUNICIPAL","Irrigation and Municipal",IF(O483="IRRIGATION_AND_DOMESTIC","Irrigation and Domestic Municipality",_xlfn.XLOOKUP(J483,Use_Code_Ranking!$B$4:$B$23,Use_Code_Ranking!$A$4:$A$23))))))),$T483)</f>
        <v>Domestic</v>
      </c>
    </row>
    <row r="484" spans="1:21" x14ac:dyDescent="0.25">
      <c r="A484" t="s">
        <v>515</v>
      </c>
      <c r="B484" t="s">
        <v>106</v>
      </c>
      <c r="C484" t="s">
        <v>510</v>
      </c>
      <c r="D484">
        <v>4.78</v>
      </c>
      <c r="E484" t="s">
        <v>100</v>
      </c>
      <c r="F484" t="s">
        <v>100</v>
      </c>
      <c r="G484" t="s">
        <v>516</v>
      </c>
      <c r="H484" s="41" t="s">
        <v>102</v>
      </c>
      <c r="I484">
        <f>_xlfn.XLOOKUP(B484,Use_Code_Ranking!$A$4:$A$23,Use_Code_Ranking!$B$4:$B$23,9999)</f>
        <v>3</v>
      </c>
      <c r="J484">
        <f t="shared" ca="1" si="108"/>
        <v>3</v>
      </c>
      <c r="K484">
        <f t="shared" ca="1" si="109"/>
        <v>0</v>
      </c>
      <c r="L484">
        <f t="shared" ca="1" si="110"/>
        <v>0</v>
      </c>
      <c r="M484">
        <f t="shared" ca="1" si="111"/>
        <v>0</v>
      </c>
      <c r="N484" t="str">
        <f t="shared" ca="1" si="116"/>
        <v/>
      </c>
      <c r="O484" t="str">
        <f t="shared" ca="1" si="117"/>
        <v/>
      </c>
      <c r="P484" t="str">
        <f t="shared" si="112"/>
        <v/>
      </c>
      <c r="Q484" t="str">
        <f t="shared" si="113"/>
        <v>Domestic</v>
      </c>
      <c r="R484" t="str">
        <f t="shared" si="114"/>
        <v/>
      </c>
      <c r="S484" t="str">
        <f t="shared" si="115"/>
        <v/>
      </c>
      <c r="U484" s="2" t="str">
        <f>IF(ISBLANK($T484),IF(S484="Irrigation","Irrigation",IF(R484="Irrigation","Irrigation",IF(Q484="Domestic","Domestic",IF(P484="Stockwatering","Stockwatering",IF(N484="IRRIGATION_AND_MUNICIPAL","Irrigation and Municipal",IF(O484="IRRIGATION_AND_DOMESTIC","Irrigation and Domestic Municipality",_xlfn.XLOOKUP(J484,Use_Code_Ranking!$B$4:$B$23,Use_Code_Ranking!$A$4:$A$23))))))),$T484)</f>
        <v>Domestic</v>
      </c>
    </row>
    <row r="485" spans="1:21" x14ac:dyDescent="0.25">
      <c r="A485" t="s">
        <v>517</v>
      </c>
      <c r="B485" t="s">
        <v>500</v>
      </c>
      <c r="C485" t="s">
        <v>510</v>
      </c>
      <c r="D485">
        <v>10</v>
      </c>
      <c r="E485" t="s">
        <v>100</v>
      </c>
      <c r="F485" t="s">
        <v>100</v>
      </c>
      <c r="G485" t="s">
        <v>518</v>
      </c>
      <c r="H485" s="41" t="s">
        <v>102</v>
      </c>
      <c r="I485">
        <f>_xlfn.XLOOKUP(B485,Use_Code_Ranking!$A$4:$A$23,Use_Code_Ranking!$B$4:$B$23,9999)</f>
        <v>19</v>
      </c>
      <c r="J485">
        <f t="shared" ca="1" si="108"/>
        <v>12</v>
      </c>
      <c r="K485">
        <f t="shared" ca="1" si="109"/>
        <v>0</v>
      </c>
      <c r="L485">
        <f t="shared" ca="1" si="110"/>
        <v>0</v>
      </c>
      <c r="M485">
        <f t="shared" ca="1" si="111"/>
        <v>0</v>
      </c>
      <c r="N485" t="str">
        <f t="shared" ca="1" si="116"/>
        <v/>
      </c>
      <c r="O485" t="str">
        <f t="shared" ca="1" si="117"/>
        <v/>
      </c>
      <c r="P485" t="str">
        <f t="shared" si="112"/>
        <v/>
      </c>
      <c r="Q485" t="str">
        <f t="shared" si="113"/>
        <v>Domestic</v>
      </c>
      <c r="R485" t="str">
        <f t="shared" si="114"/>
        <v/>
      </c>
      <c r="S485" t="str">
        <f t="shared" si="115"/>
        <v/>
      </c>
      <c r="U485" s="2" t="str">
        <f>IF(ISBLANK($T485),IF(S485="Irrigation","Irrigation",IF(R485="Irrigation","Irrigation",IF(Q485="Domestic","Domestic",IF(P485="Stockwatering","Stockwatering",IF(N485="IRRIGATION_AND_MUNICIPAL","Irrigation and Municipal",IF(O485="IRRIGATION_AND_DOMESTIC","Irrigation and Domestic Municipality",_xlfn.XLOOKUP(J485,Use_Code_Ranking!$B$4:$B$23,Use_Code_Ranking!$A$4:$A$23))))))),$T485)</f>
        <v>Domestic</v>
      </c>
    </row>
    <row r="486" spans="1:21" x14ac:dyDescent="0.25">
      <c r="A486" t="s">
        <v>517</v>
      </c>
      <c r="B486" t="s">
        <v>143</v>
      </c>
      <c r="C486" t="s">
        <v>510</v>
      </c>
      <c r="D486">
        <v>10</v>
      </c>
      <c r="E486" t="s">
        <v>100</v>
      </c>
      <c r="F486" t="s">
        <v>100</v>
      </c>
      <c r="G486" t="s">
        <v>518</v>
      </c>
      <c r="H486" s="41" t="s">
        <v>102</v>
      </c>
      <c r="I486">
        <f>_xlfn.XLOOKUP(B486,Use_Code_Ranking!$A$4:$A$23,Use_Code_Ranking!$B$4:$B$23,9999)</f>
        <v>12</v>
      </c>
      <c r="J486">
        <f t="shared" ca="1" si="108"/>
        <v>12</v>
      </c>
      <c r="K486">
        <f t="shared" ca="1" si="109"/>
        <v>0</v>
      </c>
      <c r="L486">
        <f t="shared" ca="1" si="110"/>
        <v>0</v>
      </c>
      <c r="M486">
        <f t="shared" ca="1" si="111"/>
        <v>0</v>
      </c>
      <c r="N486" t="str">
        <f t="shared" ca="1" si="116"/>
        <v/>
      </c>
      <c r="O486" t="str">
        <f t="shared" ca="1" si="117"/>
        <v/>
      </c>
      <c r="P486" t="str">
        <f t="shared" si="112"/>
        <v/>
      </c>
      <c r="Q486" t="str">
        <f t="shared" si="113"/>
        <v>Domestic</v>
      </c>
      <c r="R486" t="str">
        <f t="shared" si="114"/>
        <v/>
      </c>
      <c r="S486" t="str">
        <f t="shared" si="115"/>
        <v/>
      </c>
      <c r="U486" s="2" t="str">
        <f>IF(ISBLANK($T486),IF(S486="Irrigation","Irrigation",IF(R486="Irrigation","Irrigation",IF(Q486="Domestic","Domestic",IF(P486="Stockwatering","Stockwatering",IF(N486="IRRIGATION_AND_MUNICIPAL","Irrigation and Municipal",IF(O486="IRRIGATION_AND_DOMESTIC","Irrigation and Domestic Municipality",_xlfn.XLOOKUP(J486,Use_Code_Ranking!$B$4:$B$23,Use_Code_Ranking!$A$4:$A$23))))))),$T486)</f>
        <v>Domestic</v>
      </c>
    </row>
    <row r="487" spans="1:21" x14ac:dyDescent="0.25">
      <c r="A487" t="s">
        <v>519</v>
      </c>
      <c r="B487" t="s">
        <v>131</v>
      </c>
      <c r="C487" t="s">
        <v>510</v>
      </c>
      <c r="D487">
        <v>10</v>
      </c>
      <c r="E487" t="s">
        <v>100</v>
      </c>
      <c r="F487" t="s">
        <v>100</v>
      </c>
      <c r="G487" t="s">
        <v>520</v>
      </c>
      <c r="H487" s="41" t="s">
        <v>102</v>
      </c>
      <c r="I487">
        <f>_xlfn.XLOOKUP(B487,Use_Code_Ranking!$A$4:$A$23,Use_Code_Ranking!$B$4:$B$23,9999)</f>
        <v>14</v>
      </c>
      <c r="J487">
        <f t="shared" ca="1" si="108"/>
        <v>3</v>
      </c>
      <c r="K487">
        <f t="shared" ca="1" si="109"/>
        <v>0</v>
      </c>
      <c r="L487">
        <f t="shared" ca="1" si="110"/>
        <v>0</v>
      </c>
      <c r="M487">
        <f t="shared" ca="1" si="111"/>
        <v>0</v>
      </c>
      <c r="N487" t="str">
        <f t="shared" ca="1" si="116"/>
        <v/>
      </c>
      <c r="O487" t="str">
        <f t="shared" ca="1" si="117"/>
        <v/>
      </c>
      <c r="P487" t="str">
        <f t="shared" si="112"/>
        <v/>
      </c>
      <c r="Q487" t="str">
        <f t="shared" si="113"/>
        <v>Domestic</v>
      </c>
      <c r="R487" t="str">
        <f t="shared" si="114"/>
        <v/>
      </c>
      <c r="S487" t="str">
        <f t="shared" si="115"/>
        <v/>
      </c>
      <c r="U487" s="2" t="str">
        <f>IF(ISBLANK($T487),IF(S487="Irrigation","Irrigation",IF(R487="Irrigation","Irrigation",IF(Q487="Domestic","Domestic",IF(P487="Stockwatering","Stockwatering",IF(N487="IRRIGATION_AND_MUNICIPAL","Irrigation and Municipal",IF(O487="IRRIGATION_AND_DOMESTIC","Irrigation and Domestic Municipality",_xlfn.XLOOKUP(J487,Use_Code_Ranking!$B$4:$B$23,Use_Code_Ranking!$A$4:$A$23))))))),$T487)</f>
        <v>Domestic</v>
      </c>
    </row>
    <row r="488" spans="1:21" x14ac:dyDescent="0.25">
      <c r="A488" t="s">
        <v>519</v>
      </c>
      <c r="B488" t="s">
        <v>450</v>
      </c>
      <c r="C488" t="s">
        <v>510</v>
      </c>
      <c r="D488">
        <v>10</v>
      </c>
      <c r="E488" t="s">
        <v>100</v>
      </c>
      <c r="F488" t="s">
        <v>100</v>
      </c>
      <c r="G488" t="s">
        <v>520</v>
      </c>
      <c r="H488" s="41" t="s">
        <v>102</v>
      </c>
      <c r="I488">
        <f>_xlfn.XLOOKUP(B488,Use_Code_Ranking!$A$4:$A$23,Use_Code_Ranking!$B$4:$B$23,9999)</f>
        <v>20</v>
      </c>
      <c r="J488">
        <f t="shared" ca="1" si="108"/>
        <v>3</v>
      </c>
      <c r="K488">
        <f t="shared" ca="1" si="109"/>
        <v>0</v>
      </c>
      <c r="L488">
        <f t="shared" ca="1" si="110"/>
        <v>0</v>
      </c>
      <c r="M488">
        <f t="shared" ca="1" si="111"/>
        <v>0</v>
      </c>
      <c r="N488" t="str">
        <f t="shared" ca="1" si="116"/>
        <v/>
      </c>
      <c r="O488" t="str">
        <f t="shared" ca="1" si="117"/>
        <v/>
      </c>
      <c r="P488" t="str">
        <f t="shared" si="112"/>
        <v/>
      </c>
      <c r="Q488" t="str">
        <f t="shared" si="113"/>
        <v>Domestic</v>
      </c>
      <c r="R488" t="str">
        <f t="shared" si="114"/>
        <v/>
      </c>
      <c r="S488" t="str">
        <f t="shared" si="115"/>
        <v/>
      </c>
      <c r="U488" s="2" t="str">
        <f>IF(ISBLANK($T488),IF(S488="Irrigation","Irrigation",IF(R488="Irrigation","Irrigation",IF(Q488="Domestic","Domestic",IF(P488="Stockwatering","Stockwatering",IF(N488="IRRIGATION_AND_MUNICIPAL","Irrigation and Municipal",IF(O488="IRRIGATION_AND_DOMESTIC","Irrigation and Domestic Municipality",_xlfn.XLOOKUP(J488,Use_Code_Ranking!$B$4:$B$23,Use_Code_Ranking!$A$4:$A$23))))))),$T488)</f>
        <v>Domestic</v>
      </c>
    </row>
    <row r="489" spans="1:21" x14ac:dyDescent="0.25">
      <c r="A489" t="s">
        <v>519</v>
      </c>
      <c r="B489" t="s">
        <v>143</v>
      </c>
      <c r="C489" t="s">
        <v>510</v>
      </c>
      <c r="D489">
        <v>10</v>
      </c>
      <c r="E489" t="s">
        <v>100</v>
      </c>
      <c r="F489" t="s">
        <v>100</v>
      </c>
      <c r="G489" t="s">
        <v>520</v>
      </c>
      <c r="H489" s="41" t="s">
        <v>102</v>
      </c>
      <c r="I489">
        <f>_xlfn.XLOOKUP(B489,Use_Code_Ranking!$A$4:$A$23,Use_Code_Ranking!$B$4:$B$23,9999)</f>
        <v>12</v>
      </c>
      <c r="J489">
        <f t="shared" ca="1" si="108"/>
        <v>3</v>
      </c>
      <c r="K489">
        <f t="shared" ca="1" si="109"/>
        <v>0</v>
      </c>
      <c r="L489">
        <f t="shared" ca="1" si="110"/>
        <v>0</v>
      </c>
      <c r="M489">
        <f t="shared" ca="1" si="111"/>
        <v>0</v>
      </c>
      <c r="N489" t="str">
        <f t="shared" ca="1" si="116"/>
        <v/>
      </c>
      <c r="O489" t="str">
        <f t="shared" ca="1" si="117"/>
        <v/>
      </c>
      <c r="P489" t="str">
        <f t="shared" si="112"/>
        <v/>
      </c>
      <c r="Q489" t="str">
        <f t="shared" si="113"/>
        <v>Domestic</v>
      </c>
      <c r="R489" t="str">
        <f t="shared" si="114"/>
        <v/>
      </c>
      <c r="S489" t="str">
        <f t="shared" si="115"/>
        <v/>
      </c>
      <c r="U489" s="2" t="str">
        <f>IF(ISBLANK($T489),IF(S489="Irrigation","Irrigation",IF(R489="Irrigation","Irrigation",IF(Q489="Domestic","Domestic",IF(P489="Stockwatering","Stockwatering",IF(N489="IRRIGATION_AND_MUNICIPAL","Irrigation and Municipal",IF(O489="IRRIGATION_AND_DOMESTIC","Irrigation and Domestic Municipality",_xlfn.XLOOKUP(J489,Use_Code_Ranking!$B$4:$B$23,Use_Code_Ranking!$A$4:$A$23))))))),$T489)</f>
        <v>Domestic</v>
      </c>
    </row>
    <row r="490" spans="1:21" x14ac:dyDescent="0.25">
      <c r="A490" t="s">
        <v>519</v>
      </c>
      <c r="B490" t="s">
        <v>106</v>
      </c>
      <c r="C490" t="s">
        <v>510</v>
      </c>
      <c r="D490">
        <v>10</v>
      </c>
      <c r="E490" t="s">
        <v>100</v>
      </c>
      <c r="F490" t="s">
        <v>100</v>
      </c>
      <c r="G490" t="s">
        <v>520</v>
      </c>
      <c r="H490" s="41" t="s">
        <v>102</v>
      </c>
      <c r="I490">
        <f>_xlfn.XLOOKUP(B490,Use_Code_Ranking!$A$4:$A$23,Use_Code_Ranking!$B$4:$B$23,9999)</f>
        <v>3</v>
      </c>
      <c r="J490">
        <f t="shared" ca="1" si="108"/>
        <v>3</v>
      </c>
      <c r="K490">
        <f t="shared" ca="1" si="109"/>
        <v>0</v>
      </c>
      <c r="L490">
        <f t="shared" ca="1" si="110"/>
        <v>0</v>
      </c>
      <c r="M490">
        <f t="shared" ca="1" si="111"/>
        <v>0</v>
      </c>
      <c r="N490" t="str">
        <f t="shared" ca="1" si="116"/>
        <v/>
      </c>
      <c r="O490" t="str">
        <f t="shared" ca="1" si="117"/>
        <v/>
      </c>
      <c r="P490" t="str">
        <f t="shared" si="112"/>
        <v/>
      </c>
      <c r="Q490" t="str">
        <f t="shared" si="113"/>
        <v>Domestic</v>
      </c>
      <c r="R490" t="str">
        <f t="shared" si="114"/>
        <v/>
      </c>
      <c r="S490" t="str">
        <f t="shared" si="115"/>
        <v/>
      </c>
      <c r="U490" s="2" t="str">
        <f>IF(ISBLANK($T490),IF(S490="Irrigation","Irrigation",IF(R490="Irrigation","Irrigation",IF(Q490="Domestic","Domestic",IF(P490="Stockwatering","Stockwatering",IF(N490="IRRIGATION_AND_MUNICIPAL","Irrigation and Municipal",IF(O490="IRRIGATION_AND_DOMESTIC","Irrigation and Domestic Municipality",_xlfn.XLOOKUP(J490,Use_Code_Ranking!$B$4:$B$23,Use_Code_Ranking!$A$4:$A$23))))))),$T490)</f>
        <v>Domestic</v>
      </c>
    </row>
    <row r="491" spans="1:21" x14ac:dyDescent="0.25">
      <c r="A491" t="s">
        <v>521</v>
      </c>
      <c r="B491" t="s">
        <v>106</v>
      </c>
      <c r="C491" t="s">
        <v>510</v>
      </c>
      <c r="D491">
        <v>8.4</v>
      </c>
      <c r="E491" t="s">
        <v>100</v>
      </c>
      <c r="F491" t="s">
        <v>100</v>
      </c>
      <c r="G491" t="s">
        <v>522</v>
      </c>
      <c r="H491" s="41" t="s">
        <v>102</v>
      </c>
      <c r="I491">
        <f>_xlfn.XLOOKUP(B491,Use_Code_Ranking!$A$4:$A$23,Use_Code_Ranking!$B$4:$B$23,9999)</f>
        <v>3</v>
      </c>
      <c r="J491">
        <f t="shared" ca="1" si="108"/>
        <v>3</v>
      </c>
      <c r="K491">
        <f t="shared" ca="1" si="109"/>
        <v>0</v>
      </c>
      <c r="L491">
        <f t="shared" ca="1" si="110"/>
        <v>0</v>
      </c>
      <c r="M491">
        <f t="shared" ca="1" si="111"/>
        <v>0</v>
      </c>
      <c r="N491" t="str">
        <f t="shared" ca="1" si="116"/>
        <v/>
      </c>
      <c r="O491" t="str">
        <f t="shared" ca="1" si="117"/>
        <v/>
      </c>
      <c r="P491" t="str">
        <f t="shared" si="112"/>
        <v/>
      </c>
      <c r="Q491" t="str">
        <f t="shared" si="113"/>
        <v>Domestic</v>
      </c>
      <c r="R491" t="str">
        <f t="shared" si="114"/>
        <v/>
      </c>
      <c r="S491" t="str">
        <f t="shared" si="115"/>
        <v/>
      </c>
      <c r="U491" s="2" t="str">
        <f>IF(ISBLANK($T491),IF(S491="Irrigation","Irrigation",IF(R491="Irrigation","Irrigation",IF(Q491="Domestic","Domestic",IF(P491="Stockwatering","Stockwatering",IF(N491="IRRIGATION_AND_MUNICIPAL","Irrigation and Municipal",IF(O491="IRRIGATION_AND_DOMESTIC","Irrigation and Domestic Municipality",_xlfn.XLOOKUP(J491,Use_Code_Ranking!$B$4:$B$23,Use_Code_Ranking!$A$4:$A$23))))))),$T491)</f>
        <v>Domestic</v>
      </c>
    </row>
    <row r="492" spans="1:21" x14ac:dyDescent="0.25">
      <c r="A492" t="s">
        <v>521</v>
      </c>
      <c r="B492" t="s">
        <v>143</v>
      </c>
      <c r="C492" t="s">
        <v>510</v>
      </c>
      <c r="D492">
        <v>8.4</v>
      </c>
      <c r="E492" t="s">
        <v>100</v>
      </c>
      <c r="F492" t="s">
        <v>100</v>
      </c>
      <c r="G492" t="s">
        <v>522</v>
      </c>
      <c r="H492" s="41" t="s">
        <v>102</v>
      </c>
      <c r="I492">
        <f>_xlfn.XLOOKUP(B492,Use_Code_Ranking!$A$4:$A$23,Use_Code_Ranking!$B$4:$B$23,9999)</f>
        <v>12</v>
      </c>
      <c r="J492">
        <f t="shared" ca="1" si="108"/>
        <v>3</v>
      </c>
      <c r="K492">
        <f t="shared" ca="1" si="109"/>
        <v>0</v>
      </c>
      <c r="L492">
        <f t="shared" ca="1" si="110"/>
        <v>0</v>
      </c>
      <c r="M492">
        <f t="shared" ca="1" si="111"/>
        <v>0</v>
      </c>
      <c r="N492" t="str">
        <f t="shared" ca="1" si="116"/>
        <v/>
      </c>
      <c r="O492" t="str">
        <f t="shared" ca="1" si="117"/>
        <v/>
      </c>
      <c r="P492" t="str">
        <f t="shared" si="112"/>
        <v/>
      </c>
      <c r="Q492" t="str">
        <f t="shared" si="113"/>
        <v>Domestic</v>
      </c>
      <c r="R492" t="str">
        <f t="shared" si="114"/>
        <v/>
      </c>
      <c r="S492" t="str">
        <f t="shared" si="115"/>
        <v/>
      </c>
      <c r="U492" s="2" t="str">
        <f>IF(ISBLANK($T492),IF(S492="Irrigation","Irrigation",IF(R492="Irrigation","Irrigation",IF(Q492="Domestic","Domestic",IF(P492="Stockwatering","Stockwatering",IF(N492="IRRIGATION_AND_MUNICIPAL","Irrigation and Municipal",IF(O492="IRRIGATION_AND_DOMESTIC","Irrigation and Domestic Municipality",_xlfn.XLOOKUP(J492,Use_Code_Ranking!$B$4:$B$23,Use_Code_Ranking!$A$4:$A$23))))))),$T492)</f>
        <v>Domestic</v>
      </c>
    </row>
    <row r="493" spans="1:21" x14ac:dyDescent="0.25">
      <c r="A493" t="s">
        <v>523</v>
      </c>
      <c r="B493" t="s">
        <v>106</v>
      </c>
      <c r="C493" t="s">
        <v>510</v>
      </c>
      <c r="D493">
        <v>0.13</v>
      </c>
      <c r="E493" t="s">
        <v>100</v>
      </c>
      <c r="F493" t="s">
        <v>100</v>
      </c>
      <c r="G493" t="s">
        <v>524</v>
      </c>
      <c r="H493" s="41" t="s">
        <v>102</v>
      </c>
      <c r="I493">
        <f>_xlfn.XLOOKUP(B493,Use_Code_Ranking!$A$4:$A$23,Use_Code_Ranking!$B$4:$B$23,9999)</f>
        <v>3</v>
      </c>
      <c r="J493">
        <f t="shared" ca="1" si="108"/>
        <v>3</v>
      </c>
      <c r="K493">
        <f t="shared" ca="1" si="109"/>
        <v>0</v>
      </c>
      <c r="L493">
        <f t="shared" ca="1" si="110"/>
        <v>0</v>
      </c>
      <c r="M493">
        <f t="shared" ca="1" si="111"/>
        <v>0</v>
      </c>
      <c r="N493" t="str">
        <f t="shared" ca="1" si="116"/>
        <v/>
      </c>
      <c r="O493" t="str">
        <f t="shared" ca="1" si="117"/>
        <v/>
      </c>
      <c r="P493" t="str">
        <f t="shared" si="112"/>
        <v/>
      </c>
      <c r="Q493" t="str">
        <f t="shared" si="113"/>
        <v>Domestic</v>
      </c>
      <c r="R493" t="str">
        <f t="shared" si="114"/>
        <v/>
      </c>
      <c r="S493" t="str">
        <f t="shared" si="115"/>
        <v/>
      </c>
      <c r="U493" s="2" t="str">
        <f>IF(ISBLANK($T493),IF(S493="Irrigation","Irrigation",IF(R493="Irrigation","Irrigation",IF(Q493="Domestic","Domestic",IF(P493="Stockwatering","Stockwatering",IF(N493="IRRIGATION_AND_MUNICIPAL","Irrigation and Municipal",IF(O493="IRRIGATION_AND_DOMESTIC","Irrigation and Domestic Municipality",_xlfn.XLOOKUP(J493,Use_Code_Ranking!$B$4:$B$23,Use_Code_Ranking!$A$4:$A$23))))))),$T493)</f>
        <v>Domestic</v>
      </c>
    </row>
    <row r="494" spans="1:21" x14ac:dyDescent="0.25">
      <c r="A494" t="s">
        <v>525</v>
      </c>
      <c r="B494" t="s">
        <v>143</v>
      </c>
      <c r="C494" t="s">
        <v>510</v>
      </c>
      <c r="D494">
        <v>0.32</v>
      </c>
      <c r="E494" t="s">
        <v>100</v>
      </c>
      <c r="F494" t="s">
        <v>100</v>
      </c>
      <c r="G494" t="s">
        <v>526</v>
      </c>
      <c r="H494" s="41" t="s">
        <v>102</v>
      </c>
      <c r="I494">
        <f>_xlfn.XLOOKUP(B494,Use_Code_Ranking!$A$4:$A$23,Use_Code_Ranking!$B$4:$B$23,9999)</f>
        <v>12</v>
      </c>
      <c r="J494">
        <f t="shared" ca="1" si="108"/>
        <v>3</v>
      </c>
      <c r="K494">
        <f t="shared" ca="1" si="109"/>
        <v>0</v>
      </c>
      <c r="L494">
        <f t="shared" ca="1" si="110"/>
        <v>0</v>
      </c>
      <c r="M494">
        <f t="shared" ca="1" si="111"/>
        <v>0</v>
      </c>
      <c r="N494" t="str">
        <f t="shared" ca="1" si="116"/>
        <v/>
      </c>
      <c r="O494" t="str">
        <f t="shared" ca="1" si="117"/>
        <v/>
      </c>
      <c r="P494" t="str">
        <f t="shared" si="112"/>
        <v/>
      </c>
      <c r="Q494" t="str">
        <f t="shared" si="113"/>
        <v>Domestic</v>
      </c>
      <c r="R494" t="str">
        <f t="shared" si="114"/>
        <v/>
      </c>
      <c r="S494" t="str">
        <f t="shared" si="115"/>
        <v/>
      </c>
      <c r="U494" s="2" t="str">
        <f>IF(ISBLANK($T494),IF(S494="Irrigation","Irrigation",IF(R494="Irrigation","Irrigation",IF(Q494="Domestic","Domestic",IF(P494="Stockwatering","Stockwatering",IF(N494="IRRIGATION_AND_MUNICIPAL","Irrigation and Municipal",IF(O494="IRRIGATION_AND_DOMESTIC","Irrigation and Domestic Municipality",_xlfn.XLOOKUP(J494,Use_Code_Ranking!$B$4:$B$23,Use_Code_Ranking!$A$4:$A$23))))))),$T494)</f>
        <v>Domestic</v>
      </c>
    </row>
    <row r="495" spans="1:21" x14ac:dyDescent="0.25">
      <c r="A495" t="s">
        <v>525</v>
      </c>
      <c r="B495" t="s">
        <v>106</v>
      </c>
      <c r="C495" t="s">
        <v>510</v>
      </c>
      <c r="D495">
        <v>0.32</v>
      </c>
      <c r="E495" t="s">
        <v>100</v>
      </c>
      <c r="F495" t="s">
        <v>100</v>
      </c>
      <c r="G495" t="s">
        <v>526</v>
      </c>
      <c r="H495" s="41" t="s">
        <v>102</v>
      </c>
      <c r="I495">
        <f>_xlfn.XLOOKUP(B495,Use_Code_Ranking!$A$4:$A$23,Use_Code_Ranking!$B$4:$B$23,9999)</f>
        <v>3</v>
      </c>
      <c r="J495">
        <f t="shared" ca="1" si="108"/>
        <v>3</v>
      </c>
      <c r="K495">
        <f t="shared" ca="1" si="109"/>
        <v>0</v>
      </c>
      <c r="L495">
        <f t="shared" ca="1" si="110"/>
        <v>0</v>
      </c>
      <c r="M495">
        <f t="shared" ca="1" si="111"/>
        <v>0</v>
      </c>
      <c r="N495" t="str">
        <f t="shared" ca="1" si="116"/>
        <v/>
      </c>
      <c r="O495" t="str">
        <f t="shared" ca="1" si="117"/>
        <v/>
      </c>
      <c r="P495" t="str">
        <f t="shared" si="112"/>
        <v/>
      </c>
      <c r="Q495" t="str">
        <f t="shared" si="113"/>
        <v>Domestic</v>
      </c>
      <c r="R495" t="str">
        <f t="shared" si="114"/>
        <v/>
      </c>
      <c r="S495" t="str">
        <f t="shared" si="115"/>
        <v/>
      </c>
      <c r="U495" s="2" t="str">
        <f>IF(ISBLANK($T495),IF(S495="Irrigation","Irrigation",IF(R495="Irrigation","Irrigation",IF(Q495="Domestic","Domestic",IF(P495="Stockwatering","Stockwatering",IF(N495="IRRIGATION_AND_MUNICIPAL","Irrigation and Municipal",IF(O495="IRRIGATION_AND_DOMESTIC","Irrigation and Domestic Municipality",_xlfn.XLOOKUP(J495,Use_Code_Ranking!$B$4:$B$23,Use_Code_Ranking!$A$4:$A$23))))))),$T495)</f>
        <v>Domestic</v>
      </c>
    </row>
    <row r="496" spans="1:21" x14ac:dyDescent="0.25">
      <c r="A496" t="s">
        <v>528</v>
      </c>
      <c r="B496" t="s">
        <v>127</v>
      </c>
      <c r="C496" t="s">
        <v>527</v>
      </c>
      <c r="D496">
        <v>20</v>
      </c>
      <c r="E496" t="s">
        <v>100</v>
      </c>
      <c r="F496" t="s">
        <v>100</v>
      </c>
      <c r="G496" t="s">
        <v>370</v>
      </c>
      <c r="H496" s="41" t="s">
        <v>102</v>
      </c>
      <c r="I496">
        <f>_xlfn.XLOOKUP(B496,Use_Code_Ranking!$A$4:$A$23,Use_Code_Ranking!$B$4:$B$23,9999)</f>
        <v>8</v>
      </c>
      <c r="J496">
        <f t="shared" ca="1" si="108"/>
        <v>1</v>
      </c>
      <c r="K496">
        <f t="shared" ca="1" si="109"/>
        <v>1</v>
      </c>
      <c r="L496">
        <f t="shared" ca="1" si="110"/>
        <v>0</v>
      </c>
      <c r="M496">
        <f t="shared" ca="1" si="111"/>
        <v>0</v>
      </c>
      <c r="N496" t="str">
        <f t="shared" ca="1" si="116"/>
        <v/>
      </c>
      <c r="O496" t="str">
        <f t="shared" ca="1" si="117"/>
        <v/>
      </c>
      <c r="P496" t="str">
        <f t="shared" si="112"/>
        <v/>
      </c>
      <c r="Q496" t="str">
        <f t="shared" si="113"/>
        <v/>
      </c>
      <c r="R496" t="str">
        <f t="shared" si="114"/>
        <v>Irrigation</v>
      </c>
      <c r="S496" t="str">
        <f t="shared" si="115"/>
        <v/>
      </c>
      <c r="U496" s="2" t="str">
        <f>IF(ISBLANK($T496),IF(S496="Irrigation","Irrigation",IF(R496="Irrigation","Irrigation",IF(Q496="Domestic","Domestic",IF(P496="Stockwatering","Stockwatering",IF(N496="IRRIGATION_AND_MUNICIPAL","Irrigation and Municipal",IF(O496="IRRIGATION_AND_DOMESTIC","Irrigation and Domestic Municipality",_xlfn.XLOOKUP(J496,Use_Code_Ranking!$B$4:$B$23,Use_Code_Ranking!$A$4:$A$23))))))),$T496)</f>
        <v>Irrigation</v>
      </c>
    </row>
    <row r="497" spans="1:21" x14ac:dyDescent="0.25">
      <c r="A497" t="s">
        <v>528</v>
      </c>
      <c r="B497" t="s">
        <v>130</v>
      </c>
      <c r="C497" t="s">
        <v>527</v>
      </c>
      <c r="D497">
        <v>20</v>
      </c>
      <c r="E497" t="s">
        <v>100</v>
      </c>
      <c r="F497" t="s">
        <v>100</v>
      </c>
      <c r="G497" t="s">
        <v>370</v>
      </c>
      <c r="H497" s="41" t="s">
        <v>102</v>
      </c>
      <c r="I497">
        <f>_xlfn.XLOOKUP(B497,Use_Code_Ranking!$A$4:$A$23,Use_Code_Ranking!$B$4:$B$23,9999)</f>
        <v>7</v>
      </c>
      <c r="J497">
        <f t="shared" ca="1" si="108"/>
        <v>1</v>
      </c>
      <c r="K497">
        <f t="shared" ca="1" si="109"/>
        <v>1</v>
      </c>
      <c r="L497">
        <f t="shared" ca="1" si="110"/>
        <v>0</v>
      </c>
      <c r="M497">
        <f t="shared" ca="1" si="111"/>
        <v>0</v>
      </c>
      <c r="N497" t="str">
        <f t="shared" ca="1" si="116"/>
        <v/>
      </c>
      <c r="O497" t="str">
        <f t="shared" ca="1" si="117"/>
        <v/>
      </c>
      <c r="P497" t="str">
        <f t="shared" si="112"/>
        <v/>
      </c>
      <c r="Q497" t="str">
        <f t="shared" si="113"/>
        <v/>
      </c>
      <c r="R497" t="str">
        <f t="shared" si="114"/>
        <v>Irrigation</v>
      </c>
      <c r="S497" t="str">
        <f t="shared" si="115"/>
        <v/>
      </c>
      <c r="U497" s="2" t="str">
        <f>IF(ISBLANK($T497),IF(S497="Irrigation","Irrigation",IF(R497="Irrigation","Irrigation",IF(Q497="Domestic","Domestic",IF(P497="Stockwatering","Stockwatering",IF(N497="IRRIGATION_AND_MUNICIPAL","Irrigation and Municipal",IF(O497="IRRIGATION_AND_DOMESTIC","Irrigation and Domestic Municipality",_xlfn.XLOOKUP(J497,Use_Code_Ranking!$B$4:$B$23,Use_Code_Ranking!$A$4:$A$23))))))),$T497)</f>
        <v>Irrigation</v>
      </c>
    </row>
    <row r="498" spans="1:21" x14ac:dyDescent="0.25">
      <c r="A498" t="s">
        <v>528</v>
      </c>
      <c r="B498" t="s">
        <v>98</v>
      </c>
      <c r="C498" t="s">
        <v>527</v>
      </c>
      <c r="D498">
        <v>20</v>
      </c>
      <c r="E498" t="s">
        <v>100</v>
      </c>
      <c r="F498" t="s">
        <v>100</v>
      </c>
      <c r="G498" t="s">
        <v>370</v>
      </c>
      <c r="H498" s="41" t="s">
        <v>102</v>
      </c>
      <c r="I498">
        <f>_xlfn.XLOOKUP(B498,Use_Code_Ranking!$A$4:$A$23,Use_Code_Ranking!$B$4:$B$23,9999)</f>
        <v>1</v>
      </c>
      <c r="J498">
        <f t="shared" ca="1" si="108"/>
        <v>1</v>
      </c>
      <c r="K498">
        <f t="shared" ca="1" si="109"/>
        <v>1</v>
      </c>
      <c r="L498">
        <f t="shared" ca="1" si="110"/>
        <v>0</v>
      </c>
      <c r="M498">
        <f t="shared" ca="1" si="111"/>
        <v>0</v>
      </c>
      <c r="N498" t="str">
        <f t="shared" ca="1" si="116"/>
        <v/>
      </c>
      <c r="O498" t="str">
        <f t="shared" ca="1" si="117"/>
        <v/>
      </c>
      <c r="P498" t="str">
        <f t="shared" si="112"/>
        <v/>
      </c>
      <c r="Q498" t="str">
        <f t="shared" si="113"/>
        <v/>
      </c>
      <c r="R498" t="str">
        <f t="shared" si="114"/>
        <v>Irrigation</v>
      </c>
      <c r="S498" t="str">
        <f t="shared" si="115"/>
        <v/>
      </c>
      <c r="U498" s="2" t="str">
        <f>IF(ISBLANK($T498),IF(S498="Irrigation","Irrigation",IF(R498="Irrigation","Irrigation",IF(Q498="Domestic","Domestic",IF(P498="Stockwatering","Stockwatering",IF(N498="IRRIGATION_AND_MUNICIPAL","Irrigation and Municipal",IF(O498="IRRIGATION_AND_DOMESTIC","Irrigation and Domestic Municipality",_xlfn.XLOOKUP(J498,Use_Code_Ranking!$B$4:$B$23,Use_Code_Ranking!$A$4:$A$23))))))),$T498)</f>
        <v>Irrigation</v>
      </c>
    </row>
    <row r="499" spans="1:21" x14ac:dyDescent="0.25">
      <c r="A499" t="s">
        <v>529</v>
      </c>
      <c r="B499" t="s">
        <v>98</v>
      </c>
      <c r="C499" t="s">
        <v>527</v>
      </c>
      <c r="D499">
        <v>20</v>
      </c>
      <c r="E499" t="s">
        <v>100</v>
      </c>
      <c r="F499" t="s">
        <v>100</v>
      </c>
      <c r="G499" t="s">
        <v>215</v>
      </c>
      <c r="H499" s="41" t="s">
        <v>102</v>
      </c>
      <c r="I499">
        <f>_xlfn.XLOOKUP(B499,Use_Code_Ranking!$A$4:$A$23,Use_Code_Ranking!$B$4:$B$23,9999)</f>
        <v>1</v>
      </c>
      <c r="J499">
        <f t="shared" ca="1" si="108"/>
        <v>1</v>
      </c>
      <c r="K499">
        <f t="shared" ca="1" si="109"/>
        <v>1</v>
      </c>
      <c r="L499">
        <f t="shared" ca="1" si="110"/>
        <v>0</v>
      </c>
      <c r="M499">
        <f t="shared" ca="1" si="111"/>
        <v>0</v>
      </c>
      <c r="N499" t="str">
        <f t="shared" ca="1" si="116"/>
        <v/>
      </c>
      <c r="O499" t="str">
        <f t="shared" ca="1" si="117"/>
        <v/>
      </c>
      <c r="P499" t="str">
        <f t="shared" si="112"/>
        <v/>
      </c>
      <c r="Q499" t="str">
        <f t="shared" si="113"/>
        <v/>
      </c>
      <c r="R499" t="str">
        <f t="shared" si="114"/>
        <v>Irrigation</v>
      </c>
      <c r="S499" t="str">
        <f t="shared" si="115"/>
        <v/>
      </c>
      <c r="U499" s="2" t="str">
        <f>IF(ISBLANK($T499),IF(S499="Irrigation","Irrigation",IF(R499="Irrigation","Irrigation",IF(Q499="Domestic","Domestic",IF(P499="Stockwatering","Stockwatering",IF(N499="IRRIGATION_AND_MUNICIPAL","Irrigation and Municipal",IF(O499="IRRIGATION_AND_DOMESTIC","Irrigation and Domestic Municipality",_xlfn.XLOOKUP(J499,Use_Code_Ranking!$B$4:$B$23,Use_Code_Ranking!$A$4:$A$23))))))),$T499)</f>
        <v>Irrigation</v>
      </c>
    </row>
    <row r="500" spans="1:21" x14ac:dyDescent="0.25">
      <c r="A500" t="s">
        <v>529</v>
      </c>
      <c r="B500" t="s">
        <v>130</v>
      </c>
      <c r="C500" t="s">
        <v>527</v>
      </c>
      <c r="D500">
        <v>20</v>
      </c>
      <c r="E500" t="s">
        <v>100</v>
      </c>
      <c r="F500" t="s">
        <v>100</v>
      </c>
      <c r="G500" t="s">
        <v>215</v>
      </c>
      <c r="H500" s="41" t="s">
        <v>102</v>
      </c>
      <c r="I500">
        <f>_xlfn.XLOOKUP(B500,Use_Code_Ranking!$A$4:$A$23,Use_Code_Ranking!$B$4:$B$23,9999)</f>
        <v>7</v>
      </c>
      <c r="J500">
        <f t="shared" ca="1" si="108"/>
        <v>1</v>
      </c>
      <c r="K500">
        <f t="shared" ca="1" si="109"/>
        <v>1</v>
      </c>
      <c r="L500">
        <f t="shared" ca="1" si="110"/>
        <v>0</v>
      </c>
      <c r="M500">
        <f t="shared" ca="1" si="111"/>
        <v>0</v>
      </c>
      <c r="N500" t="str">
        <f t="shared" ca="1" si="116"/>
        <v/>
      </c>
      <c r="O500" t="str">
        <f t="shared" ca="1" si="117"/>
        <v/>
      </c>
      <c r="P500" t="str">
        <f t="shared" si="112"/>
        <v/>
      </c>
      <c r="Q500" t="str">
        <f t="shared" si="113"/>
        <v/>
      </c>
      <c r="R500" t="str">
        <f t="shared" si="114"/>
        <v>Irrigation</v>
      </c>
      <c r="S500" t="str">
        <f t="shared" si="115"/>
        <v/>
      </c>
      <c r="U500" s="2" t="str">
        <f>IF(ISBLANK($T500),IF(S500="Irrigation","Irrigation",IF(R500="Irrigation","Irrigation",IF(Q500="Domestic","Domestic",IF(P500="Stockwatering","Stockwatering",IF(N500="IRRIGATION_AND_MUNICIPAL","Irrigation and Municipal",IF(O500="IRRIGATION_AND_DOMESTIC","Irrigation and Domestic Municipality",_xlfn.XLOOKUP(J500,Use_Code_Ranking!$B$4:$B$23,Use_Code_Ranking!$A$4:$A$23))))))),$T500)</f>
        <v>Irrigation</v>
      </c>
    </row>
    <row r="501" spans="1:21" x14ac:dyDescent="0.25">
      <c r="A501" t="s">
        <v>530</v>
      </c>
      <c r="B501" t="s">
        <v>98</v>
      </c>
      <c r="C501" t="s">
        <v>527</v>
      </c>
      <c r="D501">
        <v>11</v>
      </c>
      <c r="E501" t="s">
        <v>100</v>
      </c>
      <c r="F501" t="s">
        <v>100</v>
      </c>
      <c r="G501" t="s">
        <v>325</v>
      </c>
      <c r="H501" s="41" t="s">
        <v>102</v>
      </c>
      <c r="I501">
        <f>_xlfn.XLOOKUP(B501,Use_Code_Ranking!$A$4:$A$23,Use_Code_Ranking!$B$4:$B$23,9999)</f>
        <v>1</v>
      </c>
      <c r="J501">
        <f t="shared" ca="1" si="108"/>
        <v>1</v>
      </c>
      <c r="K501">
        <f t="shared" ca="1" si="109"/>
        <v>1</v>
      </c>
      <c r="L501">
        <f t="shared" ca="1" si="110"/>
        <v>0</v>
      </c>
      <c r="M501">
        <f t="shared" ca="1" si="111"/>
        <v>0</v>
      </c>
      <c r="N501" t="str">
        <f t="shared" ca="1" si="116"/>
        <v/>
      </c>
      <c r="O501" t="str">
        <f t="shared" ca="1" si="117"/>
        <v/>
      </c>
      <c r="P501" t="str">
        <f t="shared" si="112"/>
        <v/>
      </c>
      <c r="Q501" t="str">
        <f t="shared" si="113"/>
        <v/>
      </c>
      <c r="R501" t="str">
        <f t="shared" si="114"/>
        <v>Irrigation</v>
      </c>
      <c r="S501" t="str">
        <f t="shared" si="115"/>
        <v/>
      </c>
      <c r="U501" s="2" t="str">
        <f>IF(ISBLANK($T501),IF(S501="Irrigation","Irrigation",IF(R501="Irrigation","Irrigation",IF(Q501="Domestic","Domestic",IF(P501="Stockwatering","Stockwatering",IF(N501="IRRIGATION_AND_MUNICIPAL","Irrigation and Municipal",IF(O501="IRRIGATION_AND_DOMESTIC","Irrigation and Domestic Municipality",_xlfn.XLOOKUP(J501,Use_Code_Ranking!$B$4:$B$23,Use_Code_Ranking!$A$4:$A$23))))))),$T501)</f>
        <v>Irrigation</v>
      </c>
    </row>
    <row r="502" spans="1:21" x14ac:dyDescent="0.25">
      <c r="A502" t="s">
        <v>532</v>
      </c>
      <c r="B502" t="s">
        <v>98</v>
      </c>
      <c r="C502" t="s">
        <v>531</v>
      </c>
      <c r="D502">
        <v>0.17</v>
      </c>
      <c r="E502" t="s">
        <v>100</v>
      </c>
      <c r="F502" t="s">
        <v>100</v>
      </c>
      <c r="G502" t="s">
        <v>533</v>
      </c>
      <c r="H502" s="41" t="s">
        <v>102</v>
      </c>
      <c r="I502">
        <f>_xlfn.XLOOKUP(B502,Use_Code_Ranking!$A$4:$A$23,Use_Code_Ranking!$B$4:$B$23,9999)</f>
        <v>1</v>
      </c>
      <c r="J502">
        <f t="shared" ca="1" si="108"/>
        <v>1</v>
      </c>
      <c r="K502">
        <f t="shared" ca="1" si="109"/>
        <v>1</v>
      </c>
      <c r="L502">
        <f t="shared" ca="1" si="110"/>
        <v>0</v>
      </c>
      <c r="M502">
        <f t="shared" ca="1" si="111"/>
        <v>0</v>
      </c>
      <c r="N502" t="str">
        <f t="shared" ca="1" si="116"/>
        <v/>
      </c>
      <c r="O502" t="str">
        <f t="shared" ca="1" si="117"/>
        <v/>
      </c>
      <c r="P502" t="str">
        <f t="shared" si="112"/>
        <v/>
      </c>
      <c r="Q502" t="str">
        <f t="shared" si="113"/>
        <v/>
      </c>
      <c r="R502" t="str">
        <f t="shared" si="114"/>
        <v/>
      </c>
      <c r="S502" t="str">
        <f t="shared" si="115"/>
        <v>Irrigation</v>
      </c>
      <c r="U502" s="2" t="str">
        <f>IF(ISBLANK($T502),IF(S502="Irrigation","Irrigation",IF(R502="Irrigation","Irrigation",IF(Q502="Domestic","Domestic",IF(P502="Stockwatering","Stockwatering",IF(N502="IRRIGATION_AND_MUNICIPAL","Irrigation and Municipal",IF(O502="IRRIGATION_AND_DOMESTIC","Irrigation and Domestic Municipality",_xlfn.XLOOKUP(J502,Use_Code_Ranking!$B$4:$B$23,Use_Code_Ranking!$A$4:$A$23))))))),$T502)</f>
        <v>Irrigation</v>
      </c>
    </row>
    <row r="503" spans="1:21" x14ac:dyDescent="0.25">
      <c r="A503" t="s">
        <v>534</v>
      </c>
      <c r="B503" t="s">
        <v>98</v>
      </c>
      <c r="C503" t="s">
        <v>531</v>
      </c>
      <c r="D503">
        <v>0.42</v>
      </c>
      <c r="E503" t="s">
        <v>100</v>
      </c>
      <c r="F503" t="s">
        <v>100</v>
      </c>
      <c r="G503" t="s">
        <v>535</v>
      </c>
      <c r="H503" s="41" t="s">
        <v>102</v>
      </c>
      <c r="I503">
        <f>_xlfn.XLOOKUP(B503,Use_Code_Ranking!$A$4:$A$23,Use_Code_Ranking!$B$4:$B$23,9999)</f>
        <v>1</v>
      </c>
      <c r="J503">
        <f t="shared" ca="1" si="108"/>
        <v>1</v>
      </c>
      <c r="K503">
        <f t="shared" ca="1" si="109"/>
        <v>1</v>
      </c>
      <c r="L503">
        <f t="shared" ca="1" si="110"/>
        <v>0</v>
      </c>
      <c r="M503">
        <f t="shared" ca="1" si="111"/>
        <v>0</v>
      </c>
      <c r="N503" t="str">
        <f t="shared" ca="1" si="116"/>
        <v/>
      </c>
      <c r="O503" t="str">
        <f t="shared" ca="1" si="117"/>
        <v/>
      </c>
      <c r="P503" t="str">
        <f t="shared" si="112"/>
        <v/>
      </c>
      <c r="Q503" t="str">
        <f t="shared" si="113"/>
        <v/>
      </c>
      <c r="R503" t="str">
        <f t="shared" si="114"/>
        <v/>
      </c>
      <c r="S503" t="str">
        <f t="shared" si="115"/>
        <v>Irrigation</v>
      </c>
      <c r="U503" s="2" t="str">
        <f>IF(ISBLANK($T503),IF(S503="Irrigation","Irrigation",IF(R503="Irrigation","Irrigation",IF(Q503="Domestic","Domestic",IF(P503="Stockwatering","Stockwatering",IF(N503="IRRIGATION_AND_MUNICIPAL","Irrigation and Municipal",IF(O503="IRRIGATION_AND_DOMESTIC","Irrigation and Domestic Municipality",_xlfn.XLOOKUP(J503,Use_Code_Ranking!$B$4:$B$23,Use_Code_Ranking!$A$4:$A$23))))))),$T503)</f>
        <v>Irrigation</v>
      </c>
    </row>
    <row r="504" spans="1:21" x14ac:dyDescent="0.25">
      <c r="A504" t="s">
        <v>536</v>
      </c>
      <c r="B504" t="s">
        <v>98</v>
      </c>
      <c r="C504" t="s">
        <v>531</v>
      </c>
      <c r="D504">
        <v>0.35</v>
      </c>
      <c r="E504" t="s">
        <v>100</v>
      </c>
      <c r="F504" t="s">
        <v>100</v>
      </c>
      <c r="G504" t="s">
        <v>537</v>
      </c>
      <c r="H504" s="41" t="s">
        <v>102</v>
      </c>
      <c r="I504">
        <f>_xlfn.XLOOKUP(B504,Use_Code_Ranking!$A$4:$A$23,Use_Code_Ranking!$B$4:$B$23,9999)</f>
        <v>1</v>
      </c>
      <c r="J504">
        <f t="shared" ca="1" si="108"/>
        <v>1</v>
      </c>
      <c r="K504">
        <f t="shared" ca="1" si="109"/>
        <v>1</v>
      </c>
      <c r="L504">
        <f t="shared" ca="1" si="110"/>
        <v>0</v>
      </c>
      <c r="M504">
        <f t="shared" ca="1" si="111"/>
        <v>0</v>
      </c>
      <c r="N504" t="str">
        <f t="shared" ca="1" si="116"/>
        <v/>
      </c>
      <c r="O504" t="str">
        <f t="shared" ca="1" si="117"/>
        <v/>
      </c>
      <c r="P504" t="str">
        <f t="shared" si="112"/>
        <v/>
      </c>
      <c r="Q504" t="str">
        <f t="shared" si="113"/>
        <v/>
      </c>
      <c r="R504" t="str">
        <f t="shared" si="114"/>
        <v/>
      </c>
      <c r="S504" t="str">
        <f t="shared" si="115"/>
        <v>Irrigation</v>
      </c>
      <c r="U504" s="2" t="str">
        <f>IF(ISBLANK($T504),IF(S504="Irrigation","Irrigation",IF(R504="Irrigation","Irrigation",IF(Q504="Domestic","Domestic",IF(P504="Stockwatering","Stockwatering",IF(N504="IRRIGATION_AND_MUNICIPAL","Irrigation and Municipal",IF(O504="IRRIGATION_AND_DOMESTIC","Irrigation and Domestic Municipality",_xlfn.XLOOKUP(J504,Use_Code_Ranking!$B$4:$B$23,Use_Code_Ranking!$A$4:$A$23))))))),$T504)</f>
        <v>Irrigation</v>
      </c>
    </row>
    <row r="505" spans="1:21" x14ac:dyDescent="0.25">
      <c r="A505" t="s">
        <v>538</v>
      </c>
      <c r="B505" t="s">
        <v>143</v>
      </c>
      <c r="C505" t="s">
        <v>531</v>
      </c>
      <c r="D505">
        <v>0.49</v>
      </c>
      <c r="E505" t="s">
        <v>100</v>
      </c>
      <c r="F505" t="s">
        <v>100</v>
      </c>
      <c r="G505" t="s">
        <v>539</v>
      </c>
      <c r="H505" s="41" t="s">
        <v>102</v>
      </c>
      <c r="I505">
        <f>_xlfn.XLOOKUP(B505,Use_Code_Ranking!$A$4:$A$23,Use_Code_Ranking!$B$4:$B$23,9999)</f>
        <v>12</v>
      </c>
      <c r="J505">
        <f t="shared" ca="1" si="108"/>
        <v>1</v>
      </c>
      <c r="K505">
        <f t="shared" ca="1" si="109"/>
        <v>1</v>
      </c>
      <c r="L505">
        <f t="shared" ca="1" si="110"/>
        <v>0</v>
      </c>
      <c r="M505">
        <f t="shared" ca="1" si="111"/>
        <v>0</v>
      </c>
      <c r="N505" t="str">
        <f t="shared" ca="1" si="116"/>
        <v/>
      </c>
      <c r="O505" t="str">
        <f t="shared" ca="1" si="117"/>
        <v/>
      </c>
      <c r="P505" t="str">
        <f t="shared" si="112"/>
        <v/>
      </c>
      <c r="Q505" t="str">
        <f t="shared" si="113"/>
        <v/>
      </c>
      <c r="R505" t="str">
        <f t="shared" si="114"/>
        <v/>
      </c>
      <c r="S505" t="str">
        <f t="shared" si="115"/>
        <v>Irrigation</v>
      </c>
      <c r="U505" s="2" t="str">
        <f>IF(ISBLANK($T505),IF(S505="Irrigation","Irrigation",IF(R505="Irrigation","Irrigation",IF(Q505="Domestic","Domestic",IF(P505="Stockwatering","Stockwatering",IF(N505="IRRIGATION_AND_MUNICIPAL","Irrigation and Municipal",IF(O505="IRRIGATION_AND_DOMESTIC","Irrigation and Domestic Municipality",_xlfn.XLOOKUP(J505,Use_Code_Ranking!$B$4:$B$23,Use_Code_Ranking!$A$4:$A$23))))))),$T505)</f>
        <v>Irrigation</v>
      </c>
    </row>
    <row r="506" spans="1:21" x14ac:dyDescent="0.25">
      <c r="A506" t="s">
        <v>538</v>
      </c>
      <c r="B506" t="s">
        <v>98</v>
      </c>
      <c r="C506" t="s">
        <v>531</v>
      </c>
      <c r="D506">
        <v>0.49</v>
      </c>
      <c r="E506" t="s">
        <v>100</v>
      </c>
      <c r="F506" t="s">
        <v>100</v>
      </c>
      <c r="G506" t="s">
        <v>539</v>
      </c>
      <c r="H506" s="41" t="s">
        <v>102</v>
      </c>
      <c r="I506">
        <f>_xlfn.XLOOKUP(B506,Use_Code_Ranking!$A$4:$A$23,Use_Code_Ranking!$B$4:$B$23,9999)</f>
        <v>1</v>
      </c>
      <c r="J506">
        <f t="shared" ca="1" si="108"/>
        <v>1</v>
      </c>
      <c r="K506">
        <f t="shared" ca="1" si="109"/>
        <v>1</v>
      </c>
      <c r="L506">
        <f t="shared" ca="1" si="110"/>
        <v>0</v>
      </c>
      <c r="M506">
        <f t="shared" ca="1" si="111"/>
        <v>0</v>
      </c>
      <c r="N506" t="str">
        <f t="shared" ca="1" si="116"/>
        <v/>
      </c>
      <c r="O506" t="str">
        <f t="shared" ca="1" si="117"/>
        <v/>
      </c>
      <c r="P506" t="str">
        <f t="shared" si="112"/>
        <v/>
      </c>
      <c r="Q506" t="str">
        <f t="shared" si="113"/>
        <v/>
      </c>
      <c r="R506" t="str">
        <f t="shared" si="114"/>
        <v/>
      </c>
      <c r="S506" t="str">
        <f t="shared" si="115"/>
        <v>Irrigation</v>
      </c>
      <c r="U506" s="2" t="str">
        <f>IF(ISBLANK($T506),IF(S506="Irrigation","Irrigation",IF(R506="Irrigation","Irrigation",IF(Q506="Domestic","Domestic",IF(P506="Stockwatering","Stockwatering",IF(N506="IRRIGATION_AND_MUNICIPAL","Irrigation and Municipal",IF(O506="IRRIGATION_AND_DOMESTIC","Irrigation and Domestic Municipality",_xlfn.XLOOKUP(J506,Use_Code_Ranking!$B$4:$B$23,Use_Code_Ranking!$A$4:$A$23))))))),$T506)</f>
        <v>Irrigation</v>
      </c>
    </row>
    <row r="507" spans="1:21" x14ac:dyDescent="0.25">
      <c r="A507" t="s">
        <v>540</v>
      </c>
      <c r="B507" t="s">
        <v>98</v>
      </c>
      <c r="C507" t="s">
        <v>531</v>
      </c>
      <c r="D507">
        <v>0.15</v>
      </c>
      <c r="E507" t="s">
        <v>100</v>
      </c>
      <c r="F507" t="s">
        <v>100</v>
      </c>
      <c r="G507" t="s">
        <v>541</v>
      </c>
      <c r="H507" s="41" t="s">
        <v>102</v>
      </c>
      <c r="I507">
        <f>_xlfn.XLOOKUP(B507,Use_Code_Ranking!$A$4:$A$23,Use_Code_Ranking!$B$4:$B$23,9999)</f>
        <v>1</v>
      </c>
      <c r="J507">
        <f t="shared" ca="1" si="108"/>
        <v>1</v>
      </c>
      <c r="K507">
        <f t="shared" ca="1" si="109"/>
        <v>1</v>
      </c>
      <c r="L507">
        <f t="shared" ca="1" si="110"/>
        <v>0</v>
      </c>
      <c r="M507">
        <f t="shared" ca="1" si="111"/>
        <v>0</v>
      </c>
      <c r="N507" t="str">
        <f t="shared" ca="1" si="116"/>
        <v/>
      </c>
      <c r="O507" t="str">
        <f t="shared" ca="1" si="117"/>
        <v/>
      </c>
      <c r="P507" t="str">
        <f t="shared" si="112"/>
        <v/>
      </c>
      <c r="Q507" t="str">
        <f t="shared" si="113"/>
        <v/>
      </c>
      <c r="R507" t="str">
        <f t="shared" si="114"/>
        <v/>
      </c>
      <c r="S507" t="str">
        <f t="shared" si="115"/>
        <v>Irrigation</v>
      </c>
      <c r="U507" s="2" t="str">
        <f>IF(ISBLANK($T507),IF(S507="Irrigation","Irrigation",IF(R507="Irrigation","Irrigation",IF(Q507="Domestic","Domestic",IF(P507="Stockwatering","Stockwatering",IF(N507="IRRIGATION_AND_MUNICIPAL","Irrigation and Municipal",IF(O507="IRRIGATION_AND_DOMESTIC","Irrigation and Domestic Municipality",_xlfn.XLOOKUP(J507,Use_Code_Ranking!$B$4:$B$23,Use_Code_Ranking!$A$4:$A$23))))))),$T507)</f>
        <v>Irrigation</v>
      </c>
    </row>
    <row r="508" spans="1:21" x14ac:dyDescent="0.25">
      <c r="A508" t="s">
        <v>540</v>
      </c>
      <c r="B508" t="s">
        <v>131</v>
      </c>
      <c r="C508" t="s">
        <v>531</v>
      </c>
      <c r="D508">
        <v>0.15</v>
      </c>
      <c r="E508" t="s">
        <v>100</v>
      </c>
      <c r="F508" t="s">
        <v>100</v>
      </c>
      <c r="G508" t="s">
        <v>541</v>
      </c>
      <c r="H508" s="41" t="s">
        <v>102</v>
      </c>
      <c r="I508">
        <f>_xlfn.XLOOKUP(B508,Use_Code_Ranking!$A$4:$A$23,Use_Code_Ranking!$B$4:$B$23,9999)</f>
        <v>14</v>
      </c>
      <c r="J508">
        <f t="shared" ca="1" si="108"/>
        <v>1</v>
      </c>
      <c r="K508">
        <f t="shared" ca="1" si="109"/>
        <v>1</v>
      </c>
      <c r="L508">
        <f t="shared" ca="1" si="110"/>
        <v>0</v>
      </c>
      <c r="M508">
        <f t="shared" ca="1" si="111"/>
        <v>0</v>
      </c>
      <c r="N508" t="str">
        <f t="shared" ca="1" si="116"/>
        <v/>
      </c>
      <c r="O508" t="str">
        <f t="shared" ca="1" si="117"/>
        <v/>
      </c>
      <c r="P508" t="str">
        <f t="shared" si="112"/>
        <v/>
      </c>
      <c r="Q508" t="str">
        <f t="shared" si="113"/>
        <v/>
      </c>
      <c r="R508" t="str">
        <f t="shared" si="114"/>
        <v/>
      </c>
      <c r="S508" t="str">
        <f t="shared" si="115"/>
        <v>Irrigation</v>
      </c>
      <c r="U508" s="2" t="str">
        <f>IF(ISBLANK($T508),IF(S508="Irrigation","Irrigation",IF(R508="Irrigation","Irrigation",IF(Q508="Domestic","Domestic",IF(P508="Stockwatering","Stockwatering",IF(N508="IRRIGATION_AND_MUNICIPAL","Irrigation and Municipal",IF(O508="IRRIGATION_AND_DOMESTIC","Irrigation and Domestic Municipality",_xlfn.XLOOKUP(J508,Use_Code_Ranking!$B$4:$B$23,Use_Code_Ranking!$A$4:$A$23))))))),$T508)</f>
        <v>Irrigation</v>
      </c>
    </row>
    <row r="509" spans="1:21" x14ac:dyDescent="0.25">
      <c r="A509" t="s">
        <v>540</v>
      </c>
      <c r="B509" t="s">
        <v>139</v>
      </c>
      <c r="C509" t="s">
        <v>531</v>
      </c>
      <c r="D509">
        <v>0.15</v>
      </c>
      <c r="E509" t="s">
        <v>100</v>
      </c>
      <c r="F509" t="s">
        <v>100</v>
      </c>
      <c r="G509" t="s">
        <v>541</v>
      </c>
      <c r="H509" s="41" t="s">
        <v>102</v>
      </c>
      <c r="I509">
        <f>_xlfn.XLOOKUP(B509,Use_Code_Ranking!$A$4:$A$23,Use_Code_Ranking!$B$4:$B$23,9999)</f>
        <v>9</v>
      </c>
      <c r="J509">
        <f t="shared" ca="1" si="108"/>
        <v>1</v>
      </c>
      <c r="K509">
        <f t="shared" ca="1" si="109"/>
        <v>1</v>
      </c>
      <c r="L509">
        <f t="shared" ca="1" si="110"/>
        <v>0</v>
      </c>
      <c r="M509">
        <f t="shared" ca="1" si="111"/>
        <v>0</v>
      </c>
      <c r="N509" t="str">
        <f t="shared" ca="1" si="116"/>
        <v/>
      </c>
      <c r="O509" t="str">
        <f t="shared" ca="1" si="117"/>
        <v/>
      </c>
      <c r="P509" t="str">
        <f t="shared" si="112"/>
        <v/>
      </c>
      <c r="Q509" t="str">
        <f t="shared" si="113"/>
        <v/>
      </c>
      <c r="R509" t="str">
        <f t="shared" si="114"/>
        <v/>
      </c>
      <c r="S509" t="str">
        <f t="shared" si="115"/>
        <v>Irrigation</v>
      </c>
      <c r="U509" s="2" t="str">
        <f>IF(ISBLANK($T509),IF(S509="Irrigation","Irrigation",IF(R509="Irrigation","Irrigation",IF(Q509="Domestic","Domestic",IF(P509="Stockwatering","Stockwatering",IF(N509="IRRIGATION_AND_MUNICIPAL","Irrigation and Municipal",IF(O509="IRRIGATION_AND_DOMESTIC","Irrigation and Domestic Municipality",_xlfn.XLOOKUP(J509,Use_Code_Ranking!$B$4:$B$23,Use_Code_Ranking!$A$4:$A$23))))))),$T509)</f>
        <v>Irrigation</v>
      </c>
    </row>
    <row r="510" spans="1:21" x14ac:dyDescent="0.25">
      <c r="A510" t="s">
        <v>540</v>
      </c>
      <c r="B510" t="s">
        <v>500</v>
      </c>
      <c r="C510" t="s">
        <v>531</v>
      </c>
      <c r="D510">
        <v>0.15</v>
      </c>
      <c r="E510" t="s">
        <v>100</v>
      </c>
      <c r="F510" t="s">
        <v>100</v>
      </c>
      <c r="G510" t="s">
        <v>541</v>
      </c>
      <c r="H510" s="41" t="s">
        <v>102</v>
      </c>
      <c r="I510">
        <f>_xlfn.XLOOKUP(B510,Use_Code_Ranking!$A$4:$A$23,Use_Code_Ranking!$B$4:$B$23,9999)</f>
        <v>19</v>
      </c>
      <c r="J510">
        <f t="shared" ca="1" si="108"/>
        <v>1</v>
      </c>
      <c r="K510">
        <f t="shared" ca="1" si="109"/>
        <v>1</v>
      </c>
      <c r="L510">
        <f t="shared" ca="1" si="110"/>
        <v>0</v>
      </c>
      <c r="M510">
        <f t="shared" ca="1" si="111"/>
        <v>0</v>
      </c>
      <c r="N510" t="str">
        <f t="shared" ca="1" si="116"/>
        <v/>
      </c>
      <c r="O510" t="str">
        <f t="shared" ca="1" si="117"/>
        <v/>
      </c>
      <c r="P510" t="str">
        <f t="shared" si="112"/>
        <v/>
      </c>
      <c r="Q510" t="str">
        <f t="shared" si="113"/>
        <v/>
      </c>
      <c r="R510" t="str">
        <f t="shared" si="114"/>
        <v/>
      </c>
      <c r="S510" t="str">
        <f t="shared" si="115"/>
        <v>Irrigation</v>
      </c>
      <c r="U510" s="2" t="str">
        <f>IF(ISBLANK($T510),IF(S510="Irrigation","Irrigation",IF(R510="Irrigation","Irrigation",IF(Q510="Domestic","Domestic",IF(P510="Stockwatering","Stockwatering",IF(N510="IRRIGATION_AND_MUNICIPAL","Irrigation and Municipal",IF(O510="IRRIGATION_AND_DOMESTIC","Irrigation and Domestic Municipality",_xlfn.XLOOKUP(J510,Use_Code_Ranking!$B$4:$B$23,Use_Code_Ranking!$A$4:$A$23))))))),$T510)</f>
        <v>Irrigation</v>
      </c>
    </row>
    <row r="511" spans="1:21" x14ac:dyDescent="0.25">
      <c r="A511" t="s">
        <v>540</v>
      </c>
      <c r="B511" t="s">
        <v>143</v>
      </c>
      <c r="C511" t="s">
        <v>531</v>
      </c>
      <c r="D511">
        <v>0.15</v>
      </c>
      <c r="E511" t="s">
        <v>100</v>
      </c>
      <c r="F511" t="s">
        <v>100</v>
      </c>
      <c r="G511" t="s">
        <v>541</v>
      </c>
      <c r="H511" s="41" t="s">
        <v>102</v>
      </c>
      <c r="I511">
        <f>_xlfn.XLOOKUP(B511,Use_Code_Ranking!$A$4:$A$23,Use_Code_Ranking!$B$4:$B$23,9999)</f>
        <v>12</v>
      </c>
      <c r="J511">
        <f t="shared" ca="1" si="108"/>
        <v>1</v>
      </c>
      <c r="K511">
        <f t="shared" ca="1" si="109"/>
        <v>1</v>
      </c>
      <c r="L511">
        <f t="shared" ca="1" si="110"/>
        <v>0</v>
      </c>
      <c r="M511">
        <f t="shared" ca="1" si="111"/>
        <v>0</v>
      </c>
      <c r="N511" t="str">
        <f t="shared" ca="1" si="116"/>
        <v/>
      </c>
      <c r="O511" t="str">
        <f t="shared" ca="1" si="117"/>
        <v/>
      </c>
      <c r="P511" t="str">
        <f t="shared" si="112"/>
        <v/>
      </c>
      <c r="Q511" t="str">
        <f t="shared" si="113"/>
        <v/>
      </c>
      <c r="R511" t="str">
        <f t="shared" si="114"/>
        <v/>
      </c>
      <c r="S511" t="str">
        <f t="shared" si="115"/>
        <v>Irrigation</v>
      </c>
      <c r="U511" s="2" t="str">
        <f>IF(ISBLANK($T511),IF(S511="Irrigation","Irrigation",IF(R511="Irrigation","Irrigation",IF(Q511="Domestic","Domestic",IF(P511="Stockwatering","Stockwatering",IF(N511="IRRIGATION_AND_MUNICIPAL","Irrigation and Municipal",IF(O511="IRRIGATION_AND_DOMESTIC","Irrigation and Domestic Municipality",_xlfn.XLOOKUP(J511,Use_Code_Ranking!$B$4:$B$23,Use_Code_Ranking!$A$4:$A$23))))))),$T511)</f>
        <v>Irrigation</v>
      </c>
    </row>
    <row r="512" spans="1:21" x14ac:dyDescent="0.25">
      <c r="A512" t="s">
        <v>684</v>
      </c>
      <c r="B512" t="s">
        <v>98</v>
      </c>
      <c r="C512" t="s">
        <v>531</v>
      </c>
      <c r="D512">
        <v>0.77</v>
      </c>
      <c r="E512" t="s">
        <v>100</v>
      </c>
      <c r="F512" t="s">
        <v>100</v>
      </c>
      <c r="G512" t="s">
        <v>685</v>
      </c>
      <c r="H512" s="41" t="s">
        <v>102</v>
      </c>
      <c r="I512">
        <f>_xlfn.XLOOKUP(B512,Use_Code_Ranking!$A$4:$A$23,Use_Code_Ranking!$B$4:$B$23,9999)</f>
        <v>1</v>
      </c>
      <c r="J512">
        <f t="shared" ca="1" si="108"/>
        <v>1</v>
      </c>
      <c r="K512">
        <f t="shared" ca="1" si="109"/>
        <v>1</v>
      </c>
      <c r="L512">
        <f t="shared" ca="1" si="110"/>
        <v>0</v>
      </c>
      <c r="M512">
        <f t="shared" ca="1" si="111"/>
        <v>0</v>
      </c>
      <c r="N512" t="str">
        <f t="shared" ca="1" si="116"/>
        <v/>
      </c>
      <c r="O512" t="str">
        <f t="shared" ca="1" si="117"/>
        <v/>
      </c>
      <c r="P512" t="str">
        <f t="shared" si="112"/>
        <v/>
      </c>
      <c r="Q512" t="str">
        <f t="shared" si="113"/>
        <v/>
      </c>
      <c r="R512" t="str">
        <f t="shared" si="114"/>
        <v/>
      </c>
      <c r="S512" t="str">
        <f t="shared" si="115"/>
        <v>Irrigation</v>
      </c>
      <c r="U512" s="2" t="str">
        <f>IF(ISBLANK($T512),IF(S512="Irrigation","Irrigation",IF(R512="Irrigation","Irrigation",IF(Q512="Domestic","Domestic",IF(P512="Stockwatering","Stockwatering",IF(N512="IRRIGATION_AND_MUNICIPAL","Irrigation and Municipal",IF(O512="IRRIGATION_AND_DOMESTIC","Irrigation and Domestic Municipality",_xlfn.XLOOKUP(J512,Use_Code_Ranking!$B$4:$B$23,Use_Code_Ranking!$A$4:$A$23))))))),$T512)</f>
        <v>Irrigation</v>
      </c>
    </row>
    <row r="513" spans="1:21" x14ac:dyDescent="0.25">
      <c r="A513" t="s">
        <v>542</v>
      </c>
      <c r="B513" t="s">
        <v>131</v>
      </c>
      <c r="C513" t="s">
        <v>531</v>
      </c>
      <c r="D513">
        <v>1.55</v>
      </c>
      <c r="E513" t="s">
        <v>100</v>
      </c>
      <c r="F513" t="s">
        <v>100</v>
      </c>
      <c r="G513" t="s">
        <v>543</v>
      </c>
      <c r="H513" s="41" t="s">
        <v>148</v>
      </c>
      <c r="I513">
        <f>_xlfn.XLOOKUP(B513,Use_Code_Ranking!$A$4:$A$23,Use_Code_Ranking!$B$4:$B$23,9999)</f>
        <v>14</v>
      </c>
      <c r="J513">
        <f t="shared" ca="1" si="108"/>
        <v>1</v>
      </c>
      <c r="K513">
        <f t="shared" ca="1" si="109"/>
        <v>1</v>
      </c>
      <c r="L513">
        <f t="shared" ca="1" si="110"/>
        <v>0</v>
      </c>
      <c r="M513">
        <f t="shared" ca="1" si="111"/>
        <v>0</v>
      </c>
      <c r="N513" t="str">
        <f t="shared" ca="1" si="116"/>
        <v/>
      </c>
      <c r="O513" t="str">
        <f t="shared" ca="1" si="117"/>
        <v/>
      </c>
      <c r="P513" t="str">
        <f t="shared" si="112"/>
        <v/>
      </c>
      <c r="Q513" t="str">
        <f t="shared" si="113"/>
        <v/>
      </c>
      <c r="R513" t="str">
        <f t="shared" si="114"/>
        <v/>
      </c>
      <c r="S513" t="str">
        <f t="shared" si="115"/>
        <v>Irrigation</v>
      </c>
      <c r="U513" s="2" t="str">
        <f>IF(ISBLANK($T513),IF(S513="Irrigation","Irrigation",IF(R513="Irrigation","Irrigation",IF(Q513="Domestic","Domestic",IF(P513="Stockwatering","Stockwatering",IF(N513="IRRIGATION_AND_MUNICIPAL","Irrigation and Municipal",IF(O513="IRRIGATION_AND_DOMESTIC","Irrigation and Domestic Municipality",_xlfn.XLOOKUP(J513,Use_Code_Ranking!$B$4:$B$23,Use_Code_Ranking!$A$4:$A$23))))))),$T513)</f>
        <v>Irrigation</v>
      </c>
    </row>
    <row r="514" spans="1:21" x14ac:dyDescent="0.25">
      <c r="A514" t="s">
        <v>542</v>
      </c>
      <c r="B514" t="s">
        <v>139</v>
      </c>
      <c r="C514" t="s">
        <v>531</v>
      </c>
      <c r="D514">
        <v>1.55</v>
      </c>
      <c r="E514" t="s">
        <v>100</v>
      </c>
      <c r="F514" t="s">
        <v>100</v>
      </c>
      <c r="G514" t="s">
        <v>543</v>
      </c>
      <c r="H514" s="41" t="s">
        <v>148</v>
      </c>
      <c r="I514">
        <f>_xlfn.XLOOKUP(B514,Use_Code_Ranking!$A$4:$A$23,Use_Code_Ranking!$B$4:$B$23,9999)</f>
        <v>9</v>
      </c>
      <c r="J514">
        <f t="shared" ca="1" si="108"/>
        <v>1</v>
      </c>
      <c r="K514">
        <f t="shared" ca="1" si="109"/>
        <v>1</v>
      </c>
      <c r="L514">
        <f t="shared" ca="1" si="110"/>
        <v>0</v>
      </c>
      <c r="M514">
        <f t="shared" ca="1" si="111"/>
        <v>0</v>
      </c>
      <c r="N514" t="str">
        <f t="shared" ca="1" si="116"/>
        <v/>
      </c>
      <c r="O514" t="str">
        <f t="shared" ca="1" si="117"/>
        <v/>
      </c>
      <c r="P514" t="str">
        <f t="shared" si="112"/>
        <v/>
      </c>
      <c r="Q514" t="str">
        <f t="shared" si="113"/>
        <v/>
      </c>
      <c r="R514" t="str">
        <f t="shared" si="114"/>
        <v/>
      </c>
      <c r="S514" t="str">
        <f t="shared" si="115"/>
        <v>Irrigation</v>
      </c>
      <c r="U514" s="2" t="str">
        <f>IF(ISBLANK($T514),IF(S514="Irrigation","Irrigation",IF(R514="Irrigation","Irrigation",IF(Q514="Domestic","Domestic",IF(P514="Stockwatering","Stockwatering",IF(N514="IRRIGATION_AND_MUNICIPAL","Irrigation and Municipal",IF(O514="IRRIGATION_AND_DOMESTIC","Irrigation and Domestic Municipality",_xlfn.XLOOKUP(J514,Use_Code_Ranking!$B$4:$B$23,Use_Code_Ranking!$A$4:$A$23))))))),$T514)</f>
        <v>Irrigation</v>
      </c>
    </row>
    <row r="515" spans="1:21" x14ac:dyDescent="0.25">
      <c r="A515" t="s">
        <v>542</v>
      </c>
      <c r="B515" t="s">
        <v>500</v>
      </c>
      <c r="C515" t="s">
        <v>531</v>
      </c>
      <c r="D515">
        <v>1.55</v>
      </c>
      <c r="E515" t="s">
        <v>100</v>
      </c>
      <c r="F515" t="s">
        <v>100</v>
      </c>
      <c r="G515" t="s">
        <v>543</v>
      </c>
      <c r="H515" s="41" t="s">
        <v>148</v>
      </c>
      <c r="I515">
        <f>_xlfn.XLOOKUP(B515,Use_Code_Ranking!$A$4:$A$23,Use_Code_Ranking!$B$4:$B$23,9999)</f>
        <v>19</v>
      </c>
      <c r="J515">
        <f t="shared" ca="1" si="108"/>
        <v>1</v>
      </c>
      <c r="K515">
        <f t="shared" ca="1" si="109"/>
        <v>1</v>
      </c>
      <c r="L515">
        <f t="shared" ca="1" si="110"/>
        <v>0</v>
      </c>
      <c r="M515">
        <f t="shared" ca="1" si="111"/>
        <v>0</v>
      </c>
      <c r="N515" t="str">
        <f t="shared" ca="1" si="116"/>
        <v/>
      </c>
      <c r="O515" t="str">
        <f t="shared" ca="1" si="117"/>
        <v/>
      </c>
      <c r="P515" t="str">
        <f t="shared" si="112"/>
        <v/>
      </c>
      <c r="Q515" t="str">
        <f t="shared" si="113"/>
        <v/>
      </c>
      <c r="R515" t="str">
        <f t="shared" si="114"/>
        <v/>
      </c>
      <c r="S515" t="str">
        <f t="shared" si="115"/>
        <v>Irrigation</v>
      </c>
      <c r="U515" s="2" t="str">
        <f>IF(ISBLANK($T515),IF(S515="Irrigation","Irrigation",IF(R515="Irrigation","Irrigation",IF(Q515="Domestic","Domestic",IF(P515="Stockwatering","Stockwatering",IF(N515="IRRIGATION_AND_MUNICIPAL","Irrigation and Municipal",IF(O515="IRRIGATION_AND_DOMESTIC","Irrigation and Domestic Municipality",_xlfn.XLOOKUP(J515,Use_Code_Ranking!$B$4:$B$23,Use_Code_Ranking!$A$4:$A$23))))))),$T515)</f>
        <v>Irrigation</v>
      </c>
    </row>
    <row r="516" spans="1:21" x14ac:dyDescent="0.25">
      <c r="A516" t="s">
        <v>542</v>
      </c>
      <c r="B516" t="s">
        <v>143</v>
      </c>
      <c r="C516" t="s">
        <v>531</v>
      </c>
      <c r="D516">
        <v>1.55</v>
      </c>
      <c r="E516" t="s">
        <v>100</v>
      </c>
      <c r="F516" t="s">
        <v>100</v>
      </c>
      <c r="G516" t="s">
        <v>543</v>
      </c>
      <c r="H516" s="41" t="s">
        <v>148</v>
      </c>
      <c r="I516">
        <f>_xlfn.XLOOKUP(B516,Use_Code_Ranking!$A$4:$A$23,Use_Code_Ranking!$B$4:$B$23,9999)</f>
        <v>12</v>
      </c>
      <c r="J516">
        <f t="shared" ref="J516:J579" ca="1" si="118">_xlfn.MINIFS(USE_CODE_RANK,APPLICATION_NUMBER,A516)</f>
        <v>1</v>
      </c>
      <c r="K516">
        <f t="shared" ref="K516:K579" ca="1" si="119">COUNTIFS(USE_CODE_RANK,1,APPLICATION_NUMBER,A516)</f>
        <v>1</v>
      </c>
      <c r="L516">
        <f t="shared" ref="L516:L579" ca="1" si="120">COUNTIFS(USE_CODE_RANK,2,APPLICATION_NUMBER,A516)</f>
        <v>0</v>
      </c>
      <c r="M516">
        <f t="shared" ref="M516:M579" ca="1" si="121">COUNTIFS(USE_CODE_RANK,3,APPLICATION_NUMBER,A516,PRIMARY_OWNER_ENTITY_TYPE,"Government (State/Municipal)")</f>
        <v>0</v>
      </c>
      <c r="N516" t="str">
        <f t="shared" ca="1" si="116"/>
        <v/>
      </c>
      <c r="O516" t="str">
        <f t="shared" ca="1" si="117"/>
        <v/>
      </c>
      <c r="P516" t="str">
        <f t="shared" ref="P516:P579" si="122">IF(ISNUMBER(SEARCH("Stock",C516)),"Stockwatering","")</f>
        <v/>
      </c>
      <c r="Q516" t="str">
        <f t="shared" ref="Q516:Q579" si="123">IF(ISNUMBER(SEARCH("Registration Domestic",C516)),"Domestic","")</f>
        <v/>
      </c>
      <c r="R516" t="str">
        <f t="shared" ref="R516:R579" si="124">IF(ISNUMBER(SEARCH("Registration Irrigation",C516)),"Irrigation","")</f>
        <v/>
      </c>
      <c r="S516" t="str">
        <f t="shared" ref="S516:S579" si="125">IF(ISNUMBER(SEARCH("Registration Cannabis",C516)),"Irrigation","")</f>
        <v>Irrigation</v>
      </c>
      <c r="U516" s="2" t="str">
        <f>IF(ISBLANK($T516),IF(S516="Irrigation","Irrigation",IF(R516="Irrigation","Irrigation",IF(Q516="Domestic","Domestic",IF(P516="Stockwatering","Stockwatering",IF(N516="IRRIGATION_AND_MUNICIPAL","Irrigation and Municipal",IF(O516="IRRIGATION_AND_DOMESTIC","Irrigation and Domestic Municipality",_xlfn.XLOOKUP(J516,Use_Code_Ranking!$B$4:$B$23,Use_Code_Ranking!$A$4:$A$23))))))),$T516)</f>
        <v>Irrigation</v>
      </c>
    </row>
    <row r="517" spans="1:21" x14ac:dyDescent="0.25">
      <c r="A517" t="s">
        <v>542</v>
      </c>
      <c r="B517" t="s">
        <v>98</v>
      </c>
      <c r="C517" t="s">
        <v>531</v>
      </c>
      <c r="D517">
        <v>1.55</v>
      </c>
      <c r="E517" t="s">
        <v>100</v>
      </c>
      <c r="F517" t="s">
        <v>100</v>
      </c>
      <c r="G517" t="s">
        <v>543</v>
      </c>
      <c r="H517" s="41" t="s">
        <v>148</v>
      </c>
      <c r="I517">
        <f>_xlfn.XLOOKUP(B517,Use_Code_Ranking!$A$4:$A$23,Use_Code_Ranking!$B$4:$B$23,9999)</f>
        <v>1</v>
      </c>
      <c r="J517">
        <f t="shared" ca="1" si="118"/>
        <v>1</v>
      </c>
      <c r="K517">
        <f t="shared" ca="1" si="119"/>
        <v>1</v>
      </c>
      <c r="L517">
        <f t="shared" ca="1" si="120"/>
        <v>0</v>
      </c>
      <c r="M517">
        <f t="shared" ca="1" si="121"/>
        <v>0</v>
      </c>
      <c r="N517" t="str">
        <f t="shared" ref="N517:N580" ca="1" si="126">IF(AND(K517&gt;0,L517&gt;0),"IRRIGATION_AND_MUNICIPAL","")</f>
        <v/>
      </c>
      <c r="O517" t="str">
        <f t="shared" ref="O517:O580" ca="1" si="127">IF(AND(K517&gt;0,M517&gt;0),"IRRIGATION_AND_DOMESTIC","")</f>
        <v/>
      </c>
      <c r="P517" t="str">
        <f t="shared" si="122"/>
        <v/>
      </c>
      <c r="Q517" t="str">
        <f t="shared" si="123"/>
        <v/>
      </c>
      <c r="R517" t="str">
        <f t="shared" si="124"/>
        <v/>
      </c>
      <c r="S517" t="str">
        <f t="shared" si="125"/>
        <v>Irrigation</v>
      </c>
      <c r="U517" s="2" t="str">
        <f>IF(ISBLANK($T517),IF(S517="Irrigation","Irrigation",IF(R517="Irrigation","Irrigation",IF(Q517="Domestic","Domestic",IF(P517="Stockwatering","Stockwatering",IF(N517="IRRIGATION_AND_MUNICIPAL","Irrigation and Municipal",IF(O517="IRRIGATION_AND_DOMESTIC","Irrigation and Domestic Municipality",_xlfn.XLOOKUP(J517,Use_Code_Ranking!$B$4:$B$23,Use_Code_Ranking!$A$4:$A$23))))))),$T517)</f>
        <v>Irrigation</v>
      </c>
    </row>
    <row r="518" spans="1:21" x14ac:dyDescent="0.25">
      <c r="A518" t="s">
        <v>544</v>
      </c>
      <c r="B518" t="s">
        <v>98</v>
      </c>
      <c r="C518" t="s">
        <v>531</v>
      </c>
      <c r="D518">
        <v>2.92</v>
      </c>
      <c r="E518" t="s">
        <v>100</v>
      </c>
      <c r="F518" t="s">
        <v>100</v>
      </c>
      <c r="G518" t="s">
        <v>545</v>
      </c>
      <c r="H518" s="41" t="s">
        <v>102</v>
      </c>
      <c r="I518">
        <f>_xlfn.XLOOKUP(B518,Use_Code_Ranking!$A$4:$A$23,Use_Code_Ranking!$B$4:$B$23,9999)</f>
        <v>1</v>
      </c>
      <c r="J518">
        <f t="shared" ca="1" si="118"/>
        <v>1</v>
      </c>
      <c r="K518">
        <f t="shared" ca="1" si="119"/>
        <v>1</v>
      </c>
      <c r="L518">
        <f t="shared" ca="1" si="120"/>
        <v>0</v>
      </c>
      <c r="M518">
        <f t="shared" ca="1" si="121"/>
        <v>0</v>
      </c>
      <c r="N518" t="str">
        <f t="shared" ca="1" si="126"/>
        <v/>
      </c>
      <c r="O518" t="str">
        <f t="shared" ca="1" si="127"/>
        <v/>
      </c>
      <c r="P518" t="str">
        <f t="shared" si="122"/>
        <v/>
      </c>
      <c r="Q518" t="str">
        <f t="shared" si="123"/>
        <v/>
      </c>
      <c r="R518" t="str">
        <f t="shared" si="124"/>
        <v/>
      </c>
      <c r="S518" t="str">
        <f t="shared" si="125"/>
        <v>Irrigation</v>
      </c>
      <c r="U518" s="2" t="str">
        <f>IF(ISBLANK($T518),IF(S518="Irrigation","Irrigation",IF(R518="Irrigation","Irrigation",IF(Q518="Domestic","Domestic",IF(P518="Stockwatering","Stockwatering",IF(N518="IRRIGATION_AND_MUNICIPAL","Irrigation and Municipal",IF(O518="IRRIGATION_AND_DOMESTIC","Irrigation and Domestic Municipality",_xlfn.XLOOKUP(J518,Use_Code_Ranking!$B$4:$B$23,Use_Code_Ranking!$A$4:$A$23))))))),$T518)</f>
        <v>Irrigation</v>
      </c>
    </row>
    <row r="519" spans="1:21" x14ac:dyDescent="0.25">
      <c r="A519" t="s">
        <v>546</v>
      </c>
      <c r="B519" t="s">
        <v>143</v>
      </c>
      <c r="C519" t="s">
        <v>531</v>
      </c>
      <c r="D519">
        <v>0.09</v>
      </c>
      <c r="E519" t="s">
        <v>100</v>
      </c>
      <c r="F519" t="s">
        <v>100</v>
      </c>
      <c r="G519" t="s">
        <v>547</v>
      </c>
      <c r="H519" s="41" t="s">
        <v>102</v>
      </c>
      <c r="I519">
        <f>_xlfn.XLOOKUP(B519,Use_Code_Ranking!$A$4:$A$23,Use_Code_Ranking!$B$4:$B$23,9999)</f>
        <v>12</v>
      </c>
      <c r="J519">
        <f t="shared" ca="1" si="118"/>
        <v>1</v>
      </c>
      <c r="K519">
        <f t="shared" ca="1" si="119"/>
        <v>1</v>
      </c>
      <c r="L519">
        <f t="shared" ca="1" si="120"/>
        <v>0</v>
      </c>
      <c r="M519">
        <f t="shared" ca="1" si="121"/>
        <v>0</v>
      </c>
      <c r="N519" t="str">
        <f t="shared" ca="1" si="126"/>
        <v/>
      </c>
      <c r="O519" t="str">
        <f t="shared" ca="1" si="127"/>
        <v/>
      </c>
      <c r="P519" t="str">
        <f t="shared" si="122"/>
        <v/>
      </c>
      <c r="Q519" t="str">
        <f t="shared" si="123"/>
        <v/>
      </c>
      <c r="R519" t="str">
        <f t="shared" si="124"/>
        <v/>
      </c>
      <c r="S519" t="str">
        <f t="shared" si="125"/>
        <v>Irrigation</v>
      </c>
      <c r="U519" s="2" t="str">
        <f>IF(ISBLANK($T519),IF(S519="Irrigation","Irrigation",IF(R519="Irrigation","Irrigation",IF(Q519="Domestic","Domestic",IF(P519="Stockwatering","Stockwatering",IF(N519="IRRIGATION_AND_MUNICIPAL","Irrigation and Municipal",IF(O519="IRRIGATION_AND_DOMESTIC","Irrigation and Domestic Municipality",_xlfn.XLOOKUP(J519,Use_Code_Ranking!$B$4:$B$23,Use_Code_Ranking!$A$4:$A$23))))))),$T519)</f>
        <v>Irrigation</v>
      </c>
    </row>
    <row r="520" spans="1:21" x14ac:dyDescent="0.25">
      <c r="A520" t="s">
        <v>546</v>
      </c>
      <c r="B520" t="s">
        <v>98</v>
      </c>
      <c r="C520" t="s">
        <v>531</v>
      </c>
      <c r="D520">
        <v>0.09</v>
      </c>
      <c r="E520" t="s">
        <v>100</v>
      </c>
      <c r="F520" t="s">
        <v>100</v>
      </c>
      <c r="G520" t="s">
        <v>547</v>
      </c>
      <c r="H520" s="41" t="s">
        <v>102</v>
      </c>
      <c r="I520">
        <f>_xlfn.XLOOKUP(B520,Use_Code_Ranking!$A$4:$A$23,Use_Code_Ranking!$B$4:$B$23,9999)</f>
        <v>1</v>
      </c>
      <c r="J520">
        <f t="shared" ca="1" si="118"/>
        <v>1</v>
      </c>
      <c r="K520">
        <f t="shared" ca="1" si="119"/>
        <v>1</v>
      </c>
      <c r="L520">
        <f t="shared" ca="1" si="120"/>
        <v>0</v>
      </c>
      <c r="M520">
        <f t="shared" ca="1" si="121"/>
        <v>0</v>
      </c>
      <c r="N520" t="str">
        <f t="shared" ca="1" si="126"/>
        <v/>
      </c>
      <c r="O520" t="str">
        <f t="shared" ca="1" si="127"/>
        <v/>
      </c>
      <c r="P520" t="str">
        <f t="shared" si="122"/>
        <v/>
      </c>
      <c r="Q520" t="str">
        <f t="shared" si="123"/>
        <v/>
      </c>
      <c r="R520" t="str">
        <f t="shared" si="124"/>
        <v/>
      </c>
      <c r="S520" t="str">
        <f t="shared" si="125"/>
        <v>Irrigation</v>
      </c>
      <c r="U520" s="2" t="str">
        <f>IF(ISBLANK($T520),IF(S520="Irrigation","Irrigation",IF(R520="Irrigation","Irrigation",IF(Q520="Domestic","Domestic",IF(P520="Stockwatering","Stockwatering",IF(N520="IRRIGATION_AND_MUNICIPAL","Irrigation and Municipal",IF(O520="IRRIGATION_AND_DOMESTIC","Irrigation and Domestic Municipality",_xlfn.XLOOKUP(J520,Use_Code_Ranking!$B$4:$B$23,Use_Code_Ranking!$A$4:$A$23))))))),$T520)</f>
        <v>Irrigation</v>
      </c>
    </row>
    <row r="521" spans="1:21" x14ac:dyDescent="0.25">
      <c r="A521" t="s">
        <v>549</v>
      </c>
      <c r="B521" t="s">
        <v>126</v>
      </c>
      <c r="C521" t="s">
        <v>548</v>
      </c>
      <c r="D521">
        <v>8</v>
      </c>
      <c r="E521" t="s">
        <v>100</v>
      </c>
      <c r="F521" t="s">
        <v>100</v>
      </c>
      <c r="G521" t="s">
        <v>550</v>
      </c>
      <c r="H521" s="41" t="s">
        <v>102</v>
      </c>
      <c r="I521">
        <f>_xlfn.XLOOKUP(B521,Use_Code_Ranking!$A$4:$A$23,Use_Code_Ranking!$B$4:$B$23,9999)</f>
        <v>5</v>
      </c>
      <c r="J521">
        <f t="shared" ca="1" si="118"/>
        <v>5</v>
      </c>
      <c r="K521">
        <f t="shared" ca="1" si="119"/>
        <v>0</v>
      </c>
      <c r="L521">
        <f t="shared" ca="1" si="120"/>
        <v>0</v>
      </c>
      <c r="M521">
        <f t="shared" ca="1" si="121"/>
        <v>0</v>
      </c>
      <c r="N521" t="str">
        <f t="shared" ca="1" si="126"/>
        <v/>
      </c>
      <c r="O521" t="str">
        <f t="shared" ca="1" si="127"/>
        <v/>
      </c>
      <c r="P521" t="str">
        <f t="shared" si="122"/>
        <v>Stockwatering</v>
      </c>
      <c r="Q521" t="str">
        <f t="shared" si="123"/>
        <v/>
      </c>
      <c r="R521" t="str">
        <f t="shared" si="124"/>
        <v/>
      </c>
      <c r="S521" t="str">
        <f t="shared" si="125"/>
        <v/>
      </c>
      <c r="U521" s="2" t="str">
        <f>IF(ISBLANK($T521),IF(S521="Irrigation","Irrigation",IF(R521="Irrigation","Irrigation",IF(Q521="Domestic","Domestic",IF(P521="Stockwatering","Stockwatering",IF(N521="IRRIGATION_AND_MUNICIPAL","Irrigation and Municipal",IF(O521="IRRIGATION_AND_DOMESTIC","Irrigation and Domestic Municipality",_xlfn.XLOOKUP(J521,Use_Code_Ranking!$B$4:$B$23,Use_Code_Ranking!$A$4:$A$23))))))),$T521)</f>
        <v>Stockwatering</v>
      </c>
    </row>
    <row r="522" spans="1:21" x14ac:dyDescent="0.25">
      <c r="A522" t="s">
        <v>551</v>
      </c>
      <c r="B522" t="s">
        <v>126</v>
      </c>
      <c r="C522" t="s">
        <v>548</v>
      </c>
      <c r="D522">
        <v>3.1</v>
      </c>
      <c r="E522" t="s">
        <v>100</v>
      </c>
      <c r="F522" t="s">
        <v>100</v>
      </c>
      <c r="G522" t="s">
        <v>472</v>
      </c>
      <c r="H522" s="41" t="s">
        <v>102</v>
      </c>
      <c r="I522">
        <f>_xlfn.XLOOKUP(B522,Use_Code_Ranking!$A$4:$A$23,Use_Code_Ranking!$B$4:$B$23,9999)</f>
        <v>5</v>
      </c>
      <c r="J522">
        <f t="shared" ca="1" si="118"/>
        <v>5</v>
      </c>
      <c r="K522">
        <f t="shared" ca="1" si="119"/>
        <v>0</v>
      </c>
      <c r="L522">
        <f t="shared" ca="1" si="120"/>
        <v>0</v>
      </c>
      <c r="M522">
        <f t="shared" ca="1" si="121"/>
        <v>0</v>
      </c>
      <c r="N522" t="str">
        <f t="shared" ca="1" si="126"/>
        <v/>
      </c>
      <c r="O522" t="str">
        <f t="shared" ca="1" si="127"/>
        <v/>
      </c>
      <c r="P522" t="str">
        <f t="shared" si="122"/>
        <v>Stockwatering</v>
      </c>
      <c r="Q522" t="str">
        <f t="shared" si="123"/>
        <v/>
      </c>
      <c r="R522" t="str">
        <f t="shared" si="124"/>
        <v/>
      </c>
      <c r="S522" t="str">
        <f t="shared" si="125"/>
        <v/>
      </c>
      <c r="U522" s="2" t="str">
        <f>IF(ISBLANK($T522),IF(S522="Irrigation","Irrigation",IF(R522="Irrigation","Irrigation",IF(Q522="Domestic","Domestic",IF(P522="Stockwatering","Stockwatering",IF(N522="IRRIGATION_AND_MUNICIPAL","Irrigation and Municipal",IF(O522="IRRIGATION_AND_DOMESTIC","Irrigation and Domestic Municipality",_xlfn.XLOOKUP(J522,Use_Code_Ranking!$B$4:$B$23,Use_Code_Ranking!$A$4:$A$23))))))),$T522)</f>
        <v>Stockwatering</v>
      </c>
    </row>
    <row r="523" spans="1:21" x14ac:dyDescent="0.25">
      <c r="A523" t="s">
        <v>552</v>
      </c>
      <c r="B523" t="s">
        <v>126</v>
      </c>
      <c r="C523" t="s">
        <v>548</v>
      </c>
      <c r="D523">
        <v>2.1</v>
      </c>
      <c r="E523" t="s">
        <v>100</v>
      </c>
      <c r="F523" t="s">
        <v>100</v>
      </c>
      <c r="G523" t="s">
        <v>553</v>
      </c>
      <c r="H523" s="41" t="s">
        <v>102</v>
      </c>
      <c r="I523">
        <f>_xlfn.XLOOKUP(B523,Use_Code_Ranking!$A$4:$A$23,Use_Code_Ranking!$B$4:$B$23,9999)</f>
        <v>5</v>
      </c>
      <c r="J523">
        <f t="shared" ca="1" si="118"/>
        <v>5</v>
      </c>
      <c r="K523">
        <f t="shared" ca="1" si="119"/>
        <v>0</v>
      </c>
      <c r="L523">
        <f t="shared" ca="1" si="120"/>
        <v>0</v>
      </c>
      <c r="M523">
        <f t="shared" ca="1" si="121"/>
        <v>0</v>
      </c>
      <c r="N523" t="str">
        <f t="shared" ca="1" si="126"/>
        <v/>
      </c>
      <c r="O523" t="str">
        <f t="shared" ca="1" si="127"/>
        <v/>
      </c>
      <c r="P523" t="str">
        <f t="shared" si="122"/>
        <v>Stockwatering</v>
      </c>
      <c r="Q523" t="str">
        <f t="shared" si="123"/>
        <v/>
      </c>
      <c r="R523" t="str">
        <f t="shared" si="124"/>
        <v/>
      </c>
      <c r="S523" t="str">
        <f t="shared" si="125"/>
        <v/>
      </c>
      <c r="U523" s="2" t="str">
        <f>IF(ISBLANK($T523),IF(S523="Irrigation","Irrigation",IF(R523="Irrigation","Irrigation",IF(Q523="Domestic","Domestic",IF(P523="Stockwatering","Stockwatering",IF(N523="IRRIGATION_AND_MUNICIPAL","Irrigation and Municipal",IF(O523="IRRIGATION_AND_DOMESTIC","Irrigation and Domestic Municipality",_xlfn.XLOOKUP(J523,Use_Code_Ranking!$B$4:$B$23,Use_Code_Ranking!$A$4:$A$23))))))),$T523)</f>
        <v>Stockwatering</v>
      </c>
    </row>
    <row r="524" spans="1:21" x14ac:dyDescent="0.25">
      <c r="A524" t="s">
        <v>554</v>
      </c>
      <c r="B524" t="s">
        <v>126</v>
      </c>
      <c r="C524" t="s">
        <v>548</v>
      </c>
      <c r="D524">
        <v>0.3</v>
      </c>
      <c r="E524" t="s">
        <v>100</v>
      </c>
      <c r="F524" t="s">
        <v>100</v>
      </c>
      <c r="G524" t="s">
        <v>472</v>
      </c>
      <c r="H524" s="41" t="s">
        <v>102</v>
      </c>
      <c r="I524">
        <f>_xlfn.XLOOKUP(B524,Use_Code_Ranking!$A$4:$A$23,Use_Code_Ranking!$B$4:$B$23,9999)</f>
        <v>5</v>
      </c>
      <c r="J524">
        <f t="shared" ca="1" si="118"/>
        <v>5</v>
      </c>
      <c r="K524">
        <f t="shared" ca="1" si="119"/>
        <v>0</v>
      </c>
      <c r="L524">
        <f t="shared" ca="1" si="120"/>
        <v>0</v>
      </c>
      <c r="M524">
        <f t="shared" ca="1" si="121"/>
        <v>0</v>
      </c>
      <c r="N524" t="str">
        <f t="shared" ca="1" si="126"/>
        <v/>
      </c>
      <c r="O524" t="str">
        <f t="shared" ca="1" si="127"/>
        <v/>
      </c>
      <c r="P524" t="str">
        <f t="shared" si="122"/>
        <v>Stockwatering</v>
      </c>
      <c r="Q524" t="str">
        <f t="shared" si="123"/>
        <v/>
      </c>
      <c r="R524" t="str">
        <f t="shared" si="124"/>
        <v/>
      </c>
      <c r="S524" t="str">
        <f t="shared" si="125"/>
        <v/>
      </c>
      <c r="U524" s="2" t="str">
        <f>IF(ISBLANK($T524),IF(S524="Irrigation","Irrigation",IF(R524="Irrigation","Irrigation",IF(Q524="Domestic","Domestic",IF(P524="Stockwatering","Stockwatering",IF(N524="IRRIGATION_AND_MUNICIPAL","Irrigation and Municipal",IF(O524="IRRIGATION_AND_DOMESTIC","Irrigation and Domestic Municipality",_xlfn.XLOOKUP(J524,Use_Code_Ranking!$B$4:$B$23,Use_Code_Ranking!$A$4:$A$23))))))),$T524)</f>
        <v>Stockwatering</v>
      </c>
    </row>
    <row r="525" spans="1:21" x14ac:dyDescent="0.25">
      <c r="A525" t="s">
        <v>555</v>
      </c>
      <c r="B525" t="s">
        <v>126</v>
      </c>
      <c r="C525" t="s">
        <v>548</v>
      </c>
      <c r="D525">
        <v>9</v>
      </c>
      <c r="E525" t="s">
        <v>100</v>
      </c>
      <c r="F525" t="s">
        <v>100</v>
      </c>
      <c r="G525" t="s">
        <v>556</v>
      </c>
      <c r="H525" s="41" t="s">
        <v>102</v>
      </c>
      <c r="I525">
        <f>_xlfn.XLOOKUP(B525,Use_Code_Ranking!$A$4:$A$23,Use_Code_Ranking!$B$4:$B$23,9999)</f>
        <v>5</v>
      </c>
      <c r="J525">
        <f t="shared" ca="1" si="118"/>
        <v>5</v>
      </c>
      <c r="K525">
        <f t="shared" ca="1" si="119"/>
        <v>0</v>
      </c>
      <c r="L525">
        <f t="shared" ca="1" si="120"/>
        <v>0</v>
      </c>
      <c r="M525">
        <f t="shared" ca="1" si="121"/>
        <v>0</v>
      </c>
      <c r="N525" t="str">
        <f t="shared" ca="1" si="126"/>
        <v/>
      </c>
      <c r="O525" t="str">
        <f t="shared" ca="1" si="127"/>
        <v/>
      </c>
      <c r="P525" t="str">
        <f t="shared" si="122"/>
        <v>Stockwatering</v>
      </c>
      <c r="Q525" t="str">
        <f t="shared" si="123"/>
        <v/>
      </c>
      <c r="R525" t="str">
        <f t="shared" si="124"/>
        <v/>
      </c>
      <c r="S525" t="str">
        <f t="shared" si="125"/>
        <v/>
      </c>
      <c r="U525" s="2" t="str">
        <f>IF(ISBLANK($T525),IF(S525="Irrigation","Irrigation",IF(R525="Irrigation","Irrigation",IF(Q525="Domestic","Domestic",IF(P525="Stockwatering","Stockwatering",IF(N525="IRRIGATION_AND_MUNICIPAL","Irrigation and Municipal",IF(O525="IRRIGATION_AND_DOMESTIC","Irrigation and Domestic Municipality",_xlfn.XLOOKUP(J525,Use_Code_Ranking!$B$4:$B$23,Use_Code_Ranking!$A$4:$A$23))))))),$T525)</f>
        <v>Stockwatering</v>
      </c>
    </row>
    <row r="526" spans="1:21" x14ac:dyDescent="0.25">
      <c r="A526" t="s">
        <v>557</v>
      </c>
      <c r="B526" t="s">
        <v>126</v>
      </c>
      <c r="C526" t="s">
        <v>548</v>
      </c>
      <c r="D526">
        <v>2</v>
      </c>
      <c r="E526" t="s">
        <v>100</v>
      </c>
      <c r="F526" t="s">
        <v>100</v>
      </c>
      <c r="G526" t="s">
        <v>484</v>
      </c>
      <c r="H526" s="41" t="s">
        <v>104</v>
      </c>
      <c r="I526">
        <f>_xlfn.XLOOKUP(B526,Use_Code_Ranking!$A$4:$A$23,Use_Code_Ranking!$B$4:$B$23,9999)</f>
        <v>5</v>
      </c>
      <c r="J526">
        <f t="shared" ca="1" si="118"/>
        <v>5</v>
      </c>
      <c r="K526">
        <f t="shared" ca="1" si="119"/>
        <v>0</v>
      </c>
      <c r="L526">
        <f t="shared" ca="1" si="120"/>
        <v>0</v>
      </c>
      <c r="M526">
        <f t="shared" ca="1" si="121"/>
        <v>0</v>
      </c>
      <c r="N526" t="str">
        <f t="shared" ca="1" si="126"/>
        <v/>
      </c>
      <c r="O526" t="str">
        <f t="shared" ca="1" si="127"/>
        <v/>
      </c>
      <c r="P526" t="str">
        <f t="shared" si="122"/>
        <v>Stockwatering</v>
      </c>
      <c r="Q526" t="str">
        <f t="shared" si="123"/>
        <v/>
      </c>
      <c r="R526" t="str">
        <f t="shared" si="124"/>
        <v/>
      </c>
      <c r="S526" t="str">
        <f t="shared" si="125"/>
        <v/>
      </c>
      <c r="U526" s="2" t="str">
        <f>IF(ISBLANK($T526),IF(S526="Irrigation","Irrigation",IF(R526="Irrigation","Irrigation",IF(Q526="Domestic","Domestic",IF(P526="Stockwatering","Stockwatering",IF(N526="IRRIGATION_AND_MUNICIPAL","Irrigation and Municipal",IF(O526="IRRIGATION_AND_DOMESTIC","Irrigation and Domestic Municipality",_xlfn.XLOOKUP(J526,Use_Code_Ranking!$B$4:$B$23,Use_Code_Ranking!$A$4:$A$23))))))),$T526)</f>
        <v>Stockwatering</v>
      </c>
    </row>
    <row r="527" spans="1:21" x14ac:dyDescent="0.25">
      <c r="A527" t="s">
        <v>686</v>
      </c>
      <c r="B527" t="s">
        <v>126</v>
      </c>
      <c r="C527" t="s">
        <v>548</v>
      </c>
      <c r="D527">
        <v>8.8000000000000007</v>
      </c>
      <c r="E527" t="s">
        <v>100</v>
      </c>
      <c r="F527" t="s">
        <v>100</v>
      </c>
      <c r="G527" t="s">
        <v>687</v>
      </c>
      <c r="H527" s="41" t="s">
        <v>102</v>
      </c>
      <c r="I527">
        <f>_xlfn.XLOOKUP(B527,Use_Code_Ranking!$A$4:$A$23,Use_Code_Ranking!$B$4:$B$23,9999)</f>
        <v>5</v>
      </c>
      <c r="J527">
        <f t="shared" ca="1" si="118"/>
        <v>5</v>
      </c>
      <c r="K527">
        <f t="shared" ca="1" si="119"/>
        <v>0</v>
      </c>
      <c r="L527">
        <f t="shared" ca="1" si="120"/>
        <v>0</v>
      </c>
      <c r="M527">
        <f t="shared" ca="1" si="121"/>
        <v>0</v>
      </c>
      <c r="N527" t="str">
        <f t="shared" ca="1" si="126"/>
        <v/>
      </c>
      <c r="O527" t="str">
        <f t="shared" ca="1" si="127"/>
        <v/>
      </c>
      <c r="P527" t="str">
        <f t="shared" si="122"/>
        <v>Stockwatering</v>
      </c>
      <c r="Q527" t="str">
        <f t="shared" si="123"/>
        <v/>
      </c>
      <c r="R527" t="str">
        <f t="shared" si="124"/>
        <v/>
      </c>
      <c r="S527" t="str">
        <f t="shared" si="125"/>
        <v/>
      </c>
      <c r="U527" s="2" t="str">
        <f>IF(ISBLANK($T527),IF(S527="Irrigation","Irrigation",IF(R527="Irrigation","Irrigation",IF(Q527="Domestic","Domestic",IF(P527="Stockwatering","Stockwatering",IF(N527="IRRIGATION_AND_MUNICIPAL","Irrigation and Municipal",IF(O527="IRRIGATION_AND_DOMESTIC","Irrigation and Domestic Municipality",_xlfn.XLOOKUP(J527,Use_Code_Ranking!$B$4:$B$23,Use_Code_Ranking!$A$4:$A$23))))))),$T527)</f>
        <v>Stockwatering</v>
      </c>
    </row>
    <row r="528" spans="1:21" x14ac:dyDescent="0.25">
      <c r="A528" t="s">
        <v>558</v>
      </c>
      <c r="B528" t="s">
        <v>126</v>
      </c>
      <c r="C528" t="s">
        <v>548</v>
      </c>
      <c r="D528">
        <v>7.8</v>
      </c>
      <c r="E528" t="s">
        <v>100</v>
      </c>
      <c r="F528" t="s">
        <v>100</v>
      </c>
      <c r="G528" t="s">
        <v>161</v>
      </c>
      <c r="H528" s="41" t="s">
        <v>136</v>
      </c>
      <c r="I528">
        <f>_xlfn.XLOOKUP(B528,Use_Code_Ranking!$A$4:$A$23,Use_Code_Ranking!$B$4:$B$23,9999)</f>
        <v>5</v>
      </c>
      <c r="J528">
        <f t="shared" ca="1" si="118"/>
        <v>5</v>
      </c>
      <c r="K528">
        <f t="shared" ca="1" si="119"/>
        <v>0</v>
      </c>
      <c r="L528">
        <f t="shared" ca="1" si="120"/>
        <v>0</v>
      </c>
      <c r="M528">
        <f t="shared" ca="1" si="121"/>
        <v>0</v>
      </c>
      <c r="N528" t="str">
        <f t="shared" ca="1" si="126"/>
        <v/>
      </c>
      <c r="O528" t="str">
        <f t="shared" ca="1" si="127"/>
        <v/>
      </c>
      <c r="P528" t="str">
        <f t="shared" si="122"/>
        <v>Stockwatering</v>
      </c>
      <c r="Q528" t="str">
        <f t="shared" si="123"/>
        <v/>
      </c>
      <c r="R528" t="str">
        <f t="shared" si="124"/>
        <v/>
      </c>
      <c r="S528" t="str">
        <f t="shared" si="125"/>
        <v/>
      </c>
      <c r="U528" s="2" t="str">
        <f>IF(ISBLANK($T528),IF(S528="Irrigation","Irrigation",IF(R528="Irrigation","Irrigation",IF(Q528="Domestic","Domestic",IF(P528="Stockwatering","Stockwatering",IF(N528="IRRIGATION_AND_MUNICIPAL","Irrigation and Municipal",IF(O528="IRRIGATION_AND_DOMESTIC","Irrigation and Domestic Municipality",_xlfn.XLOOKUP(J528,Use_Code_Ranking!$B$4:$B$23,Use_Code_Ranking!$A$4:$A$23))))))),$T528)</f>
        <v>Stockwatering</v>
      </c>
    </row>
    <row r="529" spans="8:8" x14ac:dyDescent="0.25">
      <c r="H529" s="41"/>
    </row>
    <row r="530" spans="8:8" x14ac:dyDescent="0.25">
      <c r="H530" s="41"/>
    </row>
    <row r="531" spans="8:8" x14ac:dyDescent="0.25">
      <c r="H531" s="41"/>
    </row>
    <row r="532" spans="8:8" x14ac:dyDescent="0.25">
      <c r="H532" s="41"/>
    </row>
    <row r="533" spans="8:8" x14ac:dyDescent="0.25">
      <c r="H533" s="41"/>
    </row>
    <row r="534" spans="8:8" x14ac:dyDescent="0.25">
      <c r="H534" s="41"/>
    </row>
    <row r="535" spans="8:8" x14ac:dyDescent="0.25">
      <c r="H535" s="41"/>
    </row>
    <row r="536" spans="8:8" x14ac:dyDescent="0.25">
      <c r="H536" s="41"/>
    </row>
    <row r="537" spans="8:8" x14ac:dyDescent="0.25">
      <c r="H537" s="41"/>
    </row>
    <row r="538" spans="8:8" x14ac:dyDescent="0.25">
      <c r="H538" s="41"/>
    </row>
    <row r="539" spans="8:8" x14ac:dyDescent="0.25">
      <c r="H539" s="41"/>
    </row>
    <row r="540" spans="8:8" x14ac:dyDescent="0.25">
      <c r="H540" s="41"/>
    </row>
    <row r="541" spans="8:8" x14ac:dyDescent="0.25">
      <c r="H541" s="41"/>
    </row>
    <row r="542" spans="8:8" x14ac:dyDescent="0.25">
      <c r="H542" s="41"/>
    </row>
    <row r="543" spans="8:8" x14ac:dyDescent="0.25">
      <c r="H543" s="41"/>
    </row>
    <row r="544" spans="8:8" x14ac:dyDescent="0.25">
      <c r="H544" s="41"/>
    </row>
    <row r="545" spans="8:8" x14ac:dyDescent="0.25">
      <c r="H545" s="41"/>
    </row>
    <row r="546" spans="8:8" x14ac:dyDescent="0.25">
      <c r="H546" s="41"/>
    </row>
    <row r="547" spans="8:8" x14ac:dyDescent="0.25">
      <c r="H547" s="41"/>
    </row>
    <row r="548" spans="8:8" x14ac:dyDescent="0.25">
      <c r="H548" s="41"/>
    </row>
    <row r="549" spans="8:8" x14ac:dyDescent="0.25">
      <c r="H549" s="41"/>
    </row>
    <row r="550" spans="8:8" x14ac:dyDescent="0.25">
      <c r="H550" s="41"/>
    </row>
    <row r="551" spans="8:8" x14ac:dyDescent="0.25">
      <c r="H551" s="41"/>
    </row>
    <row r="552" spans="8:8" x14ac:dyDescent="0.25">
      <c r="H552" s="41"/>
    </row>
    <row r="553" spans="8:8" x14ac:dyDescent="0.25">
      <c r="H553" s="41"/>
    </row>
    <row r="554" spans="8:8" x14ac:dyDescent="0.25">
      <c r="H554" s="41"/>
    </row>
    <row r="555" spans="8:8" x14ac:dyDescent="0.25">
      <c r="H555" s="41"/>
    </row>
    <row r="556" spans="8:8" x14ac:dyDescent="0.25">
      <c r="H556" s="41"/>
    </row>
    <row r="557" spans="8:8" x14ac:dyDescent="0.25">
      <c r="H557" s="41"/>
    </row>
    <row r="558" spans="8:8" x14ac:dyDescent="0.25">
      <c r="H558" s="41"/>
    </row>
    <row r="559" spans="8:8" x14ac:dyDescent="0.25">
      <c r="H559" s="41"/>
    </row>
    <row r="560" spans="8:8" x14ac:dyDescent="0.25">
      <c r="H560" s="41"/>
    </row>
    <row r="561" spans="8:8" x14ac:dyDescent="0.25">
      <c r="H561" s="41"/>
    </row>
    <row r="562" spans="8:8" x14ac:dyDescent="0.25">
      <c r="H562" s="41"/>
    </row>
    <row r="563" spans="8:8" x14ac:dyDescent="0.25">
      <c r="H563" s="41"/>
    </row>
    <row r="564" spans="8:8" x14ac:dyDescent="0.25">
      <c r="H564" s="41"/>
    </row>
    <row r="565" spans="8:8" x14ac:dyDescent="0.25">
      <c r="H565" s="41"/>
    </row>
    <row r="566" spans="8:8" x14ac:dyDescent="0.25">
      <c r="H566" s="41"/>
    </row>
    <row r="567" spans="8:8" x14ac:dyDescent="0.25">
      <c r="H567" s="41"/>
    </row>
    <row r="568" spans="8:8" x14ac:dyDescent="0.25">
      <c r="H568" s="41"/>
    </row>
    <row r="569" spans="8:8" x14ac:dyDescent="0.25">
      <c r="H569" s="41"/>
    </row>
    <row r="570" spans="8:8" x14ac:dyDescent="0.25">
      <c r="H570" s="41"/>
    </row>
    <row r="571" spans="8:8" x14ac:dyDescent="0.25">
      <c r="H571" s="41"/>
    </row>
    <row r="572" spans="8:8" x14ac:dyDescent="0.25">
      <c r="H572" s="41"/>
    </row>
    <row r="573" spans="8:8" x14ac:dyDescent="0.25">
      <c r="H573" s="41"/>
    </row>
    <row r="574" spans="8:8" x14ac:dyDescent="0.25">
      <c r="H574" s="41"/>
    </row>
    <row r="575" spans="8:8" x14ac:dyDescent="0.25">
      <c r="H575" s="41"/>
    </row>
    <row r="576" spans="8:8" x14ac:dyDescent="0.25">
      <c r="H576" s="41"/>
    </row>
    <row r="577" spans="8:8" x14ac:dyDescent="0.25">
      <c r="H577" s="41"/>
    </row>
    <row r="578" spans="8:8" x14ac:dyDescent="0.25">
      <c r="H578" s="41"/>
    </row>
    <row r="579" spans="8:8" x14ac:dyDescent="0.25">
      <c r="H579" s="41"/>
    </row>
    <row r="580" spans="8:8" x14ac:dyDescent="0.25">
      <c r="H580" s="41"/>
    </row>
    <row r="581" spans="8:8" x14ac:dyDescent="0.25">
      <c r="H581" s="41"/>
    </row>
    <row r="582" spans="8:8" x14ac:dyDescent="0.25">
      <c r="H582" s="41"/>
    </row>
    <row r="583" spans="8:8" x14ac:dyDescent="0.25">
      <c r="H583" s="41"/>
    </row>
    <row r="584" spans="8:8" x14ac:dyDescent="0.25">
      <c r="H584" s="41"/>
    </row>
    <row r="585" spans="8:8" x14ac:dyDescent="0.25">
      <c r="H585" s="41"/>
    </row>
    <row r="586" spans="8:8" x14ac:dyDescent="0.25">
      <c r="H586" s="41"/>
    </row>
    <row r="587" spans="8:8" x14ac:dyDescent="0.25">
      <c r="H587" s="41"/>
    </row>
    <row r="588" spans="8:8" x14ac:dyDescent="0.25">
      <c r="H588" s="41"/>
    </row>
    <row r="589" spans="8:8" x14ac:dyDescent="0.25">
      <c r="H589" s="41"/>
    </row>
    <row r="590" spans="8:8" x14ac:dyDescent="0.25">
      <c r="H590" s="41"/>
    </row>
    <row r="591" spans="8:8" x14ac:dyDescent="0.25">
      <c r="H591" s="41"/>
    </row>
    <row r="592" spans="8:8" x14ac:dyDescent="0.25">
      <c r="H592" s="41"/>
    </row>
    <row r="593" spans="8:8" x14ac:dyDescent="0.25">
      <c r="H593" s="41"/>
    </row>
    <row r="594" spans="8:8" x14ac:dyDescent="0.25">
      <c r="H594" s="41"/>
    </row>
    <row r="595" spans="8:8" x14ac:dyDescent="0.25">
      <c r="H595" s="41"/>
    </row>
    <row r="596" spans="8:8" x14ac:dyDescent="0.25">
      <c r="H596" s="41"/>
    </row>
    <row r="597" spans="8:8" x14ac:dyDescent="0.25">
      <c r="H597" s="41"/>
    </row>
    <row r="598" spans="8:8" x14ac:dyDescent="0.25">
      <c r="H598" s="41"/>
    </row>
    <row r="599" spans="8:8" x14ac:dyDescent="0.25">
      <c r="H599" s="41"/>
    </row>
    <row r="600" spans="8:8" x14ac:dyDescent="0.25">
      <c r="H600" s="41"/>
    </row>
    <row r="601" spans="8:8" x14ac:dyDescent="0.25">
      <c r="H601" s="41"/>
    </row>
    <row r="602" spans="8:8" x14ac:dyDescent="0.25">
      <c r="H602" s="41"/>
    </row>
    <row r="603" spans="8:8" x14ac:dyDescent="0.25">
      <c r="H603" s="41"/>
    </row>
    <row r="604" spans="8:8" x14ac:dyDescent="0.25">
      <c r="H604" s="41"/>
    </row>
    <row r="605" spans="8:8" x14ac:dyDescent="0.25">
      <c r="H605" s="41"/>
    </row>
    <row r="606" spans="8:8" x14ac:dyDescent="0.25">
      <c r="H606" s="41"/>
    </row>
    <row r="607" spans="8:8" x14ac:dyDescent="0.25">
      <c r="H607" s="41"/>
    </row>
    <row r="608" spans="8:8" x14ac:dyDescent="0.25">
      <c r="H608" s="41"/>
    </row>
    <row r="609" spans="8:8" x14ac:dyDescent="0.25">
      <c r="H609" s="41"/>
    </row>
    <row r="610" spans="8:8" x14ac:dyDescent="0.25">
      <c r="H610" s="41"/>
    </row>
    <row r="611" spans="8:8" x14ac:dyDescent="0.25">
      <c r="H611" s="41"/>
    </row>
    <row r="612" spans="8:8" x14ac:dyDescent="0.25">
      <c r="H612" s="41"/>
    </row>
    <row r="613" spans="8:8" x14ac:dyDescent="0.25">
      <c r="H613" s="41"/>
    </row>
    <row r="614" spans="8:8" x14ac:dyDescent="0.25">
      <c r="H614" s="41"/>
    </row>
    <row r="615" spans="8:8" x14ac:dyDescent="0.25">
      <c r="H615" s="41"/>
    </row>
    <row r="616" spans="8:8" x14ac:dyDescent="0.25">
      <c r="H616" s="41"/>
    </row>
    <row r="617" spans="8:8" x14ac:dyDescent="0.25">
      <c r="H617" s="41"/>
    </row>
    <row r="618" spans="8:8" x14ac:dyDescent="0.25">
      <c r="H618" s="41"/>
    </row>
    <row r="619" spans="8:8" x14ac:dyDescent="0.25">
      <c r="H619" s="41"/>
    </row>
    <row r="620" spans="8:8" x14ac:dyDescent="0.25">
      <c r="H620" s="41"/>
    </row>
    <row r="621" spans="8:8" x14ac:dyDescent="0.25">
      <c r="H621" s="41"/>
    </row>
    <row r="622" spans="8:8" x14ac:dyDescent="0.25">
      <c r="H622" s="41"/>
    </row>
    <row r="623" spans="8:8" x14ac:dyDescent="0.25">
      <c r="H623" s="41"/>
    </row>
    <row r="624" spans="8:8" x14ac:dyDescent="0.25">
      <c r="H624" s="41"/>
    </row>
    <row r="625" spans="8:8" x14ac:dyDescent="0.25">
      <c r="H625" s="41"/>
    </row>
    <row r="626" spans="8:8" x14ac:dyDescent="0.25">
      <c r="H626" s="41"/>
    </row>
    <row r="627" spans="8:8" x14ac:dyDescent="0.25">
      <c r="H627" s="41"/>
    </row>
    <row r="628" spans="8:8" x14ac:dyDescent="0.25">
      <c r="H628" s="41"/>
    </row>
    <row r="629" spans="8:8" x14ac:dyDescent="0.25">
      <c r="H629" s="41"/>
    </row>
    <row r="630" spans="8:8" x14ac:dyDescent="0.25">
      <c r="H630" s="41"/>
    </row>
    <row r="631" spans="8:8" x14ac:dyDescent="0.25">
      <c r="H631" s="41"/>
    </row>
    <row r="632" spans="8:8" x14ac:dyDescent="0.25">
      <c r="H632" s="41"/>
    </row>
    <row r="633" spans="8:8" x14ac:dyDescent="0.25">
      <c r="H633" s="41"/>
    </row>
    <row r="634" spans="8:8" x14ac:dyDescent="0.25">
      <c r="H634" s="41"/>
    </row>
    <row r="635" spans="8:8" x14ac:dyDescent="0.25">
      <c r="H635" s="41"/>
    </row>
    <row r="636" spans="8:8" x14ac:dyDescent="0.25">
      <c r="H636" s="41"/>
    </row>
    <row r="637" spans="8:8" x14ac:dyDescent="0.25">
      <c r="H637" s="41"/>
    </row>
    <row r="638" spans="8:8" x14ac:dyDescent="0.25">
      <c r="H638" s="41"/>
    </row>
    <row r="639" spans="8:8" x14ac:dyDescent="0.25">
      <c r="H639" s="41"/>
    </row>
    <row r="640" spans="8:8" x14ac:dyDescent="0.25">
      <c r="H640" s="41"/>
    </row>
    <row r="641" spans="8:8" x14ac:dyDescent="0.25">
      <c r="H641" s="41"/>
    </row>
    <row r="642" spans="8:8" x14ac:dyDescent="0.25">
      <c r="H642" s="41"/>
    </row>
    <row r="643" spans="8:8" x14ac:dyDescent="0.25">
      <c r="H643" s="41"/>
    </row>
    <row r="644" spans="8:8" x14ac:dyDescent="0.25">
      <c r="H644" s="41"/>
    </row>
    <row r="645" spans="8:8" x14ac:dyDescent="0.25">
      <c r="H645" s="41"/>
    </row>
    <row r="646" spans="8:8" x14ac:dyDescent="0.25">
      <c r="H646" s="41"/>
    </row>
    <row r="647" spans="8:8" x14ac:dyDescent="0.25">
      <c r="H647" s="41"/>
    </row>
    <row r="648" spans="8:8" x14ac:dyDescent="0.25">
      <c r="H648" s="41"/>
    </row>
    <row r="649" spans="8:8" x14ac:dyDescent="0.25">
      <c r="H649" s="41"/>
    </row>
    <row r="650" spans="8:8" x14ac:dyDescent="0.25">
      <c r="H650" s="41"/>
    </row>
    <row r="651" spans="8:8" x14ac:dyDescent="0.25">
      <c r="H651" s="41"/>
    </row>
    <row r="652" spans="8:8" x14ac:dyDescent="0.25">
      <c r="H652" s="41"/>
    </row>
    <row r="653" spans="8:8" x14ac:dyDescent="0.25">
      <c r="H653" s="41"/>
    </row>
    <row r="654" spans="8:8" x14ac:dyDescent="0.25">
      <c r="H654" s="41"/>
    </row>
    <row r="655" spans="8:8" x14ac:dyDescent="0.25">
      <c r="H655" s="41"/>
    </row>
    <row r="656" spans="8:8" x14ac:dyDescent="0.25">
      <c r="H656" s="41"/>
    </row>
    <row r="657" spans="8:8" x14ac:dyDescent="0.25">
      <c r="H657" s="41"/>
    </row>
    <row r="658" spans="8:8" x14ac:dyDescent="0.25">
      <c r="H658" s="41"/>
    </row>
    <row r="659" spans="8:8" x14ac:dyDescent="0.25">
      <c r="H659" s="41"/>
    </row>
    <row r="660" spans="8:8" x14ac:dyDescent="0.25">
      <c r="H660" s="41"/>
    </row>
    <row r="661" spans="8:8" x14ac:dyDescent="0.25">
      <c r="H661" s="41"/>
    </row>
    <row r="662" spans="8:8" x14ac:dyDescent="0.25">
      <c r="H662" s="41"/>
    </row>
    <row r="663" spans="8:8" x14ac:dyDescent="0.25">
      <c r="H663" s="41"/>
    </row>
    <row r="664" spans="8:8" x14ac:dyDescent="0.25">
      <c r="H664" s="41"/>
    </row>
    <row r="665" spans="8:8" x14ac:dyDescent="0.25">
      <c r="H665" s="41"/>
    </row>
    <row r="666" spans="8:8" x14ac:dyDescent="0.25">
      <c r="H666" s="41"/>
    </row>
    <row r="667" spans="8:8" x14ac:dyDescent="0.25">
      <c r="H667" s="41"/>
    </row>
    <row r="668" spans="8:8" x14ac:dyDescent="0.25">
      <c r="H668" s="41"/>
    </row>
    <row r="669" spans="8:8" x14ac:dyDescent="0.25">
      <c r="H669" s="41"/>
    </row>
    <row r="670" spans="8:8" x14ac:dyDescent="0.25">
      <c r="H670" s="41"/>
    </row>
    <row r="671" spans="8:8" x14ac:dyDescent="0.25">
      <c r="H671" s="41"/>
    </row>
    <row r="672" spans="8:8" x14ac:dyDescent="0.25">
      <c r="H672" s="41"/>
    </row>
    <row r="673" spans="8:8" x14ac:dyDescent="0.25">
      <c r="H673" s="41"/>
    </row>
    <row r="674" spans="8:8" x14ac:dyDescent="0.25">
      <c r="H674" s="41"/>
    </row>
    <row r="675" spans="8:8" x14ac:dyDescent="0.25">
      <c r="H675" s="41"/>
    </row>
    <row r="676" spans="8:8" x14ac:dyDescent="0.25">
      <c r="H676" s="41"/>
    </row>
    <row r="677" spans="8:8" x14ac:dyDescent="0.25">
      <c r="H677" s="41"/>
    </row>
    <row r="678" spans="8:8" x14ac:dyDescent="0.25">
      <c r="H678" s="41"/>
    </row>
    <row r="679" spans="8:8" x14ac:dyDescent="0.25">
      <c r="H679" s="41"/>
    </row>
    <row r="680" spans="8:8" x14ac:dyDescent="0.25">
      <c r="H680" s="41"/>
    </row>
    <row r="681" spans="8:8" x14ac:dyDescent="0.25">
      <c r="H681" s="41"/>
    </row>
    <row r="682" spans="8:8" x14ac:dyDescent="0.25">
      <c r="H682" s="41"/>
    </row>
    <row r="683" spans="8:8" x14ac:dyDescent="0.25">
      <c r="H683" s="41"/>
    </row>
    <row r="684" spans="8:8" x14ac:dyDescent="0.25">
      <c r="H684" s="41"/>
    </row>
    <row r="685" spans="8:8" x14ac:dyDescent="0.25">
      <c r="H685" s="41"/>
    </row>
    <row r="686" spans="8:8" x14ac:dyDescent="0.25">
      <c r="H686" s="41"/>
    </row>
    <row r="687" spans="8:8" x14ac:dyDescent="0.25">
      <c r="H687" s="41"/>
    </row>
    <row r="688" spans="8:8" x14ac:dyDescent="0.25">
      <c r="H688" s="41"/>
    </row>
    <row r="689" spans="8:8" x14ac:dyDescent="0.25">
      <c r="H689" s="41"/>
    </row>
    <row r="690" spans="8:8" x14ac:dyDescent="0.25">
      <c r="H690" s="41"/>
    </row>
    <row r="691" spans="8:8" x14ac:dyDescent="0.25">
      <c r="H691" s="41"/>
    </row>
    <row r="692" spans="8:8" x14ac:dyDescent="0.25">
      <c r="H692" s="41"/>
    </row>
    <row r="693" spans="8:8" x14ac:dyDescent="0.25">
      <c r="H693" s="41"/>
    </row>
    <row r="694" spans="8:8" x14ac:dyDescent="0.25">
      <c r="H694" s="41"/>
    </row>
    <row r="695" spans="8:8" x14ac:dyDescent="0.25">
      <c r="H695" s="41"/>
    </row>
    <row r="696" spans="8:8" x14ac:dyDescent="0.25">
      <c r="H696" s="41"/>
    </row>
    <row r="697" spans="8:8" x14ac:dyDescent="0.25">
      <c r="H697" s="41"/>
    </row>
    <row r="698" spans="8:8" x14ac:dyDescent="0.25">
      <c r="H698" s="41"/>
    </row>
    <row r="699" spans="8:8" x14ac:dyDescent="0.25">
      <c r="H699" s="41"/>
    </row>
    <row r="700" spans="8:8" x14ac:dyDescent="0.25">
      <c r="H700" s="41"/>
    </row>
    <row r="701" spans="8:8" x14ac:dyDescent="0.25">
      <c r="H701" s="41"/>
    </row>
    <row r="702" spans="8:8" x14ac:dyDescent="0.25">
      <c r="H702" s="41"/>
    </row>
    <row r="703" spans="8:8" x14ac:dyDescent="0.25">
      <c r="H703" s="41"/>
    </row>
    <row r="704" spans="8:8" x14ac:dyDescent="0.25">
      <c r="H704" s="41"/>
    </row>
    <row r="705" spans="8:8" x14ac:dyDescent="0.25">
      <c r="H705" s="41"/>
    </row>
    <row r="706" spans="8:8" x14ac:dyDescent="0.25">
      <c r="H706" s="41"/>
    </row>
    <row r="707" spans="8:8" x14ac:dyDescent="0.25">
      <c r="H707" s="41"/>
    </row>
    <row r="708" spans="8:8" x14ac:dyDescent="0.25">
      <c r="H708" s="41"/>
    </row>
    <row r="709" spans="8:8" x14ac:dyDescent="0.25">
      <c r="H709" s="41"/>
    </row>
    <row r="710" spans="8:8" x14ac:dyDescent="0.25">
      <c r="H710" s="41"/>
    </row>
    <row r="711" spans="8:8" x14ac:dyDescent="0.25">
      <c r="H711" s="41"/>
    </row>
    <row r="712" spans="8:8" x14ac:dyDescent="0.25">
      <c r="H712" s="41"/>
    </row>
    <row r="713" spans="8:8" x14ac:dyDescent="0.25">
      <c r="H713" s="41"/>
    </row>
    <row r="714" spans="8:8" x14ac:dyDescent="0.25">
      <c r="H714" s="41"/>
    </row>
    <row r="715" spans="8:8" x14ac:dyDescent="0.25">
      <c r="H715" s="41"/>
    </row>
    <row r="716" spans="8:8" x14ac:dyDescent="0.25">
      <c r="H716" s="41"/>
    </row>
    <row r="717" spans="8:8" x14ac:dyDescent="0.25">
      <c r="H717" s="41"/>
    </row>
    <row r="718" spans="8:8" x14ac:dyDescent="0.25">
      <c r="H718" s="41"/>
    </row>
    <row r="719" spans="8:8" x14ac:dyDescent="0.25">
      <c r="H719" s="41"/>
    </row>
    <row r="720" spans="8:8" x14ac:dyDescent="0.25">
      <c r="H720" s="41"/>
    </row>
    <row r="721" spans="8:8" x14ac:dyDescent="0.25">
      <c r="H721" s="41"/>
    </row>
    <row r="722" spans="8:8" x14ac:dyDescent="0.25">
      <c r="H722" s="41"/>
    </row>
    <row r="723" spans="8:8" x14ac:dyDescent="0.25">
      <c r="H723" s="41"/>
    </row>
    <row r="724" spans="8:8" x14ac:dyDescent="0.25">
      <c r="H724" s="41"/>
    </row>
    <row r="725" spans="8:8" x14ac:dyDescent="0.25">
      <c r="H725" s="41"/>
    </row>
    <row r="726" spans="8:8" x14ac:dyDescent="0.25">
      <c r="H726" s="41"/>
    </row>
    <row r="727" spans="8:8" x14ac:dyDescent="0.25">
      <c r="H727" s="41"/>
    </row>
    <row r="728" spans="8:8" x14ac:dyDescent="0.25">
      <c r="H728" s="41"/>
    </row>
    <row r="729" spans="8:8" x14ac:dyDescent="0.25">
      <c r="H729" s="41"/>
    </row>
    <row r="730" spans="8:8" x14ac:dyDescent="0.25">
      <c r="H730" s="41"/>
    </row>
    <row r="731" spans="8:8" x14ac:dyDescent="0.25">
      <c r="H731" s="41"/>
    </row>
    <row r="732" spans="8:8" x14ac:dyDescent="0.25">
      <c r="H732" s="41"/>
    </row>
    <row r="733" spans="8:8" x14ac:dyDescent="0.25">
      <c r="H733" s="41"/>
    </row>
    <row r="734" spans="8:8" x14ac:dyDescent="0.25">
      <c r="H734" s="41"/>
    </row>
    <row r="735" spans="8:8" x14ac:dyDescent="0.25">
      <c r="H735" s="41"/>
    </row>
    <row r="736" spans="8:8" x14ac:dyDescent="0.25">
      <c r="H736" s="41"/>
    </row>
    <row r="737" spans="8:8" x14ac:dyDescent="0.25">
      <c r="H737" s="41"/>
    </row>
    <row r="738" spans="8:8" x14ac:dyDescent="0.25">
      <c r="H738" s="41"/>
    </row>
    <row r="739" spans="8:8" x14ac:dyDescent="0.25">
      <c r="H739" s="41"/>
    </row>
    <row r="740" spans="8:8" x14ac:dyDescent="0.25">
      <c r="H740" s="41"/>
    </row>
    <row r="741" spans="8:8" x14ac:dyDescent="0.25">
      <c r="H741" s="41"/>
    </row>
    <row r="742" spans="8:8" x14ac:dyDescent="0.25">
      <c r="H742" s="41"/>
    </row>
    <row r="743" spans="8:8" x14ac:dyDescent="0.25">
      <c r="H743" s="41"/>
    </row>
    <row r="744" spans="8:8" x14ac:dyDescent="0.25">
      <c r="H744" s="41"/>
    </row>
    <row r="745" spans="8:8" x14ac:dyDescent="0.25">
      <c r="H745" s="41"/>
    </row>
    <row r="746" spans="8:8" x14ac:dyDescent="0.25">
      <c r="H746" s="41"/>
    </row>
    <row r="747" spans="8:8" x14ac:dyDescent="0.25">
      <c r="H747" s="41"/>
    </row>
    <row r="748" spans="8:8" x14ac:dyDescent="0.25">
      <c r="H748" s="41"/>
    </row>
    <row r="749" spans="8:8" x14ac:dyDescent="0.25">
      <c r="H749" s="41"/>
    </row>
    <row r="750" spans="8:8" x14ac:dyDescent="0.25">
      <c r="H750" s="41"/>
    </row>
    <row r="751" spans="8:8" x14ac:dyDescent="0.25">
      <c r="H751" s="41"/>
    </row>
    <row r="752" spans="8:8" x14ac:dyDescent="0.25">
      <c r="H752" s="41"/>
    </row>
    <row r="753" spans="8:8" x14ac:dyDescent="0.25">
      <c r="H753" s="41"/>
    </row>
    <row r="754" spans="8:8" x14ac:dyDescent="0.25">
      <c r="H754" s="41"/>
    </row>
    <row r="755" spans="8:8" x14ac:dyDescent="0.25">
      <c r="H755" s="41"/>
    </row>
    <row r="756" spans="8:8" x14ac:dyDescent="0.25">
      <c r="H756" s="41"/>
    </row>
    <row r="757" spans="8:8" x14ac:dyDescent="0.25">
      <c r="H757" s="41"/>
    </row>
    <row r="758" spans="8:8" x14ac:dyDescent="0.25">
      <c r="H758" s="41"/>
    </row>
    <row r="759" spans="8:8" x14ac:dyDescent="0.25">
      <c r="H759" s="41"/>
    </row>
    <row r="760" spans="8:8" x14ac:dyDescent="0.25">
      <c r="H760" s="41"/>
    </row>
    <row r="761" spans="8:8" x14ac:dyDescent="0.25">
      <c r="H761" s="41"/>
    </row>
    <row r="762" spans="8:8" x14ac:dyDescent="0.25">
      <c r="H762" s="41"/>
    </row>
    <row r="763" spans="8:8" x14ac:dyDescent="0.25">
      <c r="H763" s="41"/>
    </row>
    <row r="764" spans="8:8" x14ac:dyDescent="0.25">
      <c r="H764" s="41"/>
    </row>
    <row r="765" spans="8:8" x14ac:dyDescent="0.25">
      <c r="H765" s="41"/>
    </row>
    <row r="766" spans="8:8" x14ac:dyDescent="0.25">
      <c r="H766" s="41"/>
    </row>
    <row r="767" spans="8:8" x14ac:dyDescent="0.25">
      <c r="H767" s="41"/>
    </row>
    <row r="768" spans="8:8" x14ac:dyDescent="0.25">
      <c r="H768" s="41"/>
    </row>
    <row r="769" spans="8:8" x14ac:dyDescent="0.25">
      <c r="H769" s="41"/>
    </row>
    <row r="770" spans="8:8" x14ac:dyDescent="0.25">
      <c r="H770" s="41"/>
    </row>
    <row r="771" spans="8:8" x14ac:dyDescent="0.25">
      <c r="H771" s="41"/>
    </row>
    <row r="772" spans="8:8" x14ac:dyDescent="0.25">
      <c r="H772" s="41"/>
    </row>
    <row r="773" spans="8:8" x14ac:dyDescent="0.25">
      <c r="H773" s="41"/>
    </row>
    <row r="774" spans="8:8" x14ac:dyDescent="0.25">
      <c r="H774" s="41"/>
    </row>
    <row r="775" spans="8:8" x14ac:dyDescent="0.25">
      <c r="H775" s="41"/>
    </row>
    <row r="776" spans="8:8" x14ac:dyDescent="0.25">
      <c r="H776" s="41"/>
    </row>
    <row r="777" spans="8:8" x14ac:dyDescent="0.25">
      <c r="H777" s="41"/>
    </row>
    <row r="778" spans="8:8" x14ac:dyDescent="0.25">
      <c r="H778" s="41"/>
    </row>
    <row r="779" spans="8:8" x14ac:dyDescent="0.25">
      <c r="H779" s="41"/>
    </row>
    <row r="780" spans="8:8" x14ac:dyDescent="0.25">
      <c r="H780" s="41"/>
    </row>
    <row r="781" spans="8:8" x14ac:dyDescent="0.25">
      <c r="H781" s="41"/>
    </row>
    <row r="782" spans="8:8" x14ac:dyDescent="0.25">
      <c r="H782" s="41"/>
    </row>
    <row r="783" spans="8:8" x14ac:dyDescent="0.25">
      <c r="H783" s="41"/>
    </row>
    <row r="784" spans="8:8" x14ac:dyDescent="0.25">
      <c r="H784" s="41"/>
    </row>
    <row r="785" spans="8:8" x14ac:dyDescent="0.25">
      <c r="H785" s="41"/>
    </row>
    <row r="786" spans="8:8" x14ac:dyDescent="0.25">
      <c r="H786" s="41"/>
    </row>
    <row r="787" spans="8:8" x14ac:dyDescent="0.25">
      <c r="H787" s="41"/>
    </row>
    <row r="788" spans="8:8" x14ac:dyDescent="0.25">
      <c r="H788" s="41"/>
    </row>
    <row r="789" spans="8:8" x14ac:dyDescent="0.25">
      <c r="H789" s="41"/>
    </row>
    <row r="790" spans="8:8" x14ac:dyDescent="0.25">
      <c r="H790" s="41"/>
    </row>
    <row r="791" spans="8:8" x14ac:dyDescent="0.25">
      <c r="H791" s="41"/>
    </row>
    <row r="792" spans="8:8" x14ac:dyDescent="0.25">
      <c r="H792" s="41"/>
    </row>
    <row r="793" spans="8:8" x14ac:dyDescent="0.25">
      <c r="H793" s="41"/>
    </row>
    <row r="794" spans="8:8" x14ac:dyDescent="0.25">
      <c r="H794" s="41"/>
    </row>
    <row r="795" spans="8:8" x14ac:dyDescent="0.25">
      <c r="H795" s="41"/>
    </row>
    <row r="796" spans="8:8" x14ac:dyDescent="0.25">
      <c r="H796" s="41"/>
    </row>
    <row r="797" spans="8:8" x14ac:dyDescent="0.25">
      <c r="H797" s="41"/>
    </row>
    <row r="798" spans="8:8" x14ac:dyDescent="0.25">
      <c r="H798" s="41"/>
    </row>
    <row r="799" spans="8:8" x14ac:dyDescent="0.25">
      <c r="H799" s="41"/>
    </row>
    <row r="800" spans="8:8" x14ac:dyDescent="0.25">
      <c r="H800" s="41"/>
    </row>
    <row r="801" spans="8:8" x14ac:dyDescent="0.25">
      <c r="H801" s="41"/>
    </row>
    <row r="802" spans="8:8" x14ac:dyDescent="0.25">
      <c r="H802" s="41"/>
    </row>
    <row r="803" spans="8:8" x14ac:dyDescent="0.25">
      <c r="H803" s="41"/>
    </row>
    <row r="804" spans="8:8" x14ac:dyDescent="0.25">
      <c r="H804" s="41"/>
    </row>
    <row r="805" spans="8:8" x14ac:dyDescent="0.25">
      <c r="H805" s="41"/>
    </row>
    <row r="806" spans="8:8" x14ac:dyDescent="0.25">
      <c r="H806" s="41"/>
    </row>
    <row r="807" spans="8:8" x14ac:dyDescent="0.25">
      <c r="H807" s="41"/>
    </row>
    <row r="808" spans="8:8" x14ac:dyDescent="0.25">
      <c r="H808" s="41"/>
    </row>
    <row r="809" spans="8:8" x14ac:dyDescent="0.25">
      <c r="H809" s="41"/>
    </row>
    <row r="810" spans="8:8" x14ac:dyDescent="0.25">
      <c r="H810" s="41"/>
    </row>
    <row r="811" spans="8:8" x14ac:dyDescent="0.25">
      <c r="H811" s="41"/>
    </row>
    <row r="812" spans="8:8" x14ac:dyDescent="0.25">
      <c r="H812" s="41"/>
    </row>
    <row r="813" spans="8:8" x14ac:dyDescent="0.25">
      <c r="H813" s="41"/>
    </row>
    <row r="814" spans="8:8" x14ac:dyDescent="0.25">
      <c r="H814" s="41"/>
    </row>
    <row r="815" spans="8:8" x14ac:dyDescent="0.25">
      <c r="H815" s="41"/>
    </row>
    <row r="816" spans="8:8" x14ac:dyDescent="0.25">
      <c r="H816" s="41"/>
    </row>
    <row r="817" spans="8:8" x14ac:dyDescent="0.25">
      <c r="H817" s="41"/>
    </row>
    <row r="818" spans="8:8" x14ac:dyDescent="0.25">
      <c r="H818" s="41"/>
    </row>
    <row r="819" spans="8:8" x14ac:dyDescent="0.25">
      <c r="H819" s="41"/>
    </row>
    <row r="820" spans="8:8" x14ac:dyDescent="0.25">
      <c r="H820" s="41"/>
    </row>
    <row r="821" spans="8:8" x14ac:dyDescent="0.25">
      <c r="H821" s="41"/>
    </row>
    <row r="822" spans="8:8" x14ac:dyDescent="0.25">
      <c r="H822" s="41"/>
    </row>
    <row r="823" spans="8:8" x14ac:dyDescent="0.25">
      <c r="H823" s="41"/>
    </row>
    <row r="824" spans="8:8" x14ac:dyDescent="0.25">
      <c r="H824" s="41"/>
    </row>
    <row r="825" spans="8:8" x14ac:dyDescent="0.25">
      <c r="H825" s="41"/>
    </row>
    <row r="826" spans="8:8" x14ac:dyDescent="0.25">
      <c r="H826" s="41"/>
    </row>
    <row r="827" spans="8:8" x14ac:dyDescent="0.25">
      <c r="H827" s="41"/>
    </row>
    <row r="828" spans="8:8" x14ac:dyDescent="0.25">
      <c r="H828" s="41"/>
    </row>
    <row r="829" spans="8:8" x14ac:dyDescent="0.25">
      <c r="H829" s="41"/>
    </row>
    <row r="830" spans="8:8" x14ac:dyDescent="0.25">
      <c r="H830" s="41"/>
    </row>
    <row r="831" spans="8:8" x14ac:dyDescent="0.25">
      <c r="H831" s="41"/>
    </row>
    <row r="832" spans="8:8" x14ac:dyDescent="0.25">
      <c r="H832" s="41"/>
    </row>
    <row r="833" spans="8:8" x14ac:dyDescent="0.25">
      <c r="H833" s="41"/>
    </row>
    <row r="834" spans="8:8" x14ac:dyDescent="0.25">
      <c r="H834" s="41"/>
    </row>
    <row r="835" spans="8:8" x14ac:dyDescent="0.25">
      <c r="H835" s="41"/>
    </row>
    <row r="836" spans="8:8" x14ac:dyDescent="0.25">
      <c r="H836" s="41"/>
    </row>
    <row r="837" spans="8:8" x14ac:dyDescent="0.25">
      <c r="H837" s="41"/>
    </row>
    <row r="838" spans="8:8" x14ac:dyDescent="0.25">
      <c r="H838" s="41"/>
    </row>
    <row r="839" spans="8:8" x14ac:dyDescent="0.25">
      <c r="H839" s="41"/>
    </row>
    <row r="840" spans="8:8" x14ac:dyDescent="0.25">
      <c r="H840" s="41"/>
    </row>
    <row r="841" spans="8:8" x14ac:dyDescent="0.25">
      <c r="H841" s="41"/>
    </row>
    <row r="842" spans="8:8" x14ac:dyDescent="0.25">
      <c r="H842" s="41"/>
    </row>
    <row r="843" spans="8:8" x14ac:dyDescent="0.25">
      <c r="H843" s="41"/>
    </row>
    <row r="844" spans="8:8" x14ac:dyDescent="0.25">
      <c r="H844" s="41"/>
    </row>
    <row r="845" spans="8:8" x14ac:dyDescent="0.25">
      <c r="H845" s="41"/>
    </row>
    <row r="846" spans="8:8" x14ac:dyDescent="0.25">
      <c r="H846" s="41"/>
    </row>
    <row r="847" spans="8:8" x14ac:dyDescent="0.25">
      <c r="H847" s="41"/>
    </row>
    <row r="848" spans="8:8" x14ac:dyDescent="0.25">
      <c r="H848" s="41"/>
    </row>
    <row r="849" spans="8:8" x14ac:dyDescent="0.25">
      <c r="H849" s="41"/>
    </row>
    <row r="850" spans="8:8" x14ac:dyDescent="0.25">
      <c r="H850" s="41"/>
    </row>
    <row r="851" spans="8:8" x14ac:dyDescent="0.25">
      <c r="H851" s="41"/>
    </row>
    <row r="852" spans="8:8" x14ac:dyDescent="0.25">
      <c r="H852" s="41"/>
    </row>
    <row r="853" spans="8:8" x14ac:dyDescent="0.25">
      <c r="H853" s="41"/>
    </row>
    <row r="854" spans="8:8" x14ac:dyDescent="0.25">
      <c r="H854" s="41"/>
    </row>
    <row r="855" spans="8:8" x14ac:dyDescent="0.25">
      <c r="H855" s="41"/>
    </row>
    <row r="856" spans="8:8" x14ac:dyDescent="0.25">
      <c r="H856" s="41"/>
    </row>
    <row r="857" spans="8:8" x14ac:dyDescent="0.25">
      <c r="H857" s="41"/>
    </row>
    <row r="858" spans="8:8" x14ac:dyDescent="0.25">
      <c r="H858" s="41"/>
    </row>
    <row r="859" spans="8:8" x14ac:dyDescent="0.25">
      <c r="H859" s="41"/>
    </row>
    <row r="860" spans="8:8" x14ac:dyDescent="0.25">
      <c r="H860" s="41"/>
    </row>
    <row r="861" spans="8:8" x14ac:dyDescent="0.25">
      <c r="H861" s="41"/>
    </row>
    <row r="862" spans="8:8" x14ac:dyDescent="0.25">
      <c r="H862" s="41"/>
    </row>
    <row r="863" spans="8:8" x14ac:dyDescent="0.25">
      <c r="H863" s="41"/>
    </row>
    <row r="864" spans="8:8" x14ac:dyDescent="0.25">
      <c r="H864" s="41"/>
    </row>
    <row r="865" spans="8:8" x14ac:dyDescent="0.25">
      <c r="H865" s="41"/>
    </row>
    <row r="866" spans="8:8" x14ac:dyDescent="0.25">
      <c r="H866" s="41"/>
    </row>
    <row r="867" spans="8:8" x14ac:dyDescent="0.25">
      <c r="H867" s="41"/>
    </row>
    <row r="868" spans="8:8" x14ac:dyDescent="0.25">
      <c r="H868" s="41"/>
    </row>
    <row r="869" spans="8:8" x14ac:dyDescent="0.25">
      <c r="H869" s="41"/>
    </row>
    <row r="870" spans="8:8" x14ac:dyDescent="0.25">
      <c r="H870" s="41"/>
    </row>
    <row r="871" spans="8:8" x14ac:dyDescent="0.25">
      <c r="H871" s="41"/>
    </row>
    <row r="872" spans="8:8" x14ac:dyDescent="0.25">
      <c r="H872" s="41"/>
    </row>
    <row r="873" spans="8:8" x14ac:dyDescent="0.25">
      <c r="H873" s="41"/>
    </row>
    <row r="874" spans="8:8" x14ac:dyDescent="0.25">
      <c r="H874" s="41"/>
    </row>
    <row r="875" spans="8:8" x14ac:dyDescent="0.25">
      <c r="H875" s="41"/>
    </row>
    <row r="876" spans="8:8" x14ac:dyDescent="0.25">
      <c r="H876" s="41"/>
    </row>
    <row r="877" spans="8:8" x14ac:dyDescent="0.25">
      <c r="H877" s="41"/>
    </row>
    <row r="878" spans="8:8" x14ac:dyDescent="0.25">
      <c r="H878" s="41"/>
    </row>
    <row r="879" spans="8:8" x14ac:dyDescent="0.25">
      <c r="H879" s="41"/>
    </row>
    <row r="880" spans="8:8" x14ac:dyDescent="0.25">
      <c r="H880" s="41"/>
    </row>
    <row r="881" spans="8:8" x14ac:dyDescent="0.25">
      <c r="H881" s="41"/>
    </row>
    <row r="882" spans="8:8" x14ac:dyDescent="0.25">
      <c r="H882" s="41"/>
    </row>
    <row r="883" spans="8:8" x14ac:dyDescent="0.25">
      <c r="H883" s="41"/>
    </row>
    <row r="884" spans="8:8" x14ac:dyDescent="0.25">
      <c r="H884" s="41"/>
    </row>
    <row r="885" spans="8:8" x14ac:dyDescent="0.25">
      <c r="H885" s="41"/>
    </row>
    <row r="886" spans="8:8" x14ac:dyDescent="0.25">
      <c r="H886" s="41"/>
    </row>
    <row r="887" spans="8:8" x14ac:dyDescent="0.25">
      <c r="H887" s="41"/>
    </row>
    <row r="888" spans="8:8" x14ac:dyDescent="0.25">
      <c r="H888" s="41"/>
    </row>
    <row r="889" spans="8:8" x14ac:dyDescent="0.25">
      <c r="H889" s="41"/>
    </row>
    <row r="890" spans="8:8" x14ac:dyDescent="0.25">
      <c r="H890" s="41"/>
    </row>
    <row r="891" spans="8:8" x14ac:dyDescent="0.25">
      <c r="H891" s="41"/>
    </row>
    <row r="892" spans="8:8" x14ac:dyDescent="0.25">
      <c r="H892" s="41"/>
    </row>
    <row r="893" spans="8:8" x14ac:dyDescent="0.25">
      <c r="H893" s="41"/>
    </row>
    <row r="894" spans="8:8" x14ac:dyDescent="0.25">
      <c r="H894" s="41"/>
    </row>
    <row r="895" spans="8:8" x14ac:dyDescent="0.25">
      <c r="H895" s="41"/>
    </row>
    <row r="896" spans="8:8" x14ac:dyDescent="0.25">
      <c r="H896" s="41"/>
    </row>
    <row r="897" spans="8:8" x14ac:dyDescent="0.25">
      <c r="H897" s="41"/>
    </row>
    <row r="898" spans="8:8" x14ac:dyDescent="0.25">
      <c r="H898" s="41"/>
    </row>
    <row r="899" spans="8:8" x14ac:dyDescent="0.25">
      <c r="H899" s="41"/>
    </row>
    <row r="900" spans="8:8" x14ac:dyDescent="0.25">
      <c r="H900" s="41"/>
    </row>
    <row r="901" spans="8:8" x14ac:dyDescent="0.25">
      <c r="H901" s="41"/>
    </row>
    <row r="902" spans="8:8" x14ac:dyDescent="0.25">
      <c r="H902" s="41"/>
    </row>
    <row r="903" spans="8:8" x14ac:dyDescent="0.25">
      <c r="H903" s="41"/>
    </row>
    <row r="904" spans="8:8" x14ac:dyDescent="0.25">
      <c r="H904" s="41"/>
    </row>
    <row r="905" spans="8:8" x14ac:dyDescent="0.25">
      <c r="H905" s="41"/>
    </row>
    <row r="906" spans="8:8" x14ac:dyDescent="0.25">
      <c r="H906" s="41"/>
    </row>
    <row r="907" spans="8:8" x14ac:dyDescent="0.25">
      <c r="H907" s="41"/>
    </row>
    <row r="908" spans="8:8" x14ac:dyDescent="0.25">
      <c r="H908" s="41"/>
    </row>
    <row r="909" spans="8:8" x14ac:dyDescent="0.25">
      <c r="H909" s="41"/>
    </row>
    <row r="910" spans="8:8" x14ac:dyDescent="0.25">
      <c r="H910" s="41"/>
    </row>
    <row r="911" spans="8:8" x14ac:dyDescent="0.25">
      <c r="H911" s="41"/>
    </row>
    <row r="912" spans="8:8" x14ac:dyDescent="0.25">
      <c r="H912" s="41"/>
    </row>
    <row r="913" spans="8:8" x14ac:dyDescent="0.25">
      <c r="H913" s="41"/>
    </row>
    <row r="914" spans="8:8" x14ac:dyDescent="0.25">
      <c r="H914" s="41"/>
    </row>
    <row r="915" spans="8:8" x14ac:dyDescent="0.25">
      <c r="H915" s="41"/>
    </row>
    <row r="916" spans="8:8" x14ac:dyDescent="0.25">
      <c r="H916" s="41"/>
    </row>
    <row r="917" spans="8:8" x14ac:dyDescent="0.25">
      <c r="H917" s="41"/>
    </row>
    <row r="918" spans="8:8" x14ac:dyDescent="0.25">
      <c r="H918" s="41"/>
    </row>
    <row r="919" spans="8:8" x14ac:dyDescent="0.25">
      <c r="H919" s="41"/>
    </row>
    <row r="920" spans="8:8" x14ac:dyDescent="0.25">
      <c r="H920" s="41"/>
    </row>
    <row r="921" spans="8:8" x14ac:dyDescent="0.25">
      <c r="H921" s="41"/>
    </row>
    <row r="922" spans="8:8" x14ac:dyDescent="0.25">
      <c r="H922" s="41"/>
    </row>
    <row r="923" spans="8:8" x14ac:dyDescent="0.25">
      <c r="H923" s="41"/>
    </row>
    <row r="924" spans="8:8" x14ac:dyDescent="0.25">
      <c r="H924" s="41"/>
    </row>
    <row r="925" spans="8:8" x14ac:dyDescent="0.25">
      <c r="H925" s="41"/>
    </row>
    <row r="926" spans="8:8" x14ac:dyDescent="0.25">
      <c r="H926" s="41"/>
    </row>
    <row r="927" spans="8:8" x14ac:dyDescent="0.25">
      <c r="H927" s="41"/>
    </row>
    <row r="928" spans="8:8" x14ac:dyDescent="0.25">
      <c r="H928" s="41"/>
    </row>
    <row r="929" spans="8:8" x14ac:dyDescent="0.25">
      <c r="H929" s="41"/>
    </row>
    <row r="930" spans="8:8" x14ac:dyDescent="0.25">
      <c r="H930" s="41"/>
    </row>
    <row r="931" spans="8:8" x14ac:dyDescent="0.25">
      <c r="H931" s="41"/>
    </row>
    <row r="932" spans="8:8" x14ac:dyDescent="0.25">
      <c r="H932" s="41"/>
    </row>
    <row r="933" spans="8:8" x14ac:dyDescent="0.25">
      <c r="H933" s="41"/>
    </row>
    <row r="934" spans="8:8" x14ac:dyDescent="0.25">
      <c r="H934" s="41"/>
    </row>
    <row r="935" spans="8:8" x14ac:dyDescent="0.25">
      <c r="H935" s="41"/>
    </row>
    <row r="936" spans="8:8" x14ac:dyDescent="0.25">
      <c r="H936" s="41"/>
    </row>
    <row r="937" spans="8:8" x14ac:dyDescent="0.25">
      <c r="H937" s="41"/>
    </row>
    <row r="938" spans="8:8" x14ac:dyDescent="0.25">
      <c r="H938" s="41"/>
    </row>
    <row r="939" spans="8:8" x14ac:dyDescent="0.25">
      <c r="H939" s="41"/>
    </row>
    <row r="940" spans="8:8" x14ac:dyDescent="0.25">
      <c r="H940" s="41"/>
    </row>
    <row r="941" spans="8:8" x14ac:dyDescent="0.25">
      <c r="H941" s="41"/>
    </row>
    <row r="942" spans="8:8" x14ac:dyDescent="0.25">
      <c r="H942" s="41"/>
    </row>
    <row r="943" spans="8:8" x14ac:dyDescent="0.25">
      <c r="H943" s="41"/>
    </row>
    <row r="944" spans="8:8" x14ac:dyDescent="0.25">
      <c r="H944" s="41"/>
    </row>
    <row r="945" spans="8:8" x14ac:dyDescent="0.25">
      <c r="H945" s="41"/>
    </row>
    <row r="946" spans="8:8" x14ac:dyDescent="0.25">
      <c r="H946" s="41"/>
    </row>
    <row r="947" spans="8:8" x14ac:dyDescent="0.25">
      <c r="H947" s="41"/>
    </row>
    <row r="948" spans="8:8" x14ac:dyDescent="0.25">
      <c r="H948" s="41"/>
    </row>
    <row r="949" spans="8:8" x14ac:dyDescent="0.25">
      <c r="H949" s="41"/>
    </row>
    <row r="950" spans="8:8" x14ac:dyDescent="0.25">
      <c r="H950" s="41"/>
    </row>
    <row r="951" spans="8:8" x14ac:dyDescent="0.25">
      <c r="H951" s="41"/>
    </row>
    <row r="952" spans="8:8" x14ac:dyDescent="0.25">
      <c r="H952" s="41"/>
    </row>
    <row r="953" spans="8:8" x14ac:dyDescent="0.25">
      <c r="H953" s="41"/>
    </row>
    <row r="954" spans="8:8" x14ac:dyDescent="0.25">
      <c r="H954" s="41"/>
    </row>
    <row r="955" spans="8:8" x14ac:dyDescent="0.25">
      <c r="H955" s="41"/>
    </row>
    <row r="956" spans="8:8" x14ac:dyDescent="0.25">
      <c r="H956" s="41"/>
    </row>
    <row r="957" spans="8:8" x14ac:dyDescent="0.25">
      <c r="H957" s="41"/>
    </row>
    <row r="958" spans="8:8" x14ac:dyDescent="0.25">
      <c r="H958" s="41"/>
    </row>
    <row r="959" spans="8:8" x14ac:dyDescent="0.25">
      <c r="H959" s="41"/>
    </row>
    <row r="960" spans="8:8" x14ac:dyDescent="0.25">
      <c r="H960" s="41"/>
    </row>
    <row r="961" spans="8:8" x14ac:dyDescent="0.25">
      <c r="H961" s="41"/>
    </row>
    <row r="962" spans="8:8" x14ac:dyDescent="0.25">
      <c r="H962" s="41"/>
    </row>
    <row r="963" spans="8:8" x14ac:dyDescent="0.25">
      <c r="H963" s="41"/>
    </row>
    <row r="964" spans="8:8" x14ac:dyDescent="0.25">
      <c r="H964" s="41"/>
    </row>
    <row r="965" spans="8:8" x14ac:dyDescent="0.25">
      <c r="H965" s="41"/>
    </row>
    <row r="966" spans="8:8" x14ac:dyDescent="0.25">
      <c r="H966" s="41"/>
    </row>
    <row r="967" spans="8:8" x14ac:dyDescent="0.25">
      <c r="H967" s="41"/>
    </row>
    <row r="968" spans="8:8" x14ac:dyDescent="0.25">
      <c r="H968" s="41"/>
    </row>
    <row r="969" spans="8:8" x14ac:dyDescent="0.25">
      <c r="H969" s="41"/>
    </row>
    <row r="970" spans="8:8" x14ac:dyDescent="0.25">
      <c r="H970" s="41"/>
    </row>
    <row r="971" spans="8:8" x14ac:dyDescent="0.25">
      <c r="H971" s="41"/>
    </row>
    <row r="972" spans="8:8" x14ac:dyDescent="0.25">
      <c r="H972" s="41"/>
    </row>
    <row r="973" spans="8:8" x14ac:dyDescent="0.25">
      <c r="H973" s="41"/>
    </row>
    <row r="974" spans="8:8" x14ac:dyDescent="0.25">
      <c r="H974" s="41"/>
    </row>
    <row r="975" spans="8:8" x14ac:dyDescent="0.25">
      <c r="H975" s="41"/>
    </row>
    <row r="976" spans="8:8" x14ac:dyDescent="0.25">
      <c r="H976" s="41"/>
    </row>
    <row r="977" spans="8:8" x14ac:dyDescent="0.25">
      <c r="H977" s="41"/>
    </row>
    <row r="978" spans="8:8" x14ac:dyDescent="0.25">
      <c r="H978" s="41"/>
    </row>
    <row r="979" spans="8:8" x14ac:dyDescent="0.25">
      <c r="H979" s="41"/>
    </row>
    <row r="980" spans="8:8" x14ac:dyDescent="0.25">
      <c r="H980" s="41"/>
    </row>
    <row r="981" spans="8:8" x14ac:dyDescent="0.25">
      <c r="H981" s="41"/>
    </row>
    <row r="982" spans="8:8" x14ac:dyDescent="0.25">
      <c r="H982" s="41"/>
    </row>
    <row r="983" spans="8:8" x14ac:dyDescent="0.25">
      <c r="H983" s="41"/>
    </row>
    <row r="984" spans="8:8" x14ac:dyDescent="0.25">
      <c r="H984" s="41"/>
    </row>
    <row r="985" spans="8:8" x14ac:dyDescent="0.25">
      <c r="H985" s="41"/>
    </row>
    <row r="986" spans="8:8" x14ac:dyDescent="0.25">
      <c r="H986" s="41"/>
    </row>
    <row r="987" spans="8:8" x14ac:dyDescent="0.25">
      <c r="H987" s="41"/>
    </row>
    <row r="988" spans="8:8" x14ac:dyDescent="0.25">
      <c r="H988" s="41"/>
    </row>
    <row r="989" spans="8:8" x14ac:dyDescent="0.25">
      <c r="H989" s="41"/>
    </row>
    <row r="990" spans="8:8" x14ac:dyDescent="0.25">
      <c r="H990" s="41"/>
    </row>
    <row r="991" spans="8:8" x14ac:dyDescent="0.25">
      <c r="H991" s="41"/>
    </row>
    <row r="992" spans="8:8" x14ac:dyDescent="0.25">
      <c r="H992" s="41"/>
    </row>
    <row r="993" spans="8:8" x14ac:dyDescent="0.25">
      <c r="H993" s="41"/>
    </row>
    <row r="994" spans="8:8" x14ac:dyDescent="0.25">
      <c r="H994" s="41"/>
    </row>
    <row r="995" spans="8:8" x14ac:dyDescent="0.25">
      <c r="H995" s="41"/>
    </row>
    <row r="996" spans="8:8" x14ac:dyDescent="0.25">
      <c r="H996" s="41"/>
    </row>
    <row r="997" spans="8:8" x14ac:dyDescent="0.25">
      <c r="H997" s="41"/>
    </row>
    <row r="998" spans="8:8" x14ac:dyDescent="0.25">
      <c r="H998" s="41"/>
    </row>
    <row r="999" spans="8:8" x14ac:dyDescent="0.25">
      <c r="H999" s="41"/>
    </row>
    <row r="1000" spans="8:8" x14ac:dyDescent="0.25">
      <c r="H1000" s="41"/>
    </row>
    <row r="1001" spans="8:8" x14ac:dyDescent="0.25">
      <c r="H1001" s="41"/>
    </row>
    <row r="1002" spans="8:8" x14ac:dyDescent="0.25">
      <c r="H1002" s="41"/>
    </row>
    <row r="1003" spans="8:8" x14ac:dyDescent="0.25">
      <c r="H1003" s="41"/>
    </row>
    <row r="1004" spans="8:8" x14ac:dyDescent="0.25">
      <c r="H1004" s="41"/>
    </row>
    <row r="1005" spans="8:8" x14ac:dyDescent="0.25">
      <c r="H1005" s="41"/>
    </row>
    <row r="1006" spans="8:8" x14ac:dyDescent="0.25">
      <c r="H1006" s="41"/>
    </row>
    <row r="1007" spans="8:8" x14ac:dyDescent="0.25">
      <c r="H1007" s="41"/>
    </row>
    <row r="1008" spans="8:8" x14ac:dyDescent="0.25">
      <c r="H1008" s="41"/>
    </row>
    <row r="1009" spans="8:8" x14ac:dyDescent="0.25">
      <c r="H1009" s="41"/>
    </row>
    <row r="1010" spans="8:8" x14ac:dyDescent="0.25">
      <c r="H1010" s="41"/>
    </row>
    <row r="1011" spans="8:8" x14ac:dyDescent="0.25">
      <c r="H1011" s="41"/>
    </row>
    <row r="1012" spans="8:8" x14ac:dyDescent="0.25">
      <c r="H1012" s="41"/>
    </row>
    <row r="1013" spans="8:8" x14ac:dyDescent="0.25">
      <c r="H1013" s="41"/>
    </row>
    <row r="1014" spans="8:8" x14ac:dyDescent="0.25">
      <c r="H1014" s="41"/>
    </row>
    <row r="1015" spans="8:8" x14ac:dyDescent="0.25">
      <c r="H1015" s="41"/>
    </row>
    <row r="1016" spans="8:8" x14ac:dyDescent="0.25">
      <c r="H1016" s="41"/>
    </row>
    <row r="1017" spans="8:8" x14ac:dyDescent="0.25">
      <c r="H1017" s="41"/>
    </row>
    <row r="1018" spans="8:8" x14ac:dyDescent="0.25">
      <c r="H1018" s="41"/>
    </row>
    <row r="1019" spans="8:8" x14ac:dyDescent="0.25">
      <c r="H1019" s="41"/>
    </row>
    <row r="1020" spans="8:8" x14ac:dyDescent="0.25">
      <c r="H1020" s="41"/>
    </row>
    <row r="1021" spans="8:8" x14ac:dyDescent="0.25">
      <c r="H1021" s="41"/>
    </row>
    <row r="1022" spans="8:8" x14ac:dyDescent="0.25">
      <c r="H1022" s="41"/>
    </row>
    <row r="1023" spans="8:8" x14ac:dyDescent="0.25">
      <c r="H1023" s="41"/>
    </row>
    <row r="1024" spans="8:8" x14ac:dyDescent="0.25">
      <c r="H1024" s="41"/>
    </row>
    <row r="1025" spans="8:8" x14ac:dyDescent="0.25">
      <c r="H1025" s="41"/>
    </row>
    <row r="1026" spans="8:8" x14ac:dyDescent="0.25">
      <c r="H1026" s="41"/>
    </row>
    <row r="1027" spans="8:8" x14ac:dyDescent="0.25">
      <c r="H1027" s="41"/>
    </row>
    <row r="1028" spans="8:8" x14ac:dyDescent="0.25">
      <c r="H1028" s="41"/>
    </row>
    <row r="1029" spans="8:8" x14ac:dyDescent="0.25">
      <c r="H1029" s="41"/>
    </row>
    <row r="1030" spans="8:8" x14ac:dyDescent="0.25">
      <c r="H1030" s="41"/>
    </row>
    <row r="1031" spans="8:8" x14ac:dyDescent="0.25">
      <c r="H1031" s="41"/>
    </row>
    <row r="1032" spans="8:8" x14ac:dyDescent="0.25">
      <c r="H1032" s="41"/>
    </row>
    <row r="1033" spans="8:8" x14ac:dyDescent="0.25">
      <c r="H1033" s="41"/>
    </row>
    <row r="1034" spans="8:8" x14ac:dyDescent="0.25">
      <c r="H1034" s="41"/>
    </row>
    <row r="1035" spans="8:8" x14ac:dyDescent="0.25">
      <c r="H1035" s="41"/>
    </row>
    <row r="1036" spans="8:8" x14ac:dyDescent="0.25">
      <c r="H1036" s="41"/>
    </row>
    <row r="1037" spans="8:8" x14ac:dyDescent="0.25">
      <c r="H1037" s="41"/>
    </row>
    <row r="1038" spans="8:8" x14ac:dyDescent="0.25">
      <c r="H1038" s="41"/>
    </row>
    <row r="1039" spans="8:8" x14ac:dyDescent="0.25">
      <c r="H1039" s="41"/>
    </row>
    <row r="1040" spans="8:8" x14ac:dyDescent="0.25">
      <c r="H1040" s="41"/>
    </row>
    <row r="1041" spans="8:8" x14ac:dyDescent="0.25">
      <c r="H1041" s="41"/>
    </row>
    <row r="1042" spans="8:8" x14ac:dyDescent="0.25">
      <c r="H1042" s="41"/>
    </row>
    <row r="1043" spans="8:8" x14ac:dyDescent="0.25">
      <c r="H1043" s="41"/>
    </row>
    <row r="1044" spans="8:8" x14ac:dyDescent="0.25">
      <c r="H1044" s="41"/>
    </row>
    <row r="1045" spans="8:8" x14ac:dyDescent="0.25">
      <c r="H1045" s="41"/>
    </row>
    <row r="1046" spans="8:8" x14ac:dyDescent="0.25">
      <c r="H1046" s="41"/>
    </row>
    <row r="1047" spans="8:8" x14ac:dyDescent="0.25">
      <c r="H1047" s="41"/>
    </row>
    <row r="1048" spans="8:8" x14ac:dyDescent="0.25">
      <c r="H1048" s="41"/>
    </row>
    <row r="1049" spans="8:8" x14ac:dyDescent="0.25">
      <c r="H1049" s="41"/>
    </row>
    <row r="1050" spans="8:8" x14ac:dyDescent="0.25">
      <c r="H1050" s="41"/>
    </row>
    <row r="1051" spans="8:8" x14ac:dyDescent="0.25">
      <c r="H1051" s="41"/>
    </row>
    <row r="1052" spans="8:8" x14ac:dyDescent="0.25">
      <c r="H1052" s="41"/>
    </row>
    <row r="1053" spans="8:8" x14ac:dyDescent="0.25">
      <c r="H1053" s="41"/>
    </row>
    <row r="1054" spans="8:8" x14ac:dyDescent="0.25">
      <c r="H1054" s="41"/>
    </row>
    <row r="1055" spans="8:8" x14ac:dyDescent="0.25">
      <c r="H1055" s="41"/>
    </row>
    <row r="1056" spans="8:8" x14ac:dyDescent="0.25">
      <c r="H1056" s="41"/>
    </row>
    <row r="1057" spans="8:8" x14ac:dyDescent="0.25">
      <c r="H1057" s="41"/>
    </row>
    <row r="1058" spans="8:8" x14ac:dyDescent="0.25">
      <c r="H1058" s="41"/>
    </row>
    <row r="1059" spans="8:8" x14ac:dyDescent="0.25">
      <c r="H1059" s="41"/>
    </row>
    <row r="1060" spans="8:8" x14ac:dyDescent="0.25">
      <c r="H1060" s="41"/>
    </row>
    <row r="1061" spans="8:8" x14ac:dyDescent="0.25">
      <c r="H1061" s="41"/>
    </row>
    <row r="1062" spans="8:8" x14ac:dyDescent="0.25">
      <c r="H1062" s="41"/>
    </row>
    <row r="1063" spans="8:8" x14ac:dyDescent="0.25">
      <c r="H1063" s="41"/>
    </row>
    <row r="1064" spans="8:8" x14ac:dyDescent="0.25">
      <c r="H1064" s="41"/>
    </row>
    <row r="1065" spans="8:8" x14ac:dyDescent="0.25">
      <c r="H1065" s="41"/>
    </row>
    <row r="1066" spans="8:8" x14ac:dyDescent="0.25">
      <c r="H1066" s="41"/>
    </row>
    <row r="1067" spans="8:8" x14ac:dyDescent="0.25">
      <c r="H1067" s="41"/>
    </row>
    <row r="1068" spans="8:8" x14ac:dyDescent="0.25">
      <c r="H1068" s="41"/>
    </row>
    <row r="1069" spans="8:8" x14ac:dyDescent="0.25">
      <c r="H1069" s="41"/>
    </row>
    <row r="1070" spans="8:8" x14ac:dyDescent="0.25">
      <c r="H1070" s="41"/>
    </row>
    <row r="1071" spans="8:8" x14ac:dyDescent="0.25">
      <c r="H1071" s="41"/>
    </row>
    <row r="1072" spans="8:8" x14ac:dyDescent="0.25">
      <c r="H1072" s="41"/>
    </row>
    <row r="1073" spans="8:8" x14ac:dyDescent="0.25">
      <c r="H1073" s="41"/>
    </row>
    <row r="1074" spans="8:8" x14ac:dyDescent="0.25">
      <c r="H1074" s="41"/>
    </row>
    <row r="1075" spans="8:8" x14ac:dyDescent="0.25">
      <c r="H1075" s="41"/>
    </row>
    <row r="1076" spans="8:8" x14ac:dyDescent="0.25">
      <c r="H1076" s="41"/>
    </row>
    <row r="1077" spans="8:8" x14ac:dyDescent="0.25">
      <c r="H1077" s="41"/>
    </row>
    <row r="1078" spans="8:8" x14ac:dyDescent="0.25">
      <c r="H1078" s="41"/>
    </row>
    <row r="1079" spans="8:8" x14ac:dyDescent="0.25">
      <c r="H1079" s="41"/>
    </row>
    <row r="1080" spans="8:8" x14ac:dyDescent="0.25">
      <c r="H1080" s="41"/>
    </row>
    <row r="1081" spans="8:8" x14ac:dyDescent="0.25">
      <c r="H1081" s="41"/>
    </row>
    <row r="1082" spans="8:8" x14ac:dyDescent="0.25">
      <c r="H1082" s="41"/>
    </row>
    <row r="1083" spans="8:8" x14ac:dyDescent="0.25">
      <c r="H1083" s="41"/>
    </row>
    <row r="1084" spans="8:8" x14ac:dyDescent="0.25">
      <c r="H1084" s="41"/>
    </row>
    <row r="1085" spans="8:8" x14ac:dyDescent="0.25">
      <c r="H1085" s="41"/>
    </row>
    <row r="1086" spans="8:8" x14ac:dyDescent="0.25">
      <c r="H1086" s="41"/>
    </row>
    <row r="1087" spans="8:8" x14ac:dyDescent="0.25">
      <c r="H1087" s="41"/>
    </row>
    <row r="1088" spans="8:8" x14ac:dyDescent="0.25">
      <c r="H1088" s="41"/>
    </row>
    <row r="1089" spans="8:8" x14ac:dyDescent="0.25">
      <c r="H1089" s="41"/>
    </row>
    <row r="1090" spans="8:8" x14ac:dyDescent="0.25">
      <c r="H1090" s="41"/>
    </row>
    <row r="1091" spans="8:8" x14ac:dyDescent="0.25">
      <c r="H1091" s="41"/>
    </row>
    <row r="1092" spans="8:8" x14ac:dyDescent="0.25">
      <c r="H1092" s="41"/>
    </row>
    <row r="1093" spans="8:8" x14ac:dyDescent="0.25">
      <c r="H1093" s="41"/>
    </row>
    <row r="1094" spans="8:8" x14ac:dyDescent="0.25">
      <c r="H1094" s="41"/>
    </row>
    <row r="1095" spans="8:8" x14ac:dyDescent="0.25">
      <c r="H1095" s="41"/>
    </row>
    <row r="1096" spans="8:8" x14ac:dyDescent="0.25">
      <c r="H1096" s="41"/>
    </row>
    <row r="1097" spans="8:8" x14ac:dyDescent="0.25">
      <c r="H1097" s="41"/>
    </row>
    <row r="1098" spans="8:8" x14ac:dyDescent="0.25">
      <c r="H1098" s="41"/>
    </row>
    <row r="1099" spans="8:8" x14ac:dyDescent="0.25">
      <c r="H1099" s="41"/>
    </row>
    <row r="1100" spans="8:8" x14ac:dyDescent="0.25">
      <c r="H1100" s="41"/>
    </row>
    <row r="1101" spans="8:8" x14ac:dyDescent="0.25">
      <c r="H1101" s="41"/>
    </row>
    <row r="1102" spans="8:8" x14ac:dyDescent="0.25">
      <c r="H1102" s="41"/>
    </row>
    <row r="1103" spans="8:8" x14ac:dyDescent="0.25">
      <c r="H1103" s="41"/>
    </row>
    <row r="1104" spans="8:8" x14ac:dyDescent="0.25">
      <c r="H1104" s="41"/>
    </row>
    <row r="1105" spans="8:8" x14ac:dyDescent="0.25">
      <c r="H1105" s="41"/>
    </row>
    <row r="1106" spans="8:8" x14ac:dyDescent="0.25">
      <c r="H1106" s="41"/>
    </row>
    <row r="1107" spans="8:8" x14ac:dyDescent="0.25">
      <c r="H1107" s="41"/>
    </row>
    <row r="1108" spans="8:8" x14ac:dyDescent="0.25">
      <c r="H1108" s="41"/>
    </row>
    <row r="1109" spans="8:8" x14ac:dyDescent="0.25">
      <c r="H1109" s="41"/>
    </row>
    <row r="1110" spans="8:8" x14ac:dyDescent="0.25">
      <c r="H1110" s="41"/>
    </row>
    <row r="1111" spans="8:8" x14ac:dyDescent="0.25">
      <c r="H1111" s="41"/>
    </row>
    <row r="1112" spans="8:8" x14ac:dyDescent="0.25">
      <c r="H1112" s="41"/>
    </row>
    <row r="1113" spans="8:8" x14ac:dyDescent="0.25">
      <c r="H1113" s="41"/>
    </row>
    <row r="1114" spans="8:8" x14ac:dyDescent="0.25">
      <c r="H1114" s="41"/>
    </row>
    <row r="1115" spans="8:8" x14ac:dyDescent="0.25">
      <c r="H1115" s="41"/>
    </row>
    <row r="1116" spans="8:8" x14ac:dyDescent="0.25">
      <c r="H1116" s="41"/>
    </row>
    <row r="1117" spans="8:8" x14ac:dyDescent="0.25">
      <c r="H1117" s="41"/>
    </row>
    <row r="1118" spans="8:8" x14ac:dyDescent="0.25">
      <c r="H1118" s="41"/>
    </row>
    <row r="1119" spans="8:8" x14ac:dyDescent="0.25">
      <c r="H1119" s="41"/>
    </row>
    <row r="1120" spans="8:8" x14ac:dyDescent="0.25">
      <c r="H1120" s="41"/>
    </row>
    <row r="1121" spans="8:8" x14ac:dyDescent="0.25">
      <c r="H1121" s="41"/>
    </row>
    <row r="1122" spans="8:8" x14ac:dyDescent="0.25">
      <c r="H1122" s="41"/>
    </row>
    <row r="1123" spans="8:8" x14ac:dyDescent="0.25">
      <c r="H1123" s="41"/>
    </row>
    <row r="1124" spans="8:8" x14ac:dyDescent="0.25">
      <c r="H1124" s="41"/>
    </row>
    <row r="1125" spans="8:8" x14ac:dyDescent="0.25">
      <c r="H1125" s="41"/>
    </row>
    <row r="1126" spans="8:8" x14ac:dyDescent="0.25">
      <c r="H1126" s="41"/>
    </row>
    <row r="1127" spans="8:8" x14ac:dyDescent="0.25">
      <c r="H1127" s="41"/>
    </row>
    <row r="1128" spans="8:8" x14ac:dyDescent="0.25">
      <c r="H1128" s="41"/>
    </row>
    <row r="1129" spans="8:8" x14ac:dyDescent="0.25">
      <c r="H1129" s="41"/>
    </row>
    <row r="1130" spans="8:8" x14ac:dyDescent="0.25">
      <c r="H1130" s="41"/>
    </row>
    <row r="1131" spans="8:8" x14ac:dyDescent="0.25">
      <c r="H1131" s="41"/>
    </row>
    <row r="1132" spans="8:8" x14ac:dyDescent="0.25">
      <c r="H1132" s="41"/>
    </row>
    <row r="1133" spans="8:8" x14ac:dyDescent="0.25">
      <c r="H1133" s="41"/>
    </row>
    <row r="1134" spans="8:8" x14ac:dyDescent="0.25">
      <c r="H1134" s="41"/>
    </row>
    <row r="1135" spans="8:8" x14ac:dyDescent="0.25">
      <c r="H1135" s="41"/>
    </row>
    <row r="1136" spans="8:8" x14ac:dyDescent="0.25">
      <c r="H1136" s="41"/>
    </row>
    <row r="1137" spans="8:8" x14ac:dyDescent="0.25">
      <c r="H1137" s="41"/>
    </row>
    <row r="1138" spans="8:8" x14ac:dyDescent="0.25">
      <c r="H1138" s="41"/>
    </row>
    <row r="1139" spans="8:8" x14ac:dyDescent="0.25">
      <c r="H1139" s="41"/>
    </row>
    <row r="1140" spans="8:8" x14ac:dyDescent="0.25">
      <c r="H1140" s="41"/>
    </row>
    <row r="1141" spans="8:8" x14ac:dyDescent="0.25">
      <c r="H1141" s="41"/>
    </row>
    <row r="1142" spans="8:8" x14ac:dyDescent="0.25">
      <c r="H1142" s="41"/>
    </row>
    <row r="1143" spans="8:8" x14ac:dyDescent="0.25">
      <c r="H1143" s="41"/>
    </row>
    <row r="1144" spans="8:8" x14ac:dyDescent="0.25">
      <c r="H1144" s="41"/>
    </row>
    <row r="1145" spans="8:8" x14ac:dyDescent="0.25">
      <c r="H1145" s="41"/>
    </row>
    <row r="1146" spans="8:8" x14ac:dyDescent="0.25">
      <c r="H1146" s="41"/>
    </row>
    <row r="1147" spans="8:8" x14ac:dyDescent="0.25">
      <c r="H1147" s="41"/>
    </row>
    <row r="1148" spans="8:8" x14ac:dyDescent="0.25">
      <c r="H1148" s="41"/>
    </row>
    <row r="1149" spans="8:8" x14ac:dyDescent="0.25">
      <c r="H1149" s="41"/>
    </row>
    <row r="1150" spans="8:8" x14ac:dyDescent="0.25">
      <c r="H1150" s="41"/>
    </row>
    <row r="1151" spans="8:8" x14ac:dyDescent="0.25">
      <c r="H1151" s="41"/>
    </row>
    <row r="1152" spans="8:8" x14ac:dyDescent="0.25">
      <c r="H1152" s="41"/>
    </row>
    <row r="1153" spans="8:8" x14ac:dyDescent="0.25">
      <c r="H1153" s="41"/>
    </row>
    <row r="1154" spans="8:8" x14ac:dyDescent="0.25">
      <c r="H1154" s="41"/>
    </row>
    <row r="1155" spans="8:8" x14ac:dyDescent="0.25">
      <c r="H1155" s="41"/>
    </row>
    <row r="1156" spans="8:8" x14ac:dyDescent="0.25">
      <c r="H1156" s="41"/>
    </row>
    <row r="1157" spans="8:8" x14ac:dyDescent="0.25">
      <c r="H1157" s="41"/>
    </row>
    <row r="1158" spans="8:8" x14ac:dyDescent="0.25">
      <c r="H1158" s="41"/>
    </row>
    <row r="1159" spans="8:8" x14ac:dyDescent="0.25">
      <c r="H1159" s="41"/>
    </row>
    <row r="1160" spans="8:8" x14ac:dyDescent="0.25">
      <c r="H1160" s="41"/>
    </row>
    <row r="1161" spans="8:8" x14ac:dyDescent="0.25">
      <c r="H1161" s="41"/>
    </row>
    <row r="1162" spans="8:8" x14ac:dyDescent="0.25">
      <c r="H1162" s="41"/>
    </row>
    <row r="1163" spans="8:8" x14ac:dyDescent="0.25">
      <c r="H1163" s="41"/>
    </row>
    <row r="1164" spans="8:8" x14ac:dyDescent="0.25">
      <c r="H1164" s="41"/>
    </row>
    <row r="1165" spans="8:8" x14ac:dyDescent="0.25">
      <c r="H1165" s="41"/>
    </row>
    <row r="1166" spans="8:8" x14ac:dyDescent="0.25">
      <c r="H1166" s="41"/>
    </row>
    <row r="1167" spans="8:8" x14ac:dyDescent="0.25">
      <c r="H1167" s="41"/>
    </row>
    <row r="1168" spans="8:8" x14ac:dyDescent="0.25">
      <c r="H1168" s="41"/>
    </row>
    <row r="1169" spans="8:8" x14ac:dyDescent="0.25">
      <c r="H1169" s="41"/>
    </row>
    <row r="1170" spans="8:8" x14ac:dyDescent="0.25">
      <c r="H1170" s="41"/>
    </row>
    <row r="1171" spans="8:8" x14ac:dyDescent="0.25">
      <c r="H1171" s="41"/>
    </row>
    <row r="1172" spans="8:8" x14ac:dyDescent="0.25">
      <c r="H1172" s="41"/>
    </row>
    <row r="1173" spans="8:8" x14ac:dyDescent="0.25">
      <c r="H1173" s="41"/>
    </row>
    <row r="1174" spans="8:8" x14ac:dyDescent="0.25">
      <c r="H1174" s="41"/>
    </row>
    <row r="1175" spans="8:8" x14ac:dyDescent="0.25">
      <c r="H1175" s="41"/>
    </row>
    <row r="1176" spans="8:8" x14ac:dyDescent="0.25">
      <c r="H1176" s="41"/>
    </row>
    <row r="1177" spans="8:8" x14ac:dyDescent="0.25">
      <c r="H1177" s="41"/>
    </row>
    <row r="1178" spans="8:8" x14ac:dyDescent="0.25">
      <c r="H1178" s="41"/>
    </row>
    <row r="1179" spans="8:8" x14ac:dyDescent="0.25">
      <c r="H1179" s="41"/>
    </row>
    <row r="1180" spans="8:8" x14ac:dyDescent="0.25">
      <c r="H1180" s="41"/>
    </row>
    <row r="1181" spans="8:8" x14ac:dyDescent="0.25">
      <c r="H1181" s="41"/>
    </row>
    <row r="1182" spans="8:8" x14ac:dyDescent="0.25">
      <c r="H1182" s="41"/>
    </row>
    <row r="1183" spans="8:8" x14ac:dyDescent="0.25">
      <c r="H1183" s="41"/>
    </row>
    <row r="1184" spans="8:8" x14ac:dyDescent="0.25">
      <c r="H1184" s="41"/>
    </row>
    <row r="1185" spans="8:8" x14ac:dyDescent="0.25">
      <c r="H1185" s="41"/>
    </row>
    <row r="1186" spans="8:8" x14ac:dyDescent="0.25">
      <c r="H1186" s="41"/>
    </row>
    <row r="1187" spans="8:8" x14ac:dyDescent="0.25">
      <c r="H1187" s="41"/>
    </row>
    <row r="1188" spans="8:8" x14ac:dyDescent="0.25">
      <c r="H1188" s="41"/>
    </row>
    <row r="1189" spans="8:8" x14ac:dyDescent="0.25">
      <c r="H1189" s="41"/>
    </row>
    <row r="1190" spans="8:8" x14ac:dyDescent="0.25">
      <c r="H1190" s="41"/>
    </row>
    <row r="1191" spans="8:8" x14ac:dyDescent="0.25">
      <c r="H1191" s="41"/>
    </row>
    <row r="1192" spans="8:8" x14ac:dyDescent="0.25">
      <c r="H1192" s="41"/>
    </row>
    <row r="1193" spans="8:8" x14ac:dyDescent="0.25">
      <c r="H1193" s="41"/>
    </row>
    <row r="1194" spans="8:8" x14ac:dyDescent="0.25">
      <c r="H1194" s="41"/>
    </row>
    <row r="1195" spans="8:8" x14ac:dyDescent="0.25">
      <c r="H1195" s="41"/>
    </row>
    <row r="1196" spans="8:8" x14ac:dyDescent="0.25">
      <c r="H1196" s="41"/>
    </row>
    <row r="1197" spans="8:8" x14ac:dyDescent="0.25">
      <c r="H1197" s="41"/>
    </row>
    <row r="1198" spans="8:8" x14ac:dyDescent="0.25">
      <c r="H1198" s="41"/>
    </row>
    <row r="1199" spans="8:8" x14ac:dyDescent="0.25">
      <c r="H1199" s="41"/>
    </row>
    <row r="1200" spans="8:8" x14ac:dyDescent="0.25">
      <c r="H1200" s="41"/>
    </row>
    <row r="1201" spans="8:8" x14ac:dyDescent="0.25">
      <c r="H1201" s="41"/>
    </row>
    <row r="1202" spans="8:8" x14ac:dyDescent="0.25">
      <c r="H1202" s="41"/>
    </row>
    <row r="1203" spans="8:8" x14ac:dyDescent="0.25">
      <c r="H1203" s="41"/>
    </row>
    <row r="1204" spans="8:8" x14ac:dyDescent="0.25">
      <c r="H1204" s="41"/>
    </row>
    <row r="1205" spans="8:8" x14ac:dyDescent="0.25">
      <c r="H1205" s="41"/>
    </row>
    <row r="1206" spans="8:8" x14ac:dyDescent="0.25">
      <c r="H1206" s="41"/>
    </row>
    <row r="1207" spans="8:8" x14ac:dyDescent="0.25">
      <c r="H1207" s="41"/>
    </row>
    <row r="1208" spans="8:8" x14ac:dyDescent="0.25">
      <c r="H1208" s="41"/>
    </row>
    <row r="1209" spans="8:8" x14ac:dyDescent="0.25">
      <c r="H1209" s="41"/>
    </row>
    <row r="1210" spans="8:8" x14ac:dyDescent="0.25">
      <c r="H1210" s="41"/>
    </row>
    <row r="1211" spans="8:8" x14ac:dyDescent="0.25">
      <c r="H1211" s="41"/>
    </row>
    <row r="1212" spans="8:8" x14ac:dyDescent="0.25">
      <c r="H1212" s="41"/>
    </row>
    <row r="1213" spans="8:8" x14ac:dyDescent="0.25">
      <c r="H1213" s="41"/>
    </row>
    <row r="1214" spans="8:8" x14ac:dyDescent="0.25">
      <c r="H1214" s="41"/>
    </row>
    <row r="1215" spans="8:8" x14ac:dyDescent="0.25">
      <c r="H1215" s="41"/>
    </row>
    <row r="1216" spans="8:8" x14ac:dyDescent="0.25">
      <c r="H1216" s="41"/>
    </row>
    <row r="1217" spans="8:8" x14ac:dyDescent="0.25">
      <c r="H1217" s="41"/>
    </row>
    <row r="1218" spans="8:8" x14ac:dyDescent="0.25">
      <c r="H1218" s="41"/>
    </row>
    <row r="1219" spans="8:8" x14ac:dyDescent="0.25">
      <c r="H1219" s="41"/>
    </row>
    <row r="1220" spans="8:8" x14ac:dyDescent="0.25">
      <c r="H1220" s="41"/>
    </row>
    <row r="1221" spans="8:8" x14ac:dyDescent="0.25">
      <c r="H1221" s="41"/>
    </row>
    <row r="1222" spans="8:8" x14ac:dyDescent="0.25">
      <c r="H1222" s="41"/>
    </row>
    <row r="1223" spans="8:8" x14ac:dyDescent="0.25">
      <c r="H1223" s="41"/>
    </row>
    <row r="1224" spans="8:8" x14ac:dyDescent="0.25">
      <c r="H1224" s="41"/>
    </row>
    <row r="1225" spans="8:8" x14ac:dyDescent="0.25">
      <c r="H1225" s="41"/>
    </row>
    <row r="1226" spans="8:8" x14ac:dyDescent="0.25">
      <c r="H1226" s="41"/>
    </row>
    <row r="1227" spans="8:8" x14ac:dyDescent="0.25">
      <c r="H1227" s="41"/>
    </row>
    <row r="1228" spans="8:8" x14ac:dyDescent="0.25">
      <c r="H1228" s="41"/>
    </row>
    <row r="1229" spans="8:8" x14ac:dyDescent="0.25">
      <c r="H1229" s="41"/>
    </row>
    <row r="1230" spans="8:8" x14ac:dyDescent="0.25">
      <c r="H1230" s="41"/>
    </row>
    <row r="1231" spans="8:8" x14ac:dyDescent="0.25">
      <c r="H1231" s="41"/>
    </row>
    <row r="1232" spans="8:8" x14ac:dyDescent="0.25">
      <c r="H1232" s="41"/>
    </row>
    <row r="1233" spans="8:8" x14ac:dyDescent="0.25">
      <c r="H1233" s="41"/>
    </row>
    <row r="1234" spans="8:8" x14ac:dyDescent="0.25">
      <c r="H1234" s="41"/>
    </row>
    <row r="1235" spans="8:8" x14ac:dyDescent="0.25">
      <c r="H1235" s="41"/>
    </row>
    <row r="1236" spans="8:8" x14ac:dyDescent="0.25">
      <c r="H1236" s="41"/>
    </row>
    <row r="1237" spans="8:8" x14ac:dyDescent="0.25">
      <c r="H1237" s="41"/>
    </row>
    <row r="1238" spans="8:8" x14ac:dyDescent="0.25">
      <c r="H1238" s="41"/>
    </row>
    <row r="1239" spans="8:8" x14ac:dyDescent="0.25">
      <c r="H1239" s="41"/>
    </row>
    <row r="1240" spans="8:8" x14ac:dyDescent="0.25">
      <c r="H1240" s="41"/>
    </row>
    <row r="1241" spans="8:8" x14ac:dyDescent="0.25">
      <c r="H1241" s="41"/>
    </row>
    <row r="1242" spans="8:8" x14ac:dyDescent="0.25">
      <c r="H1242" s="41"/>
    </row>
    <row r="1243" spans="8:8" x14ac:dyDescent="0.25">
      <c r="H1243" s="41"/>
    </row>
    <row r="1244" spans="8:8" x14ac:dyDescent="0.25">
      <c r="H1244" s="41"/>
    </row>
    <row r="1245" spans="8:8" x14ac:dyDescent="0.25">
      <c r="H1245" s="41"/>
    </row>
    <row r="1246" spans="8:8" x14ac:dyDescent="0.25">
      <c r="H1246" s="41"/>
    </row>
    <row r="1247" spans="8:8" x14ac:dyDescent="0.25">
      <c r="H1247" s="41"/>
    </row>
    <row r="1248" spans="8:8" x14ac:dyDescent="0.25">
      <c r="H1248" s="41"/>
    </row>
    <row r="1249" spans="8:8" x14ac:dyDescent="0.25">
      <c r="H1249" s="41"/>
    </row>
    <row r="1250" spans="8:8" x14ac:dyDescent="0.25">
      <c r="H1250" s="41"/>
    </row>
    <row r="1251" spans="8:8" x14ac:dyDescent="0.25">
      <c r="H1251" s="41"/>
    </row>
    <row r="1252" spans="8:8" x14ac:dyDescent="0.25">
      <c r="H1252" s="41"/>
    </row>
    <row r="1253" spans="8:8" x14ac:dyDescent="0.25">
      <c r="H1253" s="41"/>
    </row>
    <row r="1254" spans="8:8" x14ac:dyDescent="0.25">
      <c r="H1254" s="41"/>
    </row>
    <row r="1255" spans="8:8" x14ac:dyDescent="0.25">
      <c r="H1255" s="41"/>
    </row>
    <row r="1256" spans="8:8" x14ac:dyDescent="0.25">
      <c r="H1256" s="41"/>
    </row>
    <row r="1257" spans="8:8" x14ac:dyDescent="0.25">
      <c r="H1257" s="41"/>
    </row>
    <row r="1258" spans="8:8" x14ac:dyDescent="0.25">
      <c r="H1258" s="41"/>
    </row>
    <row r="1259" spans="8:8" x14ac:dyDescent="0.25">
      <c r="H1259" s="41"/>
    </row>
    <row r="1260" spans="8:8" x14ac:dyDescent="0.25">
      <c r="H1260" s="41"/>
    </row>
    <row r="1261" spans="8:8" x14ac:dyDescent="0.25">
      <c r="H1261" s="41"/>
    </row>
    <row r="1262" spans="8:8" x14ac:dyDescent="0.25">
      <c r="H1262" s="41"/>
    </row>
    <row r="1263" spans="8:8" x14ac:dyDescent="0.25">
      <c r="H1263" s="41"/>
    </row>
    <row r="1264" spans="8:8" x14ac:dyDescent="0.25">
      <c r="H1264" s="41"/>
    </row>
    <row r="1265" spans="8:8" x14ac:dyDescent="0.25">
      <c r="H1265" s="41"/>
    </row>
    <row r="1266" spans="8:8" x14ac:dyDescent="0.25">
      <c r="H1266" s="41"/>
    </row>
    <row r="1267" spans="8:8" x14ac:dyDescent="0.25">
      <c r="H1267" s="41"/>
    </row>
    <row r="1268" spans="8:8" x14ac:dyDescent="0.25">
      <c r="H1268" s="41"/>
    </row>
    <row r="1269" spans="8:8" x14ac:dyDescent="0.25">
      <c r="H1269" s="41"/>
    </row>
    <row r="1270" spans="8:8" x14ac:dyDescent="0.25">
      <c r="H1270" s="41"/>
    </row>
    <row r="1271" spans="8:8" x14ac:dyDescent="0.25">
      <c r="H1271" s="41"/>
    </row>
    <row r="1272" spans="8:8" x14ac:dyDescent="0.25">
      <c r="H1272" s="41"/>
    </row>
    <row r="1273" spans="8:8" x14ac:dyDescent="0.25">
      <c r="H1273" s="41"/>
    </row>
    <row r="1274" spans="8:8" x14ac:dyDescent="0.25">
      <c r="H1274" s="41"/>
    </row>
    <row r="1275" spans="8:8" x14ac:dyDescent="0.25">
      <c r="H1275" s="41"/>
    </row>
    <row r="1276" spans="8:8" x14ac:dyDescent="0.25">
      <c r="H1276" s="41"/>
    </row>
    <row r="1277" spans="8:8" x14ac:dyDescent="0.25">
      <c r="H1277" s="41"/>
    </row>
    <row r="1278" spans="8:8" x14ac:dyDescent="0.25">
      <c r="H1278" s="41"/>
    </row>
    <row r="1279" spans="8:8" x14ac:dyDescent="0.25">
      <c r="H1279" s="41"/>
    </row>
    <row r="1280" spans="8:8" x14ac:dyDescent="0.25">
      <c r="H1280" s="41"/>
    </row>
    <row r="1281" spans="8:8" x14ac:dyDescent="0.25">
      <c r="H1281" s="41"/>
    </row>
    <row r="1282" spans="8:8" x14ac:dyDescent="0.25">
      <c r="H1282" s="41"/>
    </row>
    <row r="1283" spans="8:8" x14ac:dyDescent="0.25">
      <c r="H1283" s="41"/>
    </row>
    <row r="1284" spans="8:8" x14ac:dyDescent="0.25">
      <c r="H1284" s="41"/>
    </row>
    <row r="1285" spans="8:8" x14ac:dyDescent="0.25">
      <c r="H1285" s="41"/>
    </row>
    <row r="1286" spans="8:8" x14ac:dyDescent="0.25">
      <c r="H1286" s="41"/>
    </row>
    <row r="1287" spans="8:8" x14ac:dyDescent="0.25">
      <c r="H1287" s="41"/>
    </row>
    <row r="1288" spans="8:8" x14ac:dyDescent="0.25">
      <c r="H1288" s="41"/>
    </row>
    <row r="1289" spans="8:8" x14ac:dyDescent="0.25">
      <c r="H1289" s="41"/>
    </row>
    <row r="1290" spans="8:8" x14ac:dyDescent="0.25">
      <c r="H1290" s="41"/>
    </row>
    <row r="1291" spans="8:8" x14ac:dyDescent="0.25">
      <c r="H1291" s="41"/>
    </row>
    <row r="1292" spans="8:8" x14ac:dyDescent="0.25">
      <c r="H1292" s="41"/>
    </row>
    <row r="1293" spans="8:8" x14ac:dyDescent="0.25">
      <c r="H1293" s="41"/>
    </row>
    <row r="1294" spans="8:8" x14ac:dyDescent="0.25">
      <c r="H1294" s="41"/>
    </row>
    <row r="1295" spans="8:8" x14ac:dyDescent="0.25">
      <c r="H1295" s="41"/>
    </row>
    <row r="1296" spans="8:8" x14ac:dyDescent="0.25">
      <c r="H1296" s="41"/>
    </row>
    <row r="1297" spans="8:8" x14ac:dyDescent="0.25">
      <c r="H1297" s="41"/>
    </row>
    <row r="1298" spans="8:8" x14ac:dyDescent="0.25">
      <c r="H1298" s="41"/>
    </row>
    <row r="1299" spans="8:8" x14ac:dyDescent="0.25">
      <c r="H1299" s="41"/>
    </row>
    <row r="1300" spans="8:8" x14ac:dyDescent="0.25">
      <c r="H1300" s="41"/>
    </row>
    <row r="1301" spans="8:8" x14ac:dyDescent="0.25">
      <c r="H1301" s="41"/>
    </row>
    <row r="1302" spans="8:8" x14ac:dyDescent="0.25">
      <c r="H1302" s="41"/>
    </row>
    <row r="1303" spans="8:8" x14ac:dyDescent="0.25">
      <c r="H1303" s="41"/>
    </row>
    <row r="1304" spans="8:8" x14ac:dyDescent="0.25">
      <c r="H1304" s="41"/>
    </row>
    <row r="1305" spans="8:8" x14ac:dyDescent="0.25">
      <c r="H1305" s="41"/>
    </row>
    <row r="1306" spans="8:8" x14ac:dyDescent="0.25">
      <c r="H1306" s="41"/>
    </row>
    <row r="1307" spans="8:8" x14ac:dyDescent="0.25">
      <c r="H1307" s="41"/>
    </row>
    <row r="1308" spans="8:8" x14ac:dyDescent="0.25">
      <c r="H1308" s="41"/>
    </row>
    <row r="1309" spans="8:8" x14ac:dyDescent="0.25">
      <c r="H1309" s="41"/>
    </row>
    <row r="1310" spans="8:8" x14ac:dyDescent="0.25">
      <c r="H1310" s="41"/>
    </row>
    <row r="1311" spans="8:8" x14ac:dyDescent="0.25">
      <c r="H1311" s="41"/>
    </row>
    <row r="1312" spans="8:8" x14ac:dyDescent="0.25">
      <c r="H1312" s="41"/>
    </row>
    <row r="1313" spans="8:8" x14ac:dyDescent="0.25">
      <c r="H1313" s="41"/>
    </row>
    <row r="1314" spans="8:8" x14ac:dyDescent="0.25">
      <c r="H1314" s="41"/>
    </row>
    <row r="1315" spans="8:8" x14ac:dyDescent="0.25">
      <c r="H1315" s="41"/>
    </row>
    <row r="1316" spans="8:8" x14ac:dyDescent="0.25">
      <c r="H1316" s="41"/>
    </row>
    <row r="1317" spans="8:8" x14ac:dyDescent="0.25">
      <c r="H1317" s="41"/>
    </row>
    <row r="1318" spans="8:8" x14ac:dyDescent="0.25">
      <c r="H1318" s="41"/>
    </row>
    <row r="1319" spans="8:8" x14ac:dyDescent="0.25">
      <c r="H1319" s="41"/>
    </row>
    <row r="1320" spans="8:8" x14ac:dyDescent="0.25">
      <c r="H1320" s="41"/>
    </row>
    <row r="1321" spans="8:8" x14ac:dyDescent="0.25">
      <c r="H1321" s="41"/>
    </row>
    <row r="1322" spans="8:8" x14ac:dyDescent="0.25">
      <c r="H1322" s="41"/>
    </row>
    <row r="1323" spans="8:8" x14ac:dyDescent="0.25">
      <c r="H1323" s="41"/>
    </row>
    <row r="1324" spans="8:8" x14ac:dyDescent="0.25">
      <c r="H1324" s="41"/>
    </row>
    <row r="1325" spans="8:8" x14ac:dyDescent="0.25">
      <c r="H1325" s="41"/>
    </row>
    <row r="1326" spans="8:8" x14ac:dyDescent="0.25">
      <c r="H1326" s="41"/>
    </row>
    <row r="1327" spans="8:8" x14ac:dyDescent="0.25">
      <c r="H1327" s="41"/>
    </row>
    <row r="1328" spans="8:8" x14ac:dyDescent="0.25">
      <c r="H1328" s="41"/>
    </row>
    <row r="1329" spans="8:8" x14ac:dyDescent="0.25">
      <c r="H1329" s="41"/>
    </row>
    <row r="1330" spans="8:8" x14ac:dyDescent="0.25">
      <c r="H1330" s="41"/>
    </row>
    <row r="1331" spans="8:8" x14ac:dyDescent="0.25">
      <c r="H1331" s="41"/>
    </row>
    <row r="1332" spans="8:8" x14ac:dyDescent="0.25">
      <c r="H1332" s="41"/>
    </row>
    <row r="1333" spans="8:8" x14ac:dyDescent="0.25">
      <c r="H1333" s="41"/>
    </row>
    <row r="1334" spans="8:8" x14ac:dyDescent="0.25">
      <c r="H1334" s="41"/>
    </row>
    <row r="1335" spans="8:8" x14ac:dyDescent="0.25">
      <c r="H1335" s="41"/>
    </row>
    <row r="1336" spans="8:8" x14ac:dyDescent="0.25">
      <c r="H1336" s="41"/>
    </row>
    <row r="1337" spans="8:8" x14ac:dyDescent="0.25">
      <c r="H1337" s="41"/>
    </row>
    <row r="1338" spans="8:8" x14ac:dyDescent="0.25">
      <c r="H1338" s="41"/>
    </row>
    <row r="1339" spans="8:8" x14ac:dyDescent="0.25">
      <c r="H1339" s="41"/>
    </row>
    <row r="1340" spans="8:8" x14ac:dyDescent="0.25">
      <c r="H1340" s="41"/>
    </row>
    <row r="1341" spans="8:8" x14ac:dyDescent="0.25">
      <c r="H1341" s="41"/>
    </row>
    <row r="1342" spans="8:8" x14ac:dyDescent="0.25">
      <c r="H1342" s="41"/>
    </row>
    <row r="1343" spans="8:8" x14ac:dyDescent="0.25">
      <c r="H1343" s="41"/>
    </row>
    <row r="1344" spans="8:8" x14ac:dyDescent="0.25">
      <c r="H1344" s="41"/>
    </row>
    <row r="1345" spans="8:8" x14ac:dyDescent="0.25">
      <c r="H1345" s="41"/>
    </row>
    <row r="1346" spans="8:8" x14ac:dyDescent="0.25">
      <c r="H1346" s="41"/>
    </row>
    <row r="1347" spans="8:8" x14ac:dyDescent="0.25">
      <c r="H1347" s="41"/>
    </row>
    <row r="1348" spans="8:8" x14ac:dyDescent="0.25">
      <c r="H1348" s="41"/>
    </row>
    <row r="1349" spans="8:8" x14ac:dyDescent="0.25">
      <c r="H1349" s="41"/>
    </row>
    <row r="1350" spans="8:8" x14ac:dyDescent="0.25">
      <c r="H1350" s="41"/>
    </row>
    <row r="1351" spans="8:8" x14ac:dyDescent="0.25">
      <c r="H1351" s="41"/>
    </row>
    <row r="1352" spans="8:8" x14ac:dyDescent="0.25">
      <c r="H1352" s="41"/>
    </row>
    <row r="1353" spans="8:8" x14ac:dyDescent="0.25">
      <c r="H1353" s="41"/>
    </row>
    <row r="1354" spans="8:8" x14ac:dyDescent="0.25">
      <c r="H1354" s="41"/>
    </row>
    <row r="1355" spans="8:8" x14ac:dyDescent="0.25">
      <c r="H1355" s="41"/>
    </row>
    <row r="1356" spans="8:8" x14ac:dyDescent="0.25">
      <c r="H1356" s="41"/>
    </row>
    <row r="1357" spans="8:8" x14ac:dyDescent="0.25">
      <c r="H1357" s="41"/>
    </row>
    <row r="1358" spans="8:8" x14ac:dyDescent="0.25">
      <c r="H1358" s="41"/>
    </row>
    <row r="1359" spans="8:8" x14ac:dyDescent="0.25">
      <c r="H1359" s="41"/>
    </row>
    <row r="1360" spans="8:8" x14ac:dyDescent="0.25">
      <c r="H1360" s="41"/>
    </row>
    <row r="1361" spans="8:8" x14ac:dyDescent="0.25">
      <c r="H1361" s="41"/>
    </row>
    <row r="1362" spans="8:8" x14ac:dyDescent="0.25">
      <c r="H1362" s="41"/>
    </row>
    <row r="1363" spans="8:8" x14ac:dyDescent="0.25">
      <c r="H1363" s="41"/>
    </row>
    <row r="1364" spans="8:8" x14ac:dyDescent="0.25">
      <c r="H1364" s="41"/>
    </row>
    <row r="1365" spans="8:8" x14ac:dyDescent="0.25">
      <c r="H1365" s="41"/>
    </row>
    <row r="1366" spans="8:8" x14ac:dyDescent="0.25">
      <c r="H1366" s="41"/>
    </row>
    <row r="1367" spans="8:8" x14ac:dyDescent="0.25">
      <c r="H1367" s="41"/>
    </row>
    <row r="1368" spans="8:8" x14ac:dyDescent="0.25">
      <c r="H1368" s="41"/>
    </row>
    <row r="1369" spans="8:8" x14ac:dyDescent="0.25">
      <c r="H1369" s="41"/>
    </row>
    <row r="1370" spans="8:8" x14ac:dyDescent="0.25">
      <c r="H1370" s="41"/>
    </row>
    <row r="1371" spans="8:8" x14ac:dyDescent="0.25">
      <c r="H1371" s="41"/>
    </row>
    <row r="1372" spans="8:8" x14ac:dyDescent="0.25">
      <c r="H1372" s="41"/>
    </row>
    <row r="1373" spans="8:8" x14ac:dyDescent="0.25">
      <c r="H1373" s="41"/>
    </row>
    <row r="1374" spans="8:8" x14ac:dyDescent="0.25">
      <c r="H1374" s="41"/>
    </row>
    <row r="1375" spans="8:8" x14ac:dyDescent="0.25">
      <c r="H1375" s="41"/>
    </row>
    <row r="1376" spans="8:8" x14ac:dyDescent="0.25">
      <c r="H1376" s="41"/>
    </row>
    <row r="1377" spans="8:8" x14ac:dyDescent="0.25">
      <c r="H1377" s="41"/>
    </row>
    <row r="1378" spans="8:8" x14ac:dyDescent="0.25">
      <c r="H1378" s="41"/>
    </row>
    <row r="1379" spans="8:8" x14ac:dyDescent="0.25">
      <c r="H1379" s="41"/>
    </row>
    <row r="1380" spans="8:8" x14ac:dyDescent="0.25">
      <c r="H1380" s="41"/>
    </row>
    <row r="1381" spans="8:8" x14ac:dyDescent="0.25">
      <c r="H1381" s="41"/>
    </row>
    <row r="1382" spans="8:8" x14ac:dyDescent="0.25">
      <c r="H1382" s="41"/>
    </row>
    <row r="1383" spans="8:8" x14ac:dyDescent="0.25">
      <c r="H1383" s="41"/>
    </row>
    <row r="1384" spans="8:8" x14ac:dyDescent="0.25">
      <c r="H1384" s="41"/>
    </row>
    <row r="1385" spans="8:8" x14ac:dyDescent="0.25">
      <c r="H1385" s="41"/>
    </row>
    <row r="1386" spans="8:8" x14ac:dyDescent="0.25">
      <c r="H1386" s="41"/>
    </row>
    <row r="1387" spans="8:8" x14ac:dyDescent="0.25">
      <c r="H1387" s="41"/>
    </row>
    <row r="1388" spans="8:8" x14ac:dyDescent="0.25">
      <c r="H1388" s="41"/>
    </row>
    <row r="1389" spans="8:8" x14ac:dyDescent="0.25">
      <c r="H1389" s="41"/>
    </row>
    <row r="1390" spans="8:8" x14ac:dyDescent="0.25">
      <c r="H1390" s="41"/>
    </row>
    <row r="1391" spans="8:8" x14ac:dyDescent="0.25">
      <c r="H1391" s="41"/>
    </row>
    <row r="1392" spans="8:8" x14ac:dyDescent="0.25">
      <c r="H1392" s="41"/>
    </row>
    <row r="1393" spans="8:8" x14ac:dyDescent="0.25">
      <c r="H1393" s="41"/>
    </row>
    <row r="1394" spans="8:8" x14ac:dyDescent="0.25">
      <c r="H1394" s="41"/>
    </row>
    <row r="1395" spans="8:8" x14ac:dyDescent="0.25">
      <c r="H1395" s="41"/>
    </row>
    <row r="1396" spans="8:8" x14ac:dyDescent="0.25">
      <c r="H1396" s="41"/>
    </row>
    <row r="1397" spans="8:8" x14ac:dyDescent="0.25">
      <c r="H1397" s="41"/>
    </row>
    <row r="1398" spans="8:8" x14ac:dyDescent="0.25">
      <c r="H1398" s="41"/>
    </row>
    <row r="1399" spans="8:8" x14ac:dyDescent="0.25">
      <c r="H1399" s="41"/>
    </row>
    <row r="1400" spans="8:8" x14ac:dyDescent="0.25">
      <c r="H1400" s="41"/>
    </row>
    <row r="1401" spans="8:8" x14ac:dyDescent="0.25">
      <c r="H1401" s="41"/>
    </row>
    <row r="1402" spans="8:8" x14ac:dyDescent="0.25">
      <c r="H1402" s="41"/>
    </row>
    <row r="1403" spans="8:8" x14ac:dyDescent="0.25">
      <c r="H1403" s="41"/>
    </row>
    <row r="1404" spans="8:8" x14ac:dyDescent="0.25">
      <c r="H1404" s="41"/>
    </row>
    <row r="1405" spans="8:8" x14ac:dyDescent="0.25">
      <c r="H1405" s="41"/>
    </row>
    <row r="1406" spans="8:8" x14ac:dyDescent="0.25">
      <c r="H1406" s="41"/>
    </row>
    <row r="1407" spans="8:8" x14ac:dyDescent="0.25">
      <c r="H1407" s="41"/>
    </row>
    <row r="1408" spans="8:8" x14ac:dyDescent="0.25">
      <c r="H1408" s="41"/>
    </row>
    <row r="1409" spans="8:8" x14ac:dyDescent="0.25">
      <c r="H1409" s="41"/>
    </row>
    <row r="1410" spans="8:8" x14ac:dyDescent="0.25">
      <c r="H1410" s="41"/>
    </row>
    <row r="1411" spans="8:8" x14ac:dyDescent="0.25">
      <c r="H1411" s="41"/>
    </row>
    <row r="1412" spans="8:8" x14ac:dyDescent="0.25">
      <c r="H1412" s="41"/>
    </row>
    <row r="1413" spans="8:8" x14ac:dyDescent="0.25">
      <c r="H1413" s="41"/>
    </row>
    <row r="1414" spans="8:8" x14ac:dyDescent="0.25">
      <c r="H1414" s="41"/>
    </row>
    <row r="1415" spans="8:8" x14ac:dyDescent="0.25">
      <c r="H1415" s="41"/>
    </row>
    <row r="1416" spans="8:8" x14ac:dyDescent="0.25">
      <c r="H1416" s="41"/>
    </row>
    <row r="1417" spans="8:8" x14ac:dyDescent="0.25">
      <c r="H1417" s="41"/>
    </row>
    <row r="1418" spans="8:8" x14ac:dyDescent="0.25">
      <c r="H1418" s="41"/>
    </row>
    <row r="1419" spans="8:8" x14ac:dyDescent="0.25">
      <c r="H1419" s="41"/>
    </row>
    <row r="1420" spans="8:8" x14ac:dyDescent="0.25">
      <c r="H1420" s="41"/>
    </row>
    <row r="1421" spans="8:8" x14ac:dyDescent="0.25">
      <c r="H1421" s="41"/>
    </row>
    <row r="1422" spans="8:8" x14ac:dyDescent="0.25">
      <c r="H1422" s="41"/>
    </row>
    <row r="1423" spans="8:8" x14ac:dyDescent="0.25">
      <c r="H1423" s="41"/>
    </row>
    <row r="1424" spans="8:8" x14ac:dyDescent="0.25">
      <c r="H1424" s="41"/>
    </row>
    <row r="1425" spans="8:8" x14ac:dyDescent="0.25">
      <c r="H1425" s="41"/>
    </row>
    <row r="1426" spans="8:8" x14ac:dyDescent="0.25">
      <c r="H1426" s="41"/>
    </row>
    <row r="1427" spans="8:8" x14ac:dyDescent="0.25">
      <c r="H1427" s="41"/>
    </row>
    <row r="1428" spans="8:8" x14ac:dyDescent="0.25">
      <c r="H1428" s="41"/>
    </row>
    <row r="1429" spans="8:8" x14ac:dyDescent="0.25">
      <c r="H1429" s="41"/>
    </row>
    <row r="1430" spans="8:8" x14ac:dyDescent="0.25">
      <c r="H1430" s="41"/>
    </row>
    <row r="1431" spans="8:8" x14ac:dyDescent="0.25">
      <c r="H1431" s="41"/>
    </row>
    <row r="1432" spans="8:8" x14ac:dyDescent="0.25">
      <c r="H1432" s="41"/>
    </row>
    <row r="1433" spans="8:8" x14ac:dyDescent="0.25">
      <c r="H1433" s="41"/>
    </row>
    <row r="1434" spans="8:8" x14ac:dyDescent="0.25">
      <c r="H1434" s="41"/>
    </row>
    <row r="1435" spans="8:8" x14ac:dyDescent="0.25">
      <c r="H1435" s="41"/>
    </row>
    <row r="1436" spans="8:8" x14ac:dyDescent="0.25">
      <c r="H1436" s="41"/>
    </row>
    <row r="1437" spans="8:8" x14ac:dyDescent="0.25">
      <c r="H1437" s="41"/>
    </row>
    <row r="1438" spans="8:8" x14ac:dyDescent="0.25">
      <c r="H1438" s="41"/>
    </row>
    <row r="1439" spans="8:8" x14ac:dyDescent="0.25">
      <c r="H1439" s="41"/>
    </row>
    <row r="1440" spans="8:8" x14ac:dyDescent="0.25">
      <c r="H1440" s="41"/>
    </row>
    <row r="1441" spans="8:8" x14ac:dyDescent="0.25">
      <c r="H1441" s="41"/>
    </row>
    <row r="1442" spans="8:8" x14ac:dyDescent="0.25">
      <c r="H1442" s="41"/>
    </row>
    <row r="1443" spans="8:8" x14ac:dyDescent="0.25">
      <c r="H1443" s="41"/>
    </row>
    <row r="1444" spans="8:8" x14ac:dyDescent="0.25">
      <c r="H1444" s="41"/>
    </row>
    <row r="1445" spans="8:8" x14ac:dyDescent="0.25">
      <c r="H1445" s="41"/>
    </row>
    <row r="1446" spans="8:8" x14ac:dyDescent="0.25">
      <c r="H1446" s="41"/>
    </row>
    <row r="1447" spans="8:8" x14ac:dyDescent="0.25">
      <c r="H1447" s="41"/>
    </row>
    <row r="1448" spans="8:8" x14ac:dyDescent="0.25">
      <c r="H1448" s="41"/>
    </row>
    <row r="1449" spans="8:8" x14ac:dyDescent="0.25">
      <c r="H1449" s="41"/>
    </row>
    <row r="1450" spans="8:8" x14ac:dyDescent="0.25">
      <c r="H1450" s="41"/>
    </row>
    <row r="1451" spans="8:8" x14ac:dyDescent="0.25">
      <c r="H1451" s="41"/>
    </row>
    <row r="1452" spans="8:8" x14ac:dyDescent="0.25">
      <c r="H1452" s="41"/>
    </row>
    <row r="1453" spans="8:8" x14ac:dyDescent="0.25">
      <c r="H1453" s="41"/>
    </row>
    <row r="1454" spans="8:8" x14ac:dyDescent="0.25">
      <c r="H1454" s="41"/>
    </row>
    <row r="1455" spans="8:8" x14ac:dyDescent="0.25">
      <c r="H1455" s="41"/>
    </row>
    <row r="1456" spans="8:8" x14ac:dyDescent="0.25">
      <c r="H1456" s="41"/>
    </row>
    <row r="1457" spans="8:8" x14ac:dyDescent="0.25">
      <c r="H1457" s="41"/>
    </row>
    <row r="1458" spans="8:8" x14ac:dyDescent="0.25">
      <c r="H1458" s="41"/>
    </row>
    <row r="1459" spans="8:8" x14ac:dyDescent="0.25">
      <c r="H1459" s="41"/>
    </row>
    <row r="1460" spans="8:8" x14ac:dyDescent="0.25">
      <c r="H1460" s="41"/>
    </row>
    <row r="1461" spans="8:8" x14ac:dyDescent="0.25">
      <c r="H1461" s="41"/>
    </row>
    <row r="1462" spans="8:8" x14ac:dyDescent="0.25">
      <c r="H1462" s="41"/>
    </row>
    <row r="1463" spans="8:8" x14ac:dyDescent="0.25">
      <c r="H1463" s="41"/>
    </row>
    <row r="1464" spans="8:8" x14ac:dyDescent="0.25">
      <c r="H1464" s="41"/>
    </row>
    <row r="1465" spans="8:8" x14ac:dyDescent="0.25">
      <c r="H1465" s="41"/>
    </row>
    <row r="1466" spans="8:8" x14ac:dyDescent="0.25">
      <c r="H1466" s="41"/>
    </row>
    <row r="1467" spans="8:8" x14ac:dyDescent="0.25">
      <c r="H1467" s="41"/>
    </row>
    <row r="1468" spans="8:8" x14ac:dyDescent="0.25">
      <c r="H1468" s="41"/>
    </row>
    <row r="1469" spans="8:8" x14ac:dyDescent="0.25">
      <c r="H1469" s="41"/>
    </row>
    <row r="1470" spans="8:8" x14ac:dyDescent="0.25">
      <c r="H1470" s="41"/>
    </row>
    <row r="1471" spans="8:8" x14ac:dyDescent="0.25">
      <c r="H1471" s="41"/>
    </row>
    <row r="1472" spans="8:8" x14ac:dyDescent="0.25">
      <c r="H1472" s="41"/>
    </row>
    <row r="1473" spans="8:8" x14ac:dyDescent="0.25">
      <c r="H1473" s="41"/>
    </row>
    <row r="1474" spans="8:8" x14ac:dyDescent="0.25">
      <c r="H1474" s="41"/>
    </row>
    <row r="1475" spans="8:8" x14ac:dyDescent="0.25">
      <c r="H1475" s="41"/>
    </row>
    <row r="1476" spans="8:8" x14ac:dyDescent="0.25">
      <c r="H1476" s="41"/>
    </row>
    <row r="1477" spans="8:8" x14ac:dyDescent="0.25">
      <c r="H1477" s="41"/>
    </row>
    <row r="1478" spans="8:8" x14ac:dyDescent="0.25">
      <c r="H1478" s="41"/>
    </row>
    <row r="1479" spans="8:8" x14ac:dyDescent="0.25">
      <c r="H1479" s="41"/>
    </row>
    <row r="1480" spans="8:8" x14ac:dyDescent="0.25">
      <c r="H1480" s="41"/>
    </row>
    <row r="1481" spans="8:8" x14ac:dyDescent="0.25">
      <c r="H1481" s="41"/>
    </row>
    <row r="1482" spans="8:8" x14ac:dyDescent="0.25">
      <c r="H1482" s="41"/>
    </row>
    <row r="1483" spans="8:8" x14ac:dyDescent="0.25">
      <c r="H1483" s="41"/>
    </row>
    <row r="1484" spans="8:8" x14ac:dyDescent="0.25">
      <c r="H1484" s="41"/>
    </row>
    <row r="1485" spans="8:8" x14ac:dyDescent="0.25">
      <c r="H1485" s="41"/>
    </row>
    <row r="1486" spans="8:8" x14ac:dyDescent="0.25">
      <c r="H1486" s="41"/>
    </row>
    <row r="1487" spans="8:8" x14ac:dyDescent="0.25">
      <c r="H1487" s="41"/>
    </row>
    <row r="1488" spans="8:8" x14ac:dyDescent="0.25">
      <c r="H1488" s="41"/>
    </row>
    <row r="1489" spans="8:8" x14ac:dyDescent="0.25">
      <c r="H1489" s="41"/>
    </row>
    <row r="1490" spans="8:8" x14ac:dyDescent="0.25">
      <c r="H1490" s="41"/>
    </row>
    <row r="1491" spans="8:8" x14ac:dyDescent="0.25">
      <c r="H1491" s="41"/>
    </row>
    <row r="1492" spans="8:8" x14ac:dyDescent="0.25">
      <c r="H1492" s="41"/>
    </row>
    <row r="1493" spans="8:8" x14ac:dyDescent="0.25">
      <c r="H1493" s="41"/>
    </row>
    <row r="1494" spans="8:8" x14ac:dyDescent="0.25">
      <c r="H1494" s="41"/>
    </row>
    <row r="1495" spans="8:8" x14ac:dyDescent="0.25">
      <c r="H1495" s="41"/>
    </row>
    <row r="1496" spans="8:8" x14ac:dyDescent="0.25">
      <c r="H1496" s="41"/>
    </row>
    <row r="1497" spans="8:8" x14ac:dyDescent="0.25">
      <c r="H1497" s="41"/>
    </row>
    <row r="1498" spans="8:8" x14ac:dyDescent="0.25">
      <c r="H1498" s="41"/>
    </row>
    <row r="1499" spans="8:8" x14ac:dyDescent="0.25">
      <c r="H1499" s="41"/>
    </row>
    <row r="1500" spans="8:8" x14ac:dyDescent="0.25">
      <c r="H1500" s="41"/>
    </row>
    <row r="1501" spans="8:8" x14ac:dyDescent="0.25">
      <c r="H1501" s="41"/>
    </row>
    <row r="1502" spans="8:8" x14ac:dyDescent="0.25">
      <c r="H1502" s="41"/>
    </row>
    <row r="1503" spans="8:8" x14ac:dyDescent="0.25">
      <c r="H1503" s="41"/>
    </row>
    <row r="1504" spans="8:8" x14ac:dyDescent="0.25">
      <c r="H1504" s="41"/>
    </row>
    <row r="1505" spans="8:8" x14ac:dyDescent="0.25">
      <c r="H1505" s="41"/>
    </row>
    <row r="1506" spans="8:8" x14ac:dyDescent="0.25">
      <c r="H1506" s="41"/>
    </row>
    <row r="1507" spans="8:8" x14ac:dyDescent="0.25">
      <c r="H1507" s="41"/>
    </row>
    <row r="1508" spans="8:8" x14ac:dyDescent="0.25">
      <c r="H1508" s="41"/>
    </row>
    <row r="1509" spans="8:8" x14ac:dyDescent="0.25">
      <c r="H1509" s="41"/>
    </row>
    <row r="1510" spans="8:8" x14ac:dyDescent="0.25">
      <c r="H1510" s="41"/>
    </row>
    <row r="1511" spans="8:8" x14ac:dyDescent="0.25">
      <c r="H1511" s="41"/>
    </row>
    <row r="1512" spans="8:8" x14ac:dyDescent="0.25">
      <c r="H1512" s="41"/>
    </row>
    <row r="1513" spans="8:8" x14ac:dyDescent="0.25">
      <c r="H1513" s="41"/>
    </row>
    <row r="1514" spans="8:8" x14ac:dyDescent="0.25">
      <c r="H1514" s="41"/>
    </row>
    <row r="1515" spans="8:8" x14ac:dyDescent="0.25">
      <c r="H1515" s="41"/>
    </row>
    <row r="1516" spans="8:8" x14ac:dyDescent="0.25">
      <c r="H1516" s="41"/>
    </row>
    <row r="1517" spans="8:8" x14ac:dyDescent="0.25">
      <c r="H1517" s="41"/>
    </row>
    <row r="1518" spans="8:8" x14ac:dyDescent="0.25">
      <c r="H1518" s="41"/>
    </row>
    <row r="1519" spans="8:8" x14ac:dyDescent="0.25">
      <c r="H1519" s="41"/>
    </row>
    <row r="1520" spans="8:8" x14ac:dyDescent="0.25">
      <c r="H1520" s="41"/>
    </row>
    <row r="1521" spans="8:8" x14ac:dyDescent="0.25">
      <c r="H1521" s="41"/>
    </row>
    <row r="1522" spans="8:8" x14ac:dyDescent="0.25">
      <c r="H1522" s="41"/>
    </row>
    <row r="1523" spans="8:8" x14ac:dyDescent="0.25">
      <c r="H1523" s="41"/>
    </row>
    <row r="1524" spans="8:8" x14ac:dyDescent="0.25">
      <c r="H1524" s="41"/>
    </row>
    <row r="1525" spans="8:8" x14ac:dyDescent="0.25">
      <c r="H1525" s="41"/>
    </row>
    <row r="1526" spans="8:8" x14ac:dyDescent="0.25">
      <c r="H1526" s="41"/>
    </row>
    <row r="1527" spans="8:8" x14ac:dyDescent="0.25">
      <c r="H1527" s="41"/>
    </row>
    <row r="1528" spans="8:8" x14ac:dyDescent="0.25">
      <c r="H1528" s="41"/>
    </row>
    <row r="1529" spans="8:8" x14ac:dyDescent="0.25">
      <c r="H1529" s="41"/>
    </row>
    <row r="1530" spans="8:8" x14ac:dyDescent="0.25">
      <c r="H1530" s="41"/>
    </row>
    <row r="1531" spans="8:8" x14ac:dyDescent="0.25">
      <c r="H1531" s="41"/>
    </row>
    <row r="1532" spans="8:8" x14ac:dyDescent="0.25">
      <c r="H1532" s="41"/>
    </row>
    <row r="1533" spans="8:8" x14ac:dyDescent="0.25">
      <c r="H1533" s="41"/>
    </row>
    <row r="1534" spans="8:8" x14ac:dyDescent="0.25">
      <c r="H1534" s="41"/>
    </row>
    <row r="1535" spans="8:8" x14ac:dyDescent="0.25">
      <c r="H1535" s="41"/>
    </row>
    <row r="1536" spans="8:8" x14ac:dyDescent="0.25">
      <c r="H1536" s="41"/>
    </row>
    <row r="1537" spans="8:8" x14ac:dyDescent="0.25">
      <c r="H1537" s="41"/>
    </row>
    <row r="1538" spans="8:8" x14ac:dyDescent="0.25">
      <c r="H1538" s="41"/>
    </row>
    <row r="1539" spans="8:8" x14ac:dyDescent="0.25">
      <c r="H1539" s="41"/>
    </row>
    <row r="1540" spans="8:8" x14ac:dyDescent="0.25">
      <c r="H1540" s="41"/>
    </row>
    <row r="1541" spans="8:8" x14ac:dyDescent="0.25">
      <c r="H1541" s="41"/>
    </row>
    <row r="1542" spans="8:8" x14ac:dyDescent="0.25">
      <c r="H1542" s="41"/>
    </row>
    <row r="1543" spans="8:8" x14ac:dyDescent="0.25">
      <c r="H1543" s="41"/>
    </row>
    <row r="1544" spans="8:8" x14ac:dyDescent="0.25">
      <c r="H1544" s="41"/>
    </row>
    <row r="1545" spans="8:8" x14ac:dyDescent="0.25">
      <c r="H1545" s="41"/>
    </row>
    <row r="1546" spans="8:8" x14ac:dyDescent="0.25">
      <c r="H1546" s="41"/>
    </row>
    <row r="1547" spans="8:8" x14ac:dyDescent="0.25">
      <c r="H1547" s="41"/>
    </row>
    <row r="1548" spans="8:8" x14ac:dyDescent="0.25">
      <c r="H1548" s="41"/>
    </row>
    <row r="1549" spans="8:8" x14ac:dyDescent="0.25">
      <c r="H1549" s="41"/>
    </row>
    <row r="1550" spans="8:8" x14ac:dyDescent="0.25">
      <c r="H1550" s="41"/>
    </row>
    <row r="1551" spans="8:8" x14ac:dyDescent="0.25">
      <c r="H1551" s="41"/>
    </row>
    <row r="1552" spans="8:8" x14ac:dyDescent="0.25">
      <c r="H1552" s="41"/>
    </row>
    <row r="1553" spans="8:8" x14ac:dyDescent="0.25">
      <c r="H1553" s="41"/>
    </row>
    <row r="1554" spans="8:8" x14ac:dyDescent="0.25">
      <c r="H1554" s="41"/>
    </row>
    <row r="1555" spans="8:8" x14ac:dyDescent="0.25">
      <c r="H1555" s="41"/>
    </row>
    <row r="1556" spans="8:8" x14ac:dyDescent="0.25">
      <c r="H1556" s="41"/>
    </row>
    <row r="1557" spans="8:8" x14ac:dyDescent="0.25">
      <c r="H1557" s="41"/>
    </row>
    <row r="1558" spans="8:8" x14ac:dyDescent="0.25">
      <c r="H1558" s="41"/>
    </row>
    <row r="1559" spans="8:8" x14ac:dyDescent="0.25">
      <c r="H1559" s="41"/>
    </row>
    <row r="1560" spans="8:8" x14ac:dyDescent="0.25">
      <c r="H1560" s="41"/>
    </row>
    <row r="1561" spans="8:8" x14ac:dyDescent="0.25">
      <c r="H1561" s="41"/>
    </row>
    <row r="1562" spans="8:8" x14ac:dyDescent="0.25">
      <c r="H1562" s="41"/>
    </row>
    <row r="1563" spans="8:8" x14ac:dyDescent="0.25">
      <c r="H1563" s="41"/>
    </row>
    <row r="1564" spans="8:8" x14ac:dyDescent="0.25">
      <c r="H1564" s="41"/>
    </row>
    <row r="1565" spans="8:8" x14ac:dyDescent="0.25">
      <c r="H1565" s="41"/>
    </row>
    <row r="1566" spans="8:8" x14ac:dyDescent="0.25">
      <c r="H1566" s="41"/>
    </row>
    <row r="1567" spans="8:8" x14ac:dyDescent="0.25">
      <c r="H1567" s="41"/>
    </row>
    <row r="1568" spans="8:8" x14ac:dyDescent="0.25">
      <c r="H1568" s="41"/>
    </row>
    <row r="1569" spans="8:8" x14ac:dyDescent="0.25">
      <c r="H1569" s="41"/>
    </row>
    <row r="1570" spans="8:8" x14ac:dyDescent="0.25">
      <c r="H1570" s="41"/>
    </row>
    <row r="1571" spans="8:8" x14ac:dyDescent="0.25">
      <c r="H1571" s="41"/>
    </row>
    <row r="1572" spans="8:8" x14ac:dyDescent="0.25">
      <c r="H1572" s="41"/>
    </row>
    <row r="1573" spans="8:8" x14ac:dyDescent="0.25">
      <c r="H1573" s="41"/>
    </row>
    <row r="1574" spans="8:8" x14ac:dyDescent="0.25">
      <c r="H1574" s="41"/>
    </row>
    <row r="1575" spans="8:8" x14ac:dyDescent="0.25">
      <c r="H1575" s="41"/>
    </row>
    <row r="1576" spans="8:8" x14ac:dyDescent="0.25">
      <c r="H1576" s="41"/>
    </row>
    <row r="1577" spans="8:8" x14ac:dyDescent="0.25">
      <c r="H1577" s="41"/>
    </row>
    <row r="1578" spans="8:8" x14ac:dyDescent="0.25">
      <c r="H1578" s="41"/>
    </row>
    <row r="1579" spans="8:8" x14ac:dyDescent="0.25">
      <c r="H1579" s="41"/>
    </row>
    <row r="1580" spans="8:8" x14ac:dyDescent="0.25">
      <c r="H1580" s="41"/>
    </row>
    <row r="1581" spans="8:8" x14ac:dyDescent="0.25">
      <c r="H1581" s="41"/>
    </row>
    <row r="1582" spans="8:8" x14ac:dyDescent="0.25">
      <c r="H1582" s="41"/>
    </row>
    <row r="1583" spans="8:8" x14ac:dyDescent="0.25">
      <c r="H1583" s="41"/>
    </row>
    <row r="1584" spans="8:8" x14ac:dyDescent="0.25">
      <c r="H1584" s="41"/>
    </row>
    <row r="1585" spans="8:8" x14ac:dyDescent="0.25">
      <c r="H1585" s="41"/>
    </row>
    <row r="1586" spans="8:8" x14ac:dyDescent="0.25">
      <c r="H1586" s="41"/>
    </row>
    <row r="1587" spans="8:8" x14ac:dyDescent="0.25">
      <c r="H1587" s="41"/>
    </row>
    <row r="1588" spans="8:8" x14ac:dyDescent="0.25">
      <c r="H1588" s="41"/>
    </row>
    <row r="1589" spans="8:8" x14ac:dyDescent="0.25">
      <c r="H1589" s="41"/>
    </row>
    <row r="1590" spans="8:8" x14ac:dyDescent="0.25">
      <c r="H1590" s="41"/>
    </row>
    <row r="1591" spans="8:8" x14ac:dyDescent="0.25">
      <c r="H1591" s="41"/>
    </row>
    <row r="1592" spans="8:8" x14ac:dyDescent="0.25">
      <c r="H1592" s="41"/>
    </row>
    <row r="1593" spans="8:8" x14ac:dyDescent="0.25">
      <c r="H1593" s="41"/>
    </row>
    <row r="1594" spans="8:8" x14ac:dyDescent="0.25">
      <c r="H1594" s="41"/>
    </row>
    <row r="1595" spans="8:8" x14ac:dyDescent="0.25">
      <c r="H1595" s="41"/>
    </row>
    <row r="1596" spans="8:8" x14ac:dyDescent="0.25">
      <c r="H1596" s="41"/>
    </row>
    <row r="1597" spans="8:8" x14ac:dyDescent="0.25">
      <c r="H1597" s="41"/>
    </row>
    <row r="1598" spans="8:8" x14ac:dyDescent="0.25">
      <c r="H1598" s="41"/>
    </row>
    <row r="1599" spans="8:8" x14ac:dyDescent="0.25">
      <c r="H1599" s="41"/>
    </row>
    <row r="1600" spans="8:8" x14ac:dyDescent="0.25">
      <c r="H1600" s="41"/>
    </row>
    <row r="1601" spans="8:8" x14ac:dyDescent="0.25">
      <c r="H1601" s="41"/>
    </row>
    <row r="1602" spans="8:8" x14ac:dyDescent="0.25">
      <c r="H1602" s="41"/>
    </row>
    <row r="1603" spans="8:8" x14ac:dyDescent="0.25">
      <c r="H1603" s="41"/>
    </row>
    <row r="1604" spans="8:8" x14ac:dyDescent="0.25">
      <c r="H1604" s="41"/>
    </row>
    <row r="1605" spans="8:8" x14ac:dyDescent="0.25">
      <c r="H1605" s="41"/>
    </row>
    <row r="1606" spans="8:8" x14ac:dyDescent="0.25">
      <c r="H1606" s="41"/>
    </row>
    <row r="1607" spans="8:8" x14ac:dyDescent="0.25">
      <c r="H1607" s="41"/>
    </row>
    <row r="1608" spans="8:8" x14ac:dyDescent="0.25">
      <c r="H1608" s="41"/>
    </row>
    <row r="1609" spans="8:8" x14ac:dyDescent="0.25">
      <c r="H1609" s="41"/>
    </row>
    <row r="1610" spans="8:8" x14ac:dyDescent="0.25">
      <c r="H1610" s="41"/>
    </row>
    <row r="1611" spans="8:8" x14ac:dyDescent="0.25">
      <c r="H1611" s="41"/>
    </row>
    <row r="1612" spans="8:8" x14ac:dyDescent="0.25">
      <c r="H1612" s="41"/>
    </row>
    <row r="1613" spans="8:8" x14ac:dyDescent="0.25">
      <c r="H1613" s="41"/>
    </row>
    <row r="1614" spans="8:8" x14ac:dyDescent="0.25">
      <c r="H1614" s="41"/>
    </row>
    <row r="1615" spans="8:8" x14ac:dyDescent="0.25">
      <c r="H1615" s="41"/>
    </row>
    <row r="1616" spans="8:8" x14ac:dyDescent="0.25">
      <c r="H1616" s="41"/>
    </row>
    <row r="1617" spans="8:8" x14ac:dyDescent="0.25">
      <c r="H1617" s="41"/>
    </row>
    <row r="1618" spans="8:8" x14ac:dyDescent="0.25">
      <c r="H1618" s="41"/>
    </row>
    <row r="1619" spans="8:8" x14ac:dyDescent="0.25">
      <c r="H1619" s="41"/>
    </row>
    <row r="1620" spans="8:8" x14ac:dyDescent="0.25">
      <c r="H1620" s="41"/>
    </row>
    <row r="1621" spans="8:8" x14ac:dyDescent="0.25">
      <c r="H1621" s="41"/>
    </row>
    <row r="1622" spans="8:8" x14ac:dyDescent="0.25">
      <c r="H1622" s="41"/>
    </row>
    <row r="1623" spans="8:8" x14ac:dyDescent="0.25">
      <c r="H1623" s="41"/>
    </row>
    <row r="1624" spans="8:8" x14ac:dyDescent="0.25">
      <c r="H1624" s="41"/>
    </row>
    <row r="1625" spans="8:8" x14ac:dyDescent="0.25">
      <c r="H1625" s="41"/>
    </row>
    <row r="1626" spans="8:8" x14ac:dyDescent="0.25">
      <c r="H1626" s="41"/>
    </row>
    <row r="1627" spans="8:8" x14ac:dyDescent="0.25">
      <c r="H1627" s="41"/>
    </row>
    <row r="1628" spans="8:8" x14ac:dyDescent="0.25">
      <c r="H1628" s="41"/>
    </row>
    <row r="1629" spans="8:8" x14ac:dyDescent="0.25">
      <c r="H1629" s="41"/>
    </row>
    <row r="1630" spans="8:8" x14ac:dyDescent="0.25">
      <c r="H1630" s="41"/>
    </row>
    <row r="1631" spans="8:8" x14ac:dyDescent="0.25">
      <c r="H1631" s="41"/>
    </row>
    <row r="1632" spans="8:8" x14ac:dyDescent="0.25">
      <c r="H1632" s="41"/>
    </row>
    <row r="1633" spans="8:8" x14ac:dyDescent="0.25">
      <c r="H1633" s="41"/>
    </row>
    <row r="1634" spans="8:8" x14ac:dyDescent="0.25">
      <c r="H1634" s="41"/>
    </row>
    <row r="1635" spans="8:8" x14ac:dyDescent="0.25">
      <c r="H1635" s="41"/>
    </row>
    <row r="1636" spans="8:8" x14ac:dyDescent="0.25">
      <c r="H1636" s="41"/>
    </row>
    <row r="1637" spans="8:8" x14ac:dyDescent="0.25">
      <c r="H1637" s="41"/>
    </row>
    <row r="1638" spans="8:8" x14ac:dyDescent="0.25">
      <c r="H1638" s="41"/>
    </row>
    <row r="1639" spans="8:8" x14ac:dyDescent="0.25">
      <c r="H1639" s="41"/>
    </row>
    <row r="1640" spans="8:8" x14ac:dyDescent="0.25">
      <c r="H1640" s="41"/>
    </row>
    <row r="1641" spans="8:8" x14ac:dyDescent="0.25">
      <c r="H1641" s="41"/>
    </row>
    <row r="1642" spans="8:8" x14ac:dyDescent="0.25">
      <c r="H1642" s="41"/>
    </row>
    <row r="1643" spans="8:8" x14ac:dyDescent="0.25">
      <c r="H1643" s="41"/>
    </row>
    <row r="1644" spans="8:8" x14ac:dyDescent="0.25">
      <c r="H1644" s="41"/>
    </row>
    <row r="1645" spans="8:8" x14ac:dyDescent="0.25">
      <c r="H1645" s="41"/>
    </row>
    <row r="1646" spans="8:8" x14ac:dyDescent="0.25">
      <c r="H1646" s="41"/>
    </row>
    <row r="1647" spans="8:8" x14ac:dyDescent="0.25">
      <c r="H1647" s="41"/>
    </row>
    <row r="1648" spans="8:8" x14ac:dyDescent="0.25">
      <c r="H1648" s="41"/>
    </row>
    <row r="1649" spans="8:8" x14ac:dyDescent="0.25">
      <c r="H1649" s="41"/>
    </row>
    <row r="1650" spans="8:8" x14ac:dyDescent="0.25">
      <c r="H1650" s="41"/>
    </row>
    <row r="1651" spans="8:8" x14ac:dyDescent="0.25">
      <c r="H1651" s="41"/>
    </row>
    <row r="1652" spans="8:8" x14ac:dyDescent="0.25">
      <c r="H1652" s="41"/>
    </row>
    <row r="1653" spans="8:8" x14ac:dyDescent="0.25">
      <c r="H1653" s="41"/>
    </row>
    <row r="1654" spans="8:8" x14ac:dyDescent="0.25">
      <c r="H1654" s="41"/>
    </row>
    <row r="1655" spans="8:8" x14ac:dyDescent="0.25">
      <c r="H1655" s="41"/>
    </row>
    <row r="1656" spans="8:8" x14ac:dyDescent="0.25">
      <c r="H1656" s="41"/>
    </row>
    <row r="1657" spans="8:8" x14ac:dyDescent="0.25">
      <c r="H1657" s="41"/>
    </row>
    <row r="1658" spans="8:8" x14ac:dyDescent="0.25">
      <c r="H1658" s="41"/>
    </row>
    <row r="1659" spans="8:8" x14ac:dyDescent="0.25">
      <c r="H1659" s="41"/>
    </row>
    <row r="1660" spans="8:8" x14ac:dyDescent="0.25">
      <c r="H1660" s="41"/>
    </row>
    <row r="1661" spans="8:8" x14ac:dyDescent="0.25">
      <c r="H1661" s="41"/>
    </row>
    <row r="1662" spans="8:8" x14ac:dyDescent="0.25">
      <c r="H1662" s="41"/>
    </row>
    <row r="1663" spans="8:8" x14ac:dyDescent="0.25">
      <c r="H1663" s="41"/>
    </row>
    <row r="1664" spans="8:8" x14ac:dyDescent="0.25">
      <c r="H1664" s="41"/>
    </row>
    <row r="1665" spans="8:8" x14ac:dyDescent="0.25">
      <c r="H1665" s="41"/>
    </row>
    <row r="1666" spans="8:8" x14ac:dyDescent="0.25">
      <c r="H1666" s="41"/>
    </row>
    <row r="1667" spans="8:8" x14ac:dyDescent="0.25">
      <c r="H1667" s="41"/>
    </row>
    <row r="1668" spans="8:8" x14ac:dyDescent="0.25">
      <c r="H1668" s="41"/>
    </row>
    <row r="1669" spans="8:8" x14ac:dyDescent="0.25">
      <c r="H1669" s="41"/>
    </row>
    <row r="1670" spans="8:8" x14ac:dyDescent="0.25">
      <c r="H1670" s="41"/>
    </row>
    <row r="1671" spans="8:8" x14ac:dyDescent="0.25">
      <c r="H1671" s="41"/>
    </row>
    <row r="1672" spans="8:8" x14ac:dyDescent="0.25">
      <c r="H1672" s="41"/>
    </row>
    <row r="1673" spans="8:8" x14ac:dyDescent="0.25">
      <c r="H1673" s="41"/>
    </row>
    <row r="1674" spans="8:8" x14ac:dyDescent="0.25">
      <c r="H1674" s="41"/>
    </row>
    <row r="1675" spans="8:8" x14ac:dyDescent="0.25">
      <c r="H1675" s="41"/>
    </row>
    <row r="1676" spans="8:8" x14ac:dyDescent="0.25">
      <c r="H1676" s="41"/>
    </row>
    <row r="1677" spans="8:8" x14ac:dyDescent="0.25">
      <c r="H1677" s="41"/>
    </row>
    <row r="1678" spans="8:8" x14ac:dyDescent="0.25">
      <c r="H1678" s="41"/>
    </row>
    <row r="1679" spans="8:8" x14ac:dyDescent="0.25">
      <c r="H1679" s="41"/>
    </row>
    <row r="1680" spans="8:8" x14ac:dyDescent="0.25">
      <c r="H1680" s="41"/>
    </row>
    <row r="1681" spans="8:8" x14ac:dyDescent="0.25">
      <c r="H1681" s="41"/>
    </row>
    <row r="1682" spans="8:8" x14ac:dyDescent="0.25">
      <c r="H1682" s="41"/>
    </row>
    <row r="1683" spans="8:8" x14ac:dyDescent="0.25">
      <c r="H1683" s="41"/>
    </row>
    <row r="1684" spans="8:8" x14ac:dyDescent="0.25">
      <c r="H1684" s="41"/>
    </row>
    <row r="1685" spans="8:8" x14ac:dyDescent="0.25">
      <c r="H1685" s="41"/>
    </row>
    <row r="1686" spans="8:8" x14ac:dyDescent="0.25">
      <c r="H1686" s="41"/>
    </row>
    <row r="1687" spans="8:8" x14ac:dyDescent="0.25">
      <c r="H1687" s="41"/>
    </row>
    <row r="1688" spans="8:8" x14ac:dyDescent="0.25">
      <c r="H1688" s="41"/>
    </row>
    <row r="1689" spans="8:8" x14ac:dyDescent="0.25">
      <c r="H1689" s="41"/>
    </row>
    <row r="1690" spans="8:8" x14ac:dyDescent="0.25">
      <c r="H1690" s="41"/>
    </row>
    <row r="1691" spans="8:8" x14ac:dyDescent="0.25">
      <c r="H1691" s="41"/>
    </row>
    <row r="1692" spans="8:8" x14ac:dyDescent="0.25">
      <c r="H1692" s="41"/>
    </row>
    <row r="1693" spans="8:8" x14ac:dyDescent="0.25">
      <c r="H1693" s="41"/>
    </row>
    <row r="1694" spans="8:8" x14ac:dyDescent="0.25">
      <c r="H1694" s="41"/>
    </row>
    <row r="1695" spans="8:8" x14ac:dyDescent="0.25">
      <c r="H1695" s="41"/>
    </row>
    <row r="1696" spans="8:8" x14ac:dyDescent="0.25">
      <c r="H1696" s="41"/>
    </row>
    <row r="1697" spans="8:8" x14ac:dyDescent="0.25">
      <c r="H1697" s="41"/>
    </row>
    <row r="1698" spans="8:8" x14ac:dyDescent="0.25">
      <c r="H1698" s="41"/>
    </row>
    <row r="1699" spans="8:8" x14ac:dyDescent="0.25">
      <c r="H1699" s="41"/>
    </row>
    <row r="1700" spans="8:8" x14ac:dyDescent="0.25">
      <c r="H1700" s="41"/>
    </row>
    <row r="1701" spans="8:8" x14ac:dyDescent="0.25">
      <c r="H1701" s="41"/>
    </row>
    <row r="1702" spans="8:8" x14ac:dyDescent="0.25">
      <c r="H1702" s="41"/>
    </row>
    <row r="1703" spans="8:8" x14ac:dyDescent="0.25">
      <c r="H1703" s="41"/>
    </row>
    <row r="1704" spans="8:8" x14ac:dyDescent="0.25">
      <c r="H1704" s="41"/>
    </row>
    <row r="1705" spans="8:8" x14ac:dyDescent="0.25">
      <c r="H1705" s="41"/>
    </row>
    <row r="1706" spans="8:8" x14ac:dyDescent="0.25">
      <c r="H1706" s="41"/>
    </row>
    <row r="1707" spans="8:8" x14ac:dyDescent="0.25">
      <c r="H1707" s="41"/>
    </row>
    <row r="1708" spans="8:8" x14ac:dyDescent="0.25">
      <c r="H1708" s="41"/>
    </row>
    <row r="1709" spans="8:8" x14ac:dyDescent="0.25">
      <c r="H1709" s="41"/>
    </row>
    <row r="1710" spans="8:8" x14ac:dyDescent="0.25">
      <c r="H1710" s="41"/>
    </row>
    <row r="1711" spans="8:8" x14ac:dyDescent="0.25">
      <c r="H1711" s="41"/>
    </row>
    <row r="1712" spans="8:8" x14ac:dyDescent="0.25">
      <c r="H1712" s="41"/>
    </row>
    <row r="1713" spans="8:8" x14ac:dyDescent="0.25">
      <c r="H1713" s="41"/>
    </row>
    <row r="1714" spans="8:8" x14ac:dyDescent="0.25">
      <c r="H1714" s="41"/>
    </row>
    <row r="1715" spans="8:8" x14ac:dyDescent="0.25">
      <c r="H1715" s="41"/>
    </row>
    <row r="1716" spans="8:8" x14ac:dyDescent="0.25">
      <c r="H1716" s="41"/>
    </row>
    <row r="1717" spans="8:8" x14ac:dyDescent="0.25">
      <c r="H1717" s="41"/>
    </row>
    <row r="1718" spans="8:8" x14ac:dyDescent="0.25">
      <c r="H1718" s="41"/>
    </row>
    <row r="1719" spans="8:8" x14ac:dyDescent="0.25">
      <c r="H1719" s="41"/>
    </row>
    <row r="1720" spans="8:8" x14ac:dyDescent="0.25">
      <c r="H1720" s="41"/>
    </row>
    <row r="1721" spans="8:8" x14ac:dyDescent="0.25">
      <c r="H1721" s="41"/>
    </row>
    <row r="1722" spans="8:8" x14ac:dyDescent="0.25">
      <c r="H1722" s="41"/>
    </row>
    <row r="1723" spans="8:8" x14ac:dyDescent="0.25">
      <c r="H1723" s="41"/>
    </row>
    <row r="1724" spans="8:8" x14ac:dyDescent="0.25">
      <c r="H1724" s="41"/>
    </row>
    <row r="1725" spans="8:8" x14ac:dyDescent="0.25">
      <c r="H1725" s="41"/>
    </row>
    <row r="1726" spans="8:8" x14ac:dyDescent="0.25">
      <c r="H1726" s="41"/>
    </row>
    <row r="1727" spans="8:8" x14ac:dyDescent="0.25">
      <c r="H1727" s="41"/>
    </row>
    <row r="1728" spans="8:8" x14ac:dyDescent="0.25">
      <c r="H1728" s="41"/>
    </row>
    <row r="1729" spans="8:8" x14ac:dyDescent="0.25">
      <c r="H1729" s="41"/>
    </row>
    <row r="1730" spans="8:8" x14ac:dyDescent="0.25">
      <c r="H1730" s="41"/>
    </row>
    <row r="1731" spans="8:8" x14ac:dyDescent="0.25">
      <c r="H1731" s="41"/>
    </row>
    <row r="1732" spans="8:8" x14ac:dyDescent="0.25">
      <c r="H1732" s="41"/>
    </row>
    <row r="1733" spans="8:8" x14ac:dyDescent="0.25">
      <c r="H1733" s="41"/>
    </row>
    <row r="1734" spans="8:8" x14ac:dyDescent="0.25">
      <c r="H1734" s="41"/>
    </row>
    <row r="1735" spans="8:8" x14ac:dyDescent="0.25">
      <c r="H1735" s="41"/>
    </row>
    <row r="1736" spans="8:8" x14ac:dyDescent="0.25">
      <c r="H1736" s="41"/>
    </row>
    <row r="1737" spans="8:8" x14ac:dyDescent="0.25">
      <c r="H1737" s="41"/>
    </row>
    <row r="1738" spans="8:8" x14ac:dyDescent="0.25">
      <c r="H1738" s="41"/>
    </row>
    <row r="1739" spans="8:8" x14ac:dyDescent="0.25">
      <c r="H1739" s="41"/>
    </row>
    <row r="1740" spans="8:8" x14ac:dyDescent="0.25">
      <c r="H1740" s="41"/>
    </row>
    <row r="1741" spans="8:8" x14ac:dyDescent="0.25">
      <c r="H1741" s="41"/>
    </row>
    <row r="1742" spans="8:8" x14ac:dyDescent="0.25">
      <c r="H1742" s="41"/>
    </row>
    <row r="1743" spans="8:8" x14ac:dyDescent="0.25">
      <c r="H1743" s="41"/>
    </row>
    <row r="1744" spans="8:8" x14ac:dyDescent="0.25">
      <c r="H1744" s="41"/>
    </row>
    <row r="1745" spans="8:8" x14ac:dyDescent="0.25">
      <c r="H1745" s="41"/>
    </row>
    <row r="1746" spans="8:8" x14ac:dyDescent="0.25">
      <c r="H1746" s="41"/>
    </row>
    <row r="1747" spans="8:8" x14ac:dyDescent="0.25">
      <c r="H1747" s="41"/>
    </row>
    <row r="1748" spans="8:8" x14ac:dyDescent="0.25">
      <c r="H1748" s="41"/>
    </row>
    <row r="1749" spans="8:8" x14ac:dyDescent="0.25">
      <c r="H1749" s="41"/>
    </row>
    <row r="1750" spans="8:8" x14ac:dyDescent="0.25">
      <c r="H1750" s="41"/>
    </row>
    <row r="1751" spans="8:8" x14ac:dyDescent="0.25">
      <c r="H1751" s="41"/>
    </row>
    <row r="1752" spans="8:8" x14ac:dyDescent="0.25">
      <c r="H1752" s="41"/>
    </row>
    <row r="1753" spans="8:8" x14ac:dyDescent="0.25">
      <c r="H1753" s="41"/>
    </row>
    <row r="1754" spans="8:8" x14ac:dyDescent="0.25">
      <c r="H1754" s="41"/>
    </row>
    <row r="1755" spans="8:8" x14ac:dyDescent="0.25">
      <c r="H1755" s="41"/>
    </row>
    <row r="1756" spans="8:8" x14ac:dyDescent="0.25">
      <c r="H1756" s="41"/>
    </row>
    <row r="1757" spans="8:8" x14ac:dyDescent="0.25">
      <c r="H1757" s="41"/>
    </row>
    <row r="1758" spans="8:8" x14ac:dyDescent="0.25">
      <c r="H1758" s="41"/>
    </row>
    <row r="1759" spans="8:8" x14ac:dyDescent="0.25">
      <c r="H1759" s="41"/>
    </row>
    <row r="1760" spans="8:8" x14ac:dyDescent="0.25">
      <c r="H1760" s="41"/>
    </row>
    <row r="1761" spans="8:8" x14ac:dyDescent="0.25">
      <c r="H1761" s="41"/>
    </row>
    <row r="1762" spans="8:8" x14ac:dyDescent="0.25">
      <c r="H1762" s="41"/>
    </row>
    <row r="1763" spans="8:8" x14ac:dyDescent="0.25">
      <c r="H1763" s="41"/>
    </row>
    <row r="1764" spans="8:8" x14ac:dyDescent="0.25">
      <c r="H1764" s="41"/>
    </row>
    <row r="1765" spans="8:8" x14ac:dyDescent="0.25">
      <c r="H1765" s="41"/>
    </row>
    <row r="1766" spans="8:8" x14ac:dyDescent="0.25">
      <c r="H1766" s="41"/>
    </row>
    <row r="1767" spans="8:8" x14ac:dyDescent="0.25">
      <c r="H1767" s="41"/>
    </row>
    <row r="1768" spans="8:8" x14ac:dyDescent="0.25">
      <c r="H1768" s="41"/>
    </row>
    <row r="1769" spans="8:8" x14ac:dyDescent="0.25">
      <c r="H1769" s="41"/>
    </row>
    <row r="1770" spans="8:8" x14ac:dyDescent="0.25">
      <c r="H1770" s="41"/>
    </row>
    <row r="1771" spans="8:8" x14ac:dyDescent="0.25">
      <c r="H1771" s="41"/>
    </row>
    <row r="1772" spans="8:8" x14ac:dyDescent="0.25">
      <c r="H1772" s="41"/>
    </row>
    <row r="1773" spans="8:8" x14ac:dyDescent="0.25">
      <c r="H1773" s="41"/>
    </row>
    <row r="1774" spans="8:8" x14ac:dyDescent="0.25">
      <c r="H1774" s="41"/>
    </row>
    <row r="1775" spans="8:8" x14ac:dyDescent="0.25">
      <c r="H1775" s="41"/>
    </row>
    <row r="1776" spans="8:8" x14ac:dyDescent="0.25">
      <c r="H1776" s="41"/>
    </row>
    <row r="1777" spans="8:8" x14ac:dyDescent="0.25">
      <c r="H1777" s="41"/>
    </row>
    <row r="1778" spans="8:8" x14ac:dyDescent="0.25">
      <c r="H1778" s="41"/>
    </row>
    <row r="1779" spans="8:8" x14ac:dyDescent="0.25">
      <c r="H1779" s="41"/>
    </row>
    <row r="1780" spans="8:8" x14ac:dyDescent="0.25">
      <c r="H1780" s="41"/>
    </row>
    <row r="1781" spans="8:8" x14ac:dyDescent="0.25">
      <c r="H1781" s="41"/>
    </row>
    <row r="1782" spans="8:8" x14ac:dyDescent="0.25">
      <c r="H1782" s="41"/>
    </row>
    <row r="1783" spans="8:8" x14ac:dyDescent="0.25">
      <c r="H1783" s="41"/>
    </row>
    <row r="1784" spans="8:8" x14ac:dyDescent="0.25">
      <c r="H1784" s="41"/>
    </row>
    <row r="1785" spans="8:8" x14ac:dyDescent="0.25">
      <c r="H1785" s="41"/>
    </row>
    <row r="1786" spans="8:8" x14ac:dyDescent="0.25">
      <c r="H1786" s="41"/>
    </row>
    <row r="1787" spans="8:8" x14ac:dyDescent="0.25">
      <c r="H1787" s="41"/>
    </row>
    <row r="1788" spans="8:8" x14ac:dyDescent="0.25">
      <c r="H1788" s="41"/>
    </row>
    <row r="1789" spans="8:8" x14ac:dyDescent="0.25">
      <c r="H1789" s="41"/>
    </row>
    <row r="1790" spans="8:8" x14ac:dyDescent="0.25">
      <c r="H1790" s="41"/>
    </row>
    <row r="1791" spans="8:8" x14ac:dyDescent="0.25">
      <c r="H1791" s="41"/>
    </row>
    <row r="1792" spans="8:8" x14ac:dyDescent="0.25">
      <c r="H1792" s="41"/>
    </row>
    <row r="1793" spans="8:8" x14ac:dyDescent="0.25">
      <c r="H1793" s="41"/>
    </row>
    <row r="1794" spans="8:8" x14ac:dyDescent="0.25">
      <c r="H1794" s="41"/>
    </row>
    <row r="1795" spans="8:8" x14ac:dyDescent="0.25">
      <c r="H1795" s="41"/>
    </row>
    <row r="1796" spans="8:8" x14ac:dyDescent="0.25">
      <c r="H1796" s="41"/>
    </row>
    <row r="1797" spans="8:8" x14ac:dyDescent="0.25">
      <c r="H1797" s="41"/>
    </row>
    <row r="1798" spans="8:8" x14ac:dyDescent="0.25">
      <c r="H1798" s="41"/>
    </row>
    <row r="1799" spans="8:8" x14ac:dyDescent="0.25">
      <c r="H1799" s="41"/>
    </row>
    <row r="1800" spans="8:8" x14ac:dyDescent="0.25">
      <c r="H1800" s="41"/>
    </row>
    <row r="1801" spans="8:8" x14ac:dyDescent="0.25">
      <c r="H1801" s="41"/>
    </row>
    <row r="1802" spans="8:8" x14ac:dyDescent="0.25">
      <c r="H1802" s="41"/>
    </row>
    <row r="1803" spans="8:8" x14ac:dyDescent="0.25">
      <c r="H1803" s="41"/>
    </row>
    <row r="1804" spans="8:8" x14ac:dyDescent="0.25">
      <c r="H1804" s="41"/>
    </row>
    <row r="1805" spans="8:8" x14ac:dyDescent="0.25">
      <c r="H1805" s="41"/>
    </row>
    <row r="1806" spans="8:8" x14ac:dyDescent="0.25">
      <c r="H1806" s="41"/>
    </row>
    <row r="1807" spans="8:8" x14ac:dyDescent="0.25">
      <c r="H1807" s="41"/>
    </row>
    <row r="1808" spans="8:8" x14ac:dyDescent="0.25">
      <c r="H1808" s="41"/>
    </row>
    <row r="1809" spans="8:8" x14ac:dyDescent="0.25">
      <c r="H1809" s="41"/>
    </row>
    <row r="1810" spans="8:8" x14ac:dyDescent="0.25">
      <c r="H1810" s="41"/>
    </row>
    <row r="1811" spans="8:8" x14ac:dyDescent="0.25">
      <c r="H1811" s="41"/>
    </row>
    <row r="1812" spans="8:8" x14ac:dyDescent="0.25">
      <c r="H1812" s="41"/>
    </row>
    <row r="1813" spans="8:8" x14ac:dyDescent="0.25">
      <c r="H1813" s="41"/>
    </row>
    <row r="1814" spans="8:8" x14ac:dyDescent="0.25">
      <c r="H1814" s="41"/>
    </row>
    <row r="1815" spans="8:8" x14ac:dyDescent="0.25">
      <c r="H1815" s="41"/>
    </row>
    <row r="1816" spans="8:8" x14ac:dyDescent="0.25">
      <c r="H1816" s="41"/>
    </row>
    <row r="1817" spans="8:8" x14ac:dyDescent="0.25">
      <c r="H1817" s="41"/>
    </row>
    <row r="1818" spans="8:8" x14ac:dyDescent="0.25">
      <c r="H1818" s="41"/>
    </row>
    <row r="1819" spans="8:8" x14ac:dyDescent="0.25">
      <c r="H1819" s="41"/>
    </row>
    <row r="1820" spans="8:8" x14ac:dyDescent="0.25">
      <c r="H1820" s="41"/>
    </row>
    <row r="1821" spans="8:8" x14ac:dyDescent="0.25">
      <c r="H1821" s="41"/>
    </row>
    <row r="1822" spans="8:8" x14ac:dyDescent="0.25">
      <c r="H1822" s="41"/>
    </row>
    <row r="1823" spans="8:8" x14ac:dyDescent="0.25">
      <c r="H1823" s="41"/>
    </row>
    <row r="1824" spans="8:8" x14ac:dyDescent="0.25">
      <c r="H1824" s="41"/>
    </row>
    <row r="1825" spans="8:8" x14ac:dyDescent="0.25">
      <c r="H1825" s="41"/>
    </row>
    <row r="1826" spans="8:8" x14ac:dyDescent="0.25">
      <c r="H1826" s="41"/>
    </row>
    <row r="1827" spans="8:8" x14ac:dyDescent="0.25">
      <c r="H1827" s="41"/>
    </row>
    <row r="1828" spans="8:8" x14ac:dyDescent="0.25">
      <c r="H1828" s="41"/>
    </row>
    <row r="1829" spans="8:8" x14ac:dyDescent="0.25">
      <c r="H1829" s="41"/>
    </row>
    <row r="1830" spans="8:8" x14ac:dyDescent="0.25">
      <c r="H1830" s="41"/>
    </row>
    <row r="1831" spans="8:8" x14ac:dyDescent="0.25">
      <c r="H1831" s="41"/>
    </row>
    <row r="1832" spans="8:8" x14ac:dyDescent="0.25">
      <c r="H1832" s="41"/>
    </row>
    <row r="1833" spans="8:8" x14ac:dyDescent="0.25">
      <c r="H1833" s="41"/>
    </row>
    <row r="1834" spans="8:8" x14ac:dyDescent="0.25">
      <c r="H1834" s="41"/>
    </row>
    <row r="1835" spans="8:8" x14ac:dyDescent="0.25">
      <c r="H1835" s="41"/>
    </row>
    <row r="1836" spans="8:8" x14ac:dyDescent="0.25">
      <c r="H1836" s="41"/>
    </row>
    <row r="1837" spans="8:8" x14ac:dyDescent="0.25">
      <c r="H1837" s="41"/>
    </row>
    <row r="1838" spans="8:8" x14ac:dyDescent="0.25">
      <c r="H1838" s="41"/>
    </row>
    <row r="1839" spans="8:8" x14ac:dyDescent="0.25">
      <c r="H1839" s="41"/>
    </row>
    <row r="1840" spans="8:8" x14ac:dyDescent="0.25">
      <c r="H1840" s="41"/>
    </row>
    <row r="1841" spans="8:8" x14ac:dyDescent="0.25">
      <c r="H1841" s="41"/>
    </row>
    <row r="1842" spans="8:8" x14ac:dyDescent="0.25">
      <c r="H1842" s="41"/>
    </row>
    <row r="1843" spans="8:8" x14ac:dyDescent="0.25">
      <c r="H1843" s="41"/>
    </row>
    <row r="1844" spans="8:8" x14ac:dyDescent="0.25">
      <c r="H1844" s="41"/>
    </row>
    <row r="1845" spans="8:8" x14ac:dyDescent="0.25">
      <c r="H1845" s="41"/>
    </row>
    <row r="1846" spans="8:8" x14ac:dyDescent="0.25">
      <c r="H1846" s="41"/>
    </row>
    <row r="1847" spans="8:8" x14ac:dyDescent="0.25">
      <c r="H1847" s="41"/>
    </row>
    <row r="1848" spans="8:8" x14ac:dyDescent="0.25">
      <c r="H1848" s="41"/>
    </row>
    <row r="1849" spans="8:8" x14ac:dyDescent="0.25">
      <c r="H1849" s="41"/>
    </row>
    <row r="1850" spans="8:8" x14ac:dyDescent="0.25">
      <c r="H1850" s="41"/>
    </row>
    <row r="1851" spans="8:8" x14ac:dyDescent="0.25">
      <c r="H1851" s="41"/>
    </row>
    <row r="1852" spans="8:8" x14ac:dyDescent="0.25">
      <c r="H1852" s="41"/>
    </row>
    <row r="1853" spans="8:8" x14ac:dyDescent="0.25">
      <c r="H1853" s="41"/>
    </row>
    <row r="1854" spans="8:8" x14ac:dyDescent="0.25">
      <c r="H1854" s="41"/>
    </row>
    <row r="1855" spans="8:8" x14ac:dyDescent="0.25">
      <c r="H1855" s="41"/>
    </row>
    <row r="1856" spans="8:8" x14ac:dyDescent="0.25">
      <c r="H1856" s="41"/>
    </row>
    <row r="1857" spans="8:8" x14ac:dyDescent="0.25">
      <c r="H1857" s="41"/>
    </row>
    <row r="1858" spans="8:8" x14ac:dyDescent="0.25">
      <c r="H1858" s="41"/>
    </row>
    <row r="1859" spans="8:8" x14ac:dyDescent="0.25">
      <c r="H1859" s="41"/>
    </row>
    <row r="1860" spans="8:8" x14ac:dyDescent="0.25">
      <c r="H1860" s="41"/>
    </row>
    <row r="1861" spans="8:8" x14ac:dyDescent="0.25">
      <c r="H1861" s="41"/>
    </row>
    <row r="1862" spans="8:8" x14ac:dyDescent="0.25">
      <c r="H1862" s="41"/>
    </row>
    <row r="1863" spans="8:8" x14ac:dyDescent="0.25">
      <c r="H1863" s="41"/>
    </row>
    <row r="1864" spans="8:8" x14ac:dyDescent="0.25">
      <c r="H1864" s="41"/>
    </row>
    <row r="1865" spans="8:8" x14ac:dyDescent="0.25">
      <c r="H1865" s="41"/>
    </row>
    <row r="1866" spans="8:8" x14ac:dyDescent="0.25">
      <c r="H1866" s="41"/>
    </row>
    <row r="1867" spans="8:8" x14ac:dyDescent="0.25">
      <c r="H1867" s="41"/>
    </row>
    <row r="1868" spans="8:8" x14ac:dyDescent="0.25">
      <c r="H1868" s="41"/>
    </row>
    <row r="1869" spans="8:8" x14ac:dyDescent="0.25">
      <c r="H1869" s="41"/>
    </row>
    <row r="1870" spans="8:8" x14ac:dyDescent="0.25">
      <c r="H1870" s="41"/>
    </row>
    <row r="1871" spans="8:8" x14ac:dyDescent="0.25">
      <c r="H1871" s="41"/>
    </row>
    <row r="1872" spans="8:8" x14ac:dyDescent="0.25">
      <c r="H1872" s="41"/>
    </row>
    <row r="1873" spans="8:8" x14ac:dyDescent="0.25">
      <c r="H1873" s="41"/>
    </row>
    <row r="1874" spans="8:8" x14ac:dyDescent="0.25">
      <c r="H1874" s="41"/>
    </row>
    <row r="1875" spans="8:8" x14ac:dyDescent="0.25">
      <c r="H1875" s="41"/>
    </row>
    <row r="1876" spans="8:8" x14ac:dyDescent="0.25">
      <c r="H1876" s="41"/>
    </row>
    <row r="1877" spans="8:8" x14ac:dyDescent="0.25">
      <c r="H1877" s="41"/>
    </row>
    <row r="1878" spans="8:8" x14ac:dyDescent="0.25">
      <c r="H1878" s="41"/>
    </row>
    <row r="1879" spans="8:8" x14ac:dyDescent="0.25">
      <c r="H1879" s="41"/>
    </row>
    <row r="1880" spans="8:8" x14ac:dyDescent="0.25">
      <c r="H1880" s="41"/>
    </row>
    <row r="1881" spans="8:8" x14ac:dyDescent="0.25">
      <c r="H1881" s="41"/>
    </row>
    <row r="1882" spans="8:8" x14ac:dyDescent="0.25">
      <c r="H1882" s="41"/>
    </row>
    <row r="1883" spans="8:8" x14ac:dyDescent="0.25">
      <c r="H1883" s="41"/>
    </row>
    <row r="1884" spans="8:8" x14ac:dyDescent="0.25">
      <c r="H1884" s="41"/>
    </row>
    <row r="1885" spans="8:8" x14ac:dyDescent="0.25">
      <c r="H1885" s="41"/>
    </row>
    <row r="1886" spans="8:8" x14ac:dyDescent="0.25">
      <c r="H1886" s="41"/>
    </row>
    <row r="1887" spans="8:8" x14ac:dyDescent="0.25">
      <c r="H1887" s="41"/>
    </row>
    <row r="1888" spans="8:8" x14ac:dyDescent="0.25">
      <c r="H1888" s="41"/>
    </row>
    <row r="1889" spans="8:8" x14ac:dyDescent="0.25">
      <c r="H1889" s="41"/>
    </row>
    <row r="1890" spans="8:8" x14ac:dyDescent="0.25">
      <c r="H1890" s="41"/>
    </row>
    <row r="1891" spans="8:8" x14ac:dyDescent="0.25">
      <c r="H1891" s="41"/>
    </row>
    <row r="1892" spans="8:8" x14ac:dyDescent="0.25">
      <c r="H1892" s="41"/>
    </row>
    <row r="1893" spans="8:8" x14ac:dyDescent="0.25">
      <c r="H1893" s="41"/>
    </row>
    <row r="1894" spans="8:8" x14ac:dyDescent="0.25">
      <c r="H1894" s="41"/>
    </row>
    <row r="1895" spans="8:8" x14ac:dyDescent="0.25">
      <c r="H1895" s="41"/>
    </row>
    <row r="1896" spans="8:8" x14ac:dyDescent="0.25">
      <c r="H1896" s="41"/>
    </row>
    <row r="1897" spans="8:8" x14ac:dyDescent="0.25">
      <c r="H1897" s="41"/>
    </row>
    <row r="1898" spans="8:8" x14ac:dyDescent="0.25">
      <c r="H1898" s="41"/>
    </row>
    <row r="1899" spans="8:8" x14ac:dyDescent="0.25">
      <c r="H1899" s="41"/>
    </row>
    <row r="1900" spans="8:8" x14ac:dyDescent="0.25">
      <c r="H1900" s="41"/>
    </row>
    <row r="1901" spans="8:8" x14ac:dyDescent="0.25">
      <c r="H1901" s="41"/>
    </row>
    <row r="1902" spans="8:8" x14ac:dyDescent="0.25">
      <c r="H1902" s="41"/>
    </row>
    <row r="1903" spans="8:8" x14ac:dyDescent="0.25">
      <c r="H1903" s="41"/>
    </row>
    <row r="1904" spans="8:8" x14ac:dyDescent="0.25">
      <c r="H1904" s="41"/>
    </row>
    <row r="1905" spans="8:8" x14ac:dyDescent="0.25">
      <c r="H1905" s="41"/>
    </row>
    <row r="1906" spans="8:8" x14ac:dyDescent="0.25">
      <c r="H1906" s="41"/>
    </row>
    <row r="1907" spans="8:8" x14ac:dyDescent="0.25">
      <c r="H1907" s="41"/>
    </row>
    <row r="1908" spans="8:8" x14ac:dyDescent="0.25">
      <c r="H1908" s="41"/>
    </row>
    <row r="1909" spans="8:8" x14ac:dyDescent="0.25">
      <c r="H1909" s="41"/>
    </row>
    <row r="1910" spans="8:8" x14ac:dyDescent="0.25">
      <c r="H1910" s="41"/>
    </row>
    <row r="1911" spans="8:8" x14ac:dyDescent="0.25">
      <c r="H1911" s="41"/>
    </row>
    <row r="1912" spans="8:8" x14ac:dyDescent="0.25">
      <c r="H1912" s="41"/>
    </row>
    <row r="1913" spans="8:8" x14ac:dyDescent="0.25">
      <c r="H1913" s="41"/>
    </row>
    <row r="1914" spans="8:8" x14ac:dyDescent="0.25">
      <c r="H1914" s="41"/>
    </row>
    <row r="1915" spans="8:8" x14ac:dyDescent="0.25">
      <c r="H1915" s="41"/>
    </row>
    <row r="1916" spans="8:8" x14ac:dyDescent="0.25">
      <c r="H1916" s="41"/>
    </row>
    <row r="1917" spans="8:8" x14ac:dyDescent="0.25">
      <c r="H1917" s="41"/>
    </row>
    <row r="1918" spans="8:8" x14ac:dyDescent="0.25">
      <c r="H1918" s="41"/>
    </row>
    <row r="1919" spans="8:8" x14ac:dyDescent="0.25">
      <c r="H1919" s="41"/>
    </row>
    <row r="1920" spans="8:8" x14ac:dyDescent="0.25">
      <c r="H1920" s="41"/>
    </row>
    <row r="1921" spans="8:8" x14ac:dyDescent="0.25">
      <c r="H1921" s="41"/>
    </row>
    <row r="1922" spans="8:8" x14ac:dyDescent="0.25">
      <c r="H1922" s="41"/>
    </row>
    <row r="1923" spans="8:8" x14ac:dyDescent="0.25">
      <c r="H1923" s="41"/>
    </row>
    <row r="1924" spans="8:8" x14ac:dyDescent="0.25">
      <c r="H1924" s="41"/>
    </row>
    <row r="1925" spans="8:8" x14ac:dyDescent="0.25">
      <c r="H1925" s="41"/>
    </row>
    <row r="1926" spans="8:8" x14ac:dyDescent="0.25">
      <c r="H1926" s="41"/>
    </row>
    <row r="1927" spans="8:8" x14ac:dyDescent="0.25">
      <c r="H1927" s="41"/>
    </row>
    <row r="1928" spans="8:8" x14ac:dyDescent="0.25">
      <c r="H1928" s="41"/>
    </row>
    <row r="1929" spans="8:8" x14ac:dyDescent="0.25">
      <c r="H1929" s="41"/>
    </row>
    <row r="1930" spans="8:8" x14ac:dyDescent="0.25">
      <c r="H1930" s="41"/>
    </row>
    <row r="1931" spans="8:8" x14ac:dyDescent="0.25">
      <c r="H1931" s="41"/>
    </row>
    <row r="1932" spans="8:8" x14ac:dyDescent="0.25">
      <c r="H1932" s="41"/>
    </row>
    <row r="1933" spans="8:8" x14ac:dyDescent="0.25">
      <c r="H1933" s="41"/>
    </row>
    <row r="1934" spans="8:8" x14ac:dyDescent="0.25">
      <c r="H1934" s="41"/>
    </row>
    <row r="1935" spans="8:8" x14ac:dyDescent="0.25">
      <c r="H1935" s="41"/>
    </row>
    <row r="1936" spans="8:8" x14ac:dyDescent="0.25">
      <c r="H1936" s="41"/>
    </row>
    <row r="1937" spans="8:8" x14ac:dyDescent="0.25">
      <c r="H1937" s="41"/>
    </row>
    <row r="1938" spans="8:8" x14ac:dyDescent="0.25">
      <c r="H1938" s="41"/>
    </row>
    <row r="1939" spans="8:8" x14ac:dyDescent="0.25">
      <c r="H1939" s="41"/>
    </row>
    <row r="1940" spans="8:8" x14ac:dyDescent="0.25">
      <c r="H1940" s="41"/>
    </row>
    <row r="1941" spans="8:8" x14ac:dyDescent="0.25">
      <c r="H1941" s="41"/>
    </row>
    <row r="1942" spans="8:8" x14ac:dyDescent="0.25">
      <c r="H1942" s="41"/>
    </row>
    <row r="1943" spans="8:8" x14ac:dyDescent="0.25">
      <c r="H1943" s="41"/>
    </row>
    <row r="1944" spans="8:8" x14ac:dyDescent="0.25">
      <c r="H1944" s="41"/>
    </row>
    <row r="1945" spans="8:8" x14ac:dyDescent="0.25">
      <c r="H1945" s="41"/>
    </row>
    <row r="1946" spans="8:8" x14ac:dyDescent="0.25">
      <c r="H1946" s="41"/>
    </row>
    <row r="1947" spans="8:8" x14ac:dyDescent="0.25">
      <c r="H1947" s="41"/>
    </row>
    <row r="1948" spans="8:8" x14ac:dyDescent="0.25">
      <c r="H1948" s="41"/>
    </row>
    <row r="1949" spans="8:8" x14ac:dyDescent="0.25">
      <c r="H1949" s="41"/>
    </row>
    <row r="1950" spans="8:8" x14ac:dyDescent="0.25">
      <c r="H1950" s="41"/>
    </row>
    <row r="1951" spans="8:8" x14ac:dyDescent="0.25">
      <c r="H1951" s="41"/>
    </row>
    <row r="1952" spans="8:8" x14ac:dyDescent="0.25">
      <c r="H1952" s="41"/>
    </row>
    <row r="1953" spans="8:8" x14ac:dyDescent="0.25">
      <c r="H1953" s="41"/>
    </row>
    <row r="1954" spans="8:8" x14ac:dyDescent="0.25">
      <c r="H1954" s="41"/>
    </row>
    <row r="1955" spans="8:8" x14ac:dyDescent="0.25">
      <c r="H1955" s="41"/>
    </row>
    <row r="1956" spans="8:8" x14ac:dyDescent="0.25">
      <c r="H1956" s="41"/>
    </row>
    <row r="1957" spans="8:8" x14ac:dyDescent="0.25">
      <c r="H1957" s="41"/>
    </row>
    <row r="1958" spans="8:8" x14ac:dyDescent="0.25">
      <c r="H1958" s="41"/>
    </row>
    <row r="1959" spans="8:8" x14ac:dyDescent="0.25">
      <c r="H1959" s="41"/>
    </row>
    <row r="1960" spans="8:8" x14ac:dyDescent="0.25">
      <c r="H1960" s="41"/>
    </row>
    <row r="1961" spans="8:8" x14ac:dyDescent="0.25">
      <c r="H1961" s="41"/>
    </row>
    <row r="1962" spans="8:8" x14ac:dyDescent="0.25">
      <c r="H1962" s="41"/>
    </row>
    <row r="1963" spans="8:8" x14ac:dyDescent="0.25">
      <c r="H1963" s="41"/>
    </row>
    <row r="1964" spans="8:8" x14ac:dyDescent="0.25">
      <c r="H1964" s="41"/>
    </row>
    <row r="1965" spans="8:8" x14ac:dyDescent="0.25">
      <c r="H1965" s="41"/>
    </row>
    <row r="1966" spans="8:8" x14ac:dyDescent="0.25">
      <c r="H1966" s="41"/>
    </row>
    <row r="1967" spans="8:8" x14ac:dyDescent="0.25">
      <c r="H1967" s="41"/>
    </row>
    <row r="1968" spans="8:8" x14ac:dyDescent="0.25">
      <c r="H1968" s="41"/>
    </row>
    <row r="1969" spans="8:8" x14ac:dyDescent="0.25">
      <c r="H1969" s="41"/>
    </row>
    <row r="1970" spans="8:8" x14ac:dyDescent="0.25">
      <c r="H1970" s="41"/>
    </row>
    <row r="1971" spans="8:8" x14ac:dyDescent="0.25">
      <c r="H1971" s="41"/>
    </row>
    <row r="1972" spans="8:8" x14ac:dyDescent="0.25">
      <c r="H1972" s="41"/>
    </row>
    <row r="1973" spans="8:8" x14ac:dyDescent="0.25">
      <c r="H1973" s="41"/>
    </row>
    <row r="1974" spans="8:8" x14ac:dyDescent="0.25">
      <c r="H1974" s="41"/>
    </row>
    <row r="1975" spans="8:8" x14ac:dyDescent="0.25">
      <c r="H1975" s="41"/>
    </row>
    <row r="1976" spans="8:8" x14ac:dyDescent="0.25">
      <c r="H1976" s="41"/>
    </row>
    <row r="1977" spans="8:8" x14ac:dyDescent="0.25">
      <c r="H1977" s="41"/>
    </row>
    <row r="1978" spans="8:8" x14ac:dyDescent="0.25">
      <c r="H1978" s="41"/>
    </row>
    <row r="1979" spans="8:8" x14ac:dyDescent="0.25">
      <c r="H1979" s="41"/>
    </row>
    <row r="1980" spans="8:8" x14ac:dyDescent="0.25">
      <c r="H1980" s="41"/>
    </row>
    <row r="1981" spans="8:8" x14ac:dyDescent="0.25">
      <c r="H1981" s="41"/>
    </row>
    <row r="1982" spans="8:8" x14ac:dyDescent="0.25">
      <c r="H1982" s="41"/>
    </row>
    <row r="1983" spans="8:8" x14ac:dyDescent="0.25">
      <c r="H1983" s="41"/>
    </row>
    <row r="1984" spans="8:8" x14ac:dyDescent="0.25">
      <c r="H1984" s="41"/>
    </row>
    <row r="1985" spans="8:8" x14ac:dyDescent="0.25">
      <c r="H1985" s="41"/>
    </row>
    <row r="1986" spans="8:8" x14ac:dyDescent="0.25">
      <c r="H1986" s="41"/>
    </row>
    <row r="1987" spans="8:8" x14ac:dyDescent="0.25">
      <c r="H1987" s="41"/>
    </row>
    <row r="1988" spans="8:8" x14ac:dyDescent="0.25">
      <c r="H1988" s="41"/>
    </row>
    <row r="1989" spans="8:8" x14ac:dyDescent="0.25">
      <c r="H1989" s="41"/>
    </row>
    <row r="1990" spans="8:8" x14ac:dyDescent="0.25">
      <c r="H1990" s="41"/>
    </row>
    <row r="1991" spans="8:8" x14ac:dyDescent="0.25">
      <c r="H1991" s="41"/>
    </row>
    <row r="1992" spans="8:8" x14ac:dyDescent="0.25">
      <c r="H1992" s="41"/>
    </row>
    <row r="1993" spans="8:8" x14ac:dyDescent="0.25">
      <c r="H1993" s="41"/>
    </row>
    <row r="1994" spans="8:8" x14ac:dyDescent="0.25">
      <c r="H1994" s="41"/>
    </row>
    <row r="1995" spans="8:8" x14ac:dyDescent="0.25">
      <c r="H1995" s="41"/>
    </row>
    <row r="1996" spans="8:8" x14ac:dyDescent="0.25">
      <c r="H1996" s="41"/>
    </row>
    <row r="1997" spans="8:8" x14ac:dyDescent="0.25">
      <c r="H1997" s="41"/>
    </row>
    <row r="1998" spans="8:8" x14ac:dyDescent="0.25">
      <c r="H1998" s="41"/>
    </row>
    <row r="1999" spans="8:8" x14ac:dyDescent="0.25">
      <c r="H1999" s="41"/>
    </row>
    <row r="2000" spans="8:8" x14ac:dyDescent="0.25">
      <c r="H2000" s="41"/>
    </row>
    <row r="2001" spans="8:8" x14ac:dyDescent="0.25">
      <c r="H2001" s="41"/>
    </row>
    <row r="2002" spans="8:8" x14ac:dyDescent="0.25">
      <c r="H2002" s="41"/>
    </row>
    <row r="2003" spans="8:8" x14ac:dyDescent="0.25">
      <c r="H2003" s="41"/>
    </row>
    <row r="2004" spans="8:8" x14ac:dyDescent="0.25">
      <c r="H2004" s="41"/>
    </row>
    <row r="2005" spans="8:8" x14ac:dyDescent="0.25">
      <c r="H2005" s="41"/>
    </row>
    <row r="2006" spans="8:8" x14ac:dyDescent="0.25">
      <c r="H2006" s="41"/>
    </row>
    <row r="2007" spans="8:8" x14ac:dyDescent="0.25">
      <c r="H2007" s="41"/>
    </row>
    <row r="2008" spans="8:8" x14ac:dyDescent="0.25">
      <c r="H2008" s="41"/>
    </row>
    <row r="2009" spans="8:8" x14ac:dyDescent="0.25">
      <c r="H2009" s="41"/>
    </row>
    <row r="2010" spans="8:8" x14ac:dyDescent="0.25">
      <c r="H2010" s="41"/>
    </row>
    <row r="2011" spans="8:8" x14ac:dyDescent="0.25">
      <c r="H2011" s="41"/>
    </row>
    <row r="2012" spans="8:8" x14ac:dyDescent="0.25">
      <c r="H2012" s="41"/>
    </row>
    <row r="2013" spans="8:8" x14ac:dyDescent="0.25">
      <c r="H2013" s="41"/>
    </row>
    <row r="2014" spans="8:8" x14ac:dyDescent="0.25">
      <c r="H2014" s="41"/>
    </row>
    <row r="2015" spans="8:8" x14ac:dyDescent="0.25">
      <c r="H2015" s="41"/>
    </row>
    <row r="2016" spans="8:8" x14ac:dyDescent="0.25">
      <c r="H2016" s="41"/>
    </row>
    <row r="2017" spans="8:8" x14ac:dyDescent="0.25">
      <c r="H2017" s="41"/>
    </row>
    <row r="2018" spans="8:8" x14ac:dyDescent="0.25">
      <c r="H2018" s="41"/>
    </row>
    <row r="2019" spans="8:8" x14ac:dyDescent="0.25">
      <c r="H2019" s="41"/>
    </row>
    <row r="2020" spans="8:8" x14ac:dyDescent="0.25">
      <c r="H2020" s="41"/>
    </row>
    <row r="2021" spans="8:8" x14ac:dyDescent="0.25">
      <c r="H2021" s="41"/>
    </row>
    <row r="2022" spans="8:8" x14ac:dyDescent="0.25">
      <c r="H2022" s="41"/>
    </row>
    <row r="2023" spans="8:8" x14ac:dyDescent="0.25">
      <c r="H2023" s="41"/>
    </row>
    <row r="2024" spans="8:8" x14ac:dyDescent="0.25">
      <c r="H2024" s="41"/>
    </row>
    <row r="2025" spans="8:8" x14ac:dyDescent="0.25">
      <c r="H2025" s="41"/>
    </row>
    <row r="2026" spans="8:8" x14ac:dyDescent="0.25">
      <c r="H2026" s="41"/>
    </row>
    <row r="2027" spans="8:8" x14ac:dyDescent="0.25">
      <c r="H2027" s="41"/>
    </row>
    <row r="2028" spans="8:8" x14ac:dyDescent="0.25">
      <c r="H2028" s="41"/>
    </row>
    <row r="2029" spans="8:8" x14ac:dyDescent="0.25">
      <c r="H2029" s="41"/>
    </row>
    <row r="2030" spans="8:8" x14ac:dyDescent="0.25">
      <c r="H2030" s="41"/>
    </row>
    <row r="2031" spans="8:8" x14ac:dyDescent="0.25">
      <c r="H2031" s="41"/>
    </row>
    <row r="2032" spans="8:8" x14ac:dyDescent="0.25">
      <c r="H2032" s="41"/>
    </row>
    <row r="2033" spans="8:8" x14ac:dyDescent="0.25">
      <c r="H2033" s="41"/>
    </row>
    <row r="2034" spans="8:8" x14ac:dyDescent="0.25">
      <c r="H2034" s="41"/>
    </row>
    <row r="2035" spans="8:8" x14ac:dyDescent="0.25">
      <c r="H2035" s="41"/>
    </row>
    <row r="2036" spans="8:8" x14ac:dyDescent="0.25">
      <c r="H2036" s="41"/>
    </row>
    <row r="2037" spans="8:8" x14ac:dyDescent="0.25">
      <c r="H2037" s="41"/>
    </row>
    <row r="2038" spans="8:8" x14ac:dyDescent="0.25">
      <c r="H2038" s="41"/>
    </row>
    <row r="2039" spans="8:8" x14ac:dyDescent="0.25">
      <c r="H2039" s="41"/>
    </row>
    <row r="2040" spans="8:8" x14ac:dyDescent="0.25">
      <c r="H2040" s="41"/>
    </row>
    <row r="2041" spans="8:8" x14ac:dyDescent="0.25">
      <c r="H2041" s="41"/>
    </row>
    <row r="2042" spans="8:8" x14ac:dyDescent="0.25">
      <c r="H2042" s="41"/>
    </row>
    <row r="2043" spans="8:8" x14ac:dyDescent="0.25">
      <c r="H2043" s="41"/>
    </row>
    <row r="2044" spans="8:8" x14ac:dyDescent="0.25">
      <c r="H2044" s="41"/>
    </row>
    <row r="2045" spans="8:8" x14ac:dyDescent="0.25">
      <c r="H2045" s="41"/>
    </row>
    <row r="2046" spans="8:8" x14ac:dyDescent="0.25">
      <c r="H2046" s="41"/>
    </row>
    <row r="2047" spans="8:8" x14ac:dyDescent="0.25">
      <c r="H2047" s="41"/>
    </row>
    <row r="2048" spans="8:8" x14ac:dyDescent="0.25">
      <c r="H2048" s="41"/>
    </row>
    <row r="2049" spans="8:8" x14ac:dyDescent="0.25">
      <c r="H2049" s="41"/>
    </row>
    <row r="2050" spans="8:8" x14ac:dyDescent="0.25">
      <c r="H2050" s="41"/>
    </row>
    <row r="2051" spans="8:8" x14ac:dyDescent="0.25">
      <c r="H2051" s="41"/>
    </row>
    <row r="2052" spans="8:8" x14ac:dyDescent="0.25">
      <c r="H2052" s="41"/>
    </row>
    <row r="2053" spans="8:8" x14ac:dyDescent="0.25">
      <c r="H2053" s="41"/>
    </row>
    <row r="2054" spans="8:8" x14ac:dyDescent="0.25">
      <c r="H2054" s="41"/>
    </row>
    <row r="2055" spans="8:8" x14ac:dyDescent="0.25">
      <c r="H2055" s="41"/>
    </row>
    <row r="2056" spans="8:8" x14ac:dyDescent="0.25">
      <c r="H2056" s="41"/>
    </row>
    <row r="2057" spans="8:8" x14ac:dyDescent="0.25">
      <c r="H2057" s="41"/>
    </row>
    <row r="2058" spans="8:8" x14ac:dyDescent="0.25">
      <c r="H2058" s="41"/>
    </row>
    <row r="2059" spans="8:8" x14ac:dyDescent="0.25">
      <c r="H2059" s="41"/>
    </row>
    <row r="2060" spans="8:8" x14ac:dyDescent="0.25">
      <c r="H2060" s="41"/>
    </row>
    <row r="2061" spans="8:8" x14ac:dyDescent="0.25">
      <c r="H2061" s="41"/>
    </row>
    <row r="2062" spans="8:8" x14ac:dyDescent="0.25">
      <c r="H2062" s="41"/>
    </row>
    <row r="2063" spans="8:8" x14ac:dyDescent="0.25">
      <c r="H2063" s="41"/>
    </row>
    <row r="2064" spans="8:8" x14ac:dyDescent="0.25">
      <c r="H2064" s="41"/>
    </row>
    <row r="2065" spans="8:8" x14ac:dyDescent="0.25">
      <c r="H2065" s="41"/>
    </row>
    <row r="2066" spans="8:8" x14ac:dyDescent="0.25">
      <c r="H2066" s="41"/>
    </row>
    <row r="2067" spans="8:8" x14ac:dyDescent="0.25">
      <c r="H2067" s="41"/>
    </row>
    <row r="2068" spans="8:8" x14ac:dyDescent="0.25">
      <c r="H2068" s="41"/>
    </row>
    <row r="2069" spans="8:8" x14ac:dyDescent="0.25">
      <c r="H2069" s="41"/>
    </row>
    <row r="2070" spans="8:8" x14ac:dyDescent="0.25">
      <c r="H2070" s="41"/>
    </row>
    <row r="2071" spans="8:8" x14ac:dyDescent="0.25">
      <c r="H2071" s="41"/>
    </row>
    <row r="2072" spans="8:8" x14ac:dyDescent="0.25">
      <c r="H2072" s="41"/>
    </row>
    <row r="2073" spans="8:8" x14ac:dyDescent="0.25">
      <c r="H2073" s="41"/>
    </row>
    <row r="2074" spans="8:8" x14ac:dyDescent="0.25">
      <c r="H2074" s="41"/>
    </row>
    <row r="2075" spans="8:8" x14ac:dyDescent="0.25">
      <c r="H2075" s="41"/>
    </row>
    <row r="2076" spans="8:8" x14ac:dyDescent="0.25">
      <c r="H2076" s="41"/>
    </row>
    <row r="2077" spans="8:8" x14ac:dyDescent="0.25">
      <c r="H2077" s="41"/>
    </row>
    <row r="2078" spans="8:8" x14ac:dyDescent="0.25">
      <c r="H2078" s="41"/>
    </row>
    <row r="2079" spans="8:8" x14ac:dyDescent="0.25">
      <c r="H2079" s="41"/>
    </row>
    <row r="2080" spans="8:8" x14ac:dyDescent="0.25">
      <c r="H2080" s="41"/>
    </row>
    <row r="2081" spans="8:8" x14ac:dyDescent="0.25">
      <c r="H2081" s="41"/>
    </row>
    <row r="2082" spans="8:8" x14ac:dyDescent="0.25">
      <c r="H2082" s="41"/>
    </row>
    <row r="2083" spans="8:8" x14ac:dyDescent="0.25">
      <c r="H2083" s="41"/>
    </row>
    <row r="2084" spans="8:8" x14ac:dyDescent="0.25">
      <c r="H2084" s="41"/>
    </row>
    <row r="2085" spans="8:8" x14ac:dyDescent="0.25">
      <c r="H2085" s="41"/>
    </row>
    <row r="2086" spans="8:8" x14ac:dyDescent="0.25">
      <c r="H2086" s="41"/>
    </row>
    <row r="2087" spans="8:8" x14ac:dyDescent="0.25">
      <c r="H2087" s="41"/>
    </row>
    <row r="2088" spans="8:8" x14ac:dyDescent="0.25">
      <c r="H2088" s="41"/>
    </row>
    <row r="2089" spans="8:8" x14ac:dyDescent="0.25">
      <c r="H2089" s="41"/>
    </row>
    <row r="2090" spans="8:8" x14ac:dyDescent="0.25">
      <c r="H2090" s="41"/>
    </row>
    <row r="2091" spans="8:8" x14ac:dyDescent="0.25">
      <c r="H2091" s="41"/>
    </row>
    <row r="2092" spans="8:8" x14ac:dyDescent="0.25">
      <c r="H2092" s="41"/>
    </row>
    <row r="2093" spans="8:8" x14ac:dyDescent="0.25">
      <c r="H2093" s="41"/>
    </row>
    <row r="2094" spans="8:8" x14ac:dyDescent="0.25">
      <c r="H2094" s="41"/>
    </row>
    <row r="2095" spans="8:8" x14ac:dyDescent="0.25">
      <c r="H2095" s="41"/>
    </row>
    <row r="2096" spans="8:8" x14ac:dyDescent="0.25">
      <c r="H2096" s="41"/>
    </row>
    <row r="2097" spans="8:8" x14ac:dyDescent="0.25">
      <c r="H2097" s="41"/>
    </row>
    <row r="2098" spans="8:8" x14ac:dyDescent="0.25">
      <c r="H2098" s="41"/>
    </row>
    <row r="2099" spans="8:8" x14ac:dyDescent="0.25">
      <c r="H2099" s="41"/>
    </row>
    <row r="2100" spans="8:8" x14ac:dyDescent="0.25">
      <c r="H2100" s="41"/>
    </row>
    <row r="2101" spans="8:8" x14ac:dyDescent="0.25">
      <c r="H2101" s="41"/>
    </row>
    <row r="2102" spans="8:8" x14ac:dyDescent="0.25">
      <c r="H2102" s="41"/>
    </row>
    <row r="2103" spans="8:8" x14ac:dyDescent="0.25">
      <c r="H2103" s="41"/>
    </row>
    <row r="2104" spans="8:8" x14ac:dyDescent="0.25">
      <c r="H2104" s="41"/>
    </row>
    <row r="2105" spans="8:8" x14ac:dyDescent="0.25">
      <c r="H2105" s="41"/>
    </row>
    <row r="2106" spans="8:8" x14ac:dyDescent="0.25">
      <c r="H2106" s="41"/>
    </row>
    <row r="2107" spans="8:8" x14ac:dyDescent="0.25">
      <c r="H2107" s="41"/>
    </row>
    <row r="2108" spans="8:8" x14ac:dyDescent="0.25">
      <c r="H2108" s="41"/>
    </row>
    <row r="2109" spans="8:8" x14ac:dyDescent="0.25">
      <c r="H2109" s="41"/>
    </row>
    <row r="2110" spans="8:8" x14ac:dyDescent="0.25">
      <c r="H2110" s="41"/>
    </row>
    <row r="2111" spans="8:8" x14ac:dyDescent="0.25">
      <c r="H2111" s="41"/>
    </row>
    <row r="2112" spans="8:8" x14ac:dyDescent="0.25">
      <c r="H2112" s="41"/>
    </row>
    <row r="2113" spans="8:8" x14ac:dyDescent="0.25">
      <c r="H2113" s="41"/>
    </row>
    <row r="2114" spans="8:8" x14ac:dyDescent="0.25">
      <c r="H2114" s="41"/>
    </row>
    <row r="2115" spans="8:8" x14ac:dyDescent="0.25">
      <c r="H2115" s="41"/>
    </row>
    <row r="2116" spans="8:8" x14ac:dyDescent="0.25">
      <c r="H2116" s="41"/>
    </row>
    <row r="2117" spans="8:8" x14ac:dyDescent="0.25">
      <c r="H2117" s="41"/>
    </row>
    <row r="2118" spans="8:8" x14ac:dyDescent="0.25">
      <c r="H2118" s="41"/>
    </row>
    <row r="2119" spans="8:8" x14ac:dyDescent="0.25">
      <c r="H2119" s="41"/>
    </row>
    <row r="2120" spans="8:8" x14ac:dyDescent="0.25">
      <c r="H2120" s="41"/>
    </row>
    <row r="2121" spans="8:8" x14ac:dyDescent="0.25">
      <c r="H2121" s="41"/>
    </row>
    <row r="2122" spans="8:8" x14ac:dyDescent="0.25">
      <c r="H2122" s="41"/>
    </row>
    <row r="2123" spans="8:8" x14ac:dyDescent="0.25">
      <c r="H2123" s="41"/>
    </row>
    <row r="2124" spans="8:8" x14ac:dyDescent="0.25">
      <c r="H2124" s="41"/>
    </row>
    <row r="2125" spans="8:8" x14ac:dyDescent="0.25">
      <c r="H2125" s="41"/>
    </row>
    <row r="2126" spans="8:8" x14ac:dyDescent="0.25">
      <c r="H2126" s="41"/>
    </row>
    <row r="2127" spans="8:8" x14ac:dyDescent="0.25">
      <c r="H2127" s="41"/>
    </row>
    <row r="2128" spans="8:8" x14ac:dyDescent="0.25">
      <c r="H2128" s="41"/>
    </row>
    <row r="2129" spans="8:8" x14ac:dyDescent="0.25">
      <c r="H2129" s="41"/>
    </row>
    <row r="2130" spans="8:8" x14ac:dyDescent="0.25">
      <c r="H2130" s="41"/>
    </row>
    <row r="2131" spans="8:8" x14ac:dyDescent="0.25">
      <c r="H2131" s="41"/>
    </row>
    <row r="2132" spans="8:8" x14ac:dyDescent="0.25">
      <c r="H2132" s="41"/>
    </row>
    <row r="2133" spans="8:8" x14ac:dyDescent="0.25">
      <c r="H2133" s="41"/>
    </row>
    <row r="2134" spans="8:8" x14ac:dyDescent="0.25">
      <c r="H2134" s="41"/>
    </row>
    <row r="2135" spans="8:8" x14ac:dyDescent="0.25">
      <c r="H2135" s="41"/>
    </row>
    <row r="2136" spans="8:8" x14ac:dyDescent="0.25">
      <c r="H2136" s="41"/>
    </row>
    <row r="2137" spans="8:8" x14ac:dyDescent="0.25">
      <c r="H2137" s="41"/>
    </row>
    <row r="2138" spans="8:8" x14ac:dyDescent="0.25">
      <c r="H2138" s="41"/>
    </row>
    <row r="2139" spans="8:8" x14ac:dyDescent="0.25">
      <c r="H2139" s="41"/>
    </row>
    <row r="2140" spans="8:8" x14ac:dyDescent="0.25">
      <c r="H2140" s="41"/>
    </row>
    <row r="2141" spans="8:8" x14ac:dyDescent="0.25">
      <c r="H2141" s="41"/>
    </row>
    <row r="2142" spans="8:8" x14ac:dyDescent="0.25">
      <c r="H2142" s="41"/>
    </row>
    <row r="2143" spans="8:8" x14ac:dyDescent="0.25">
      <c r="H2143" s="41"/>
    </row>
    <row r="2144" spans="8:8" x14ac:dyDescent="0.25">
      <c r="H2144" s="41"/>
    </row>
    <row r="2145" spans="8:8" x14ac:dyDescent="0.25">
      <c r="H2145" s="41"/>
    </row>
    <row r="2146" spans="8:8" x14ac:dyDescent="0.25">
      <c r="H2146" s="41"/>
    </row>
    <row r="2147" spans="8:8" x14ac:dyDescent="0.25">
      <c r="H2147" s="41"/>
    </row>
    <row r="2148" spans="8:8" x14ac:dyDescent="0.25">
      <c r="H2148" s="41"/>
    </row>
    <row r="2149" spans="8:8" x14ac:dyDescent="0.25">
      <c r="H2149" s="41"/>
    </row>
    <row r="2150" spans="8:8" x14ac:dyDescent="0.25">
      <c r="H2150" s="41"/>
    </row>
    <row r="2151" spans="8:8" x14ac:dyDescent="0.25">
      <c r="H2151" s="41"/>
    </row>
    <row r="2152" spans="8:8" x14ac:dyDescent="0.25">
      <c r="H2152" s="41"/>
    </row>
    <row r="2153" spans="8:8" x14ac:dyDescent="0.25">
      <c r="H2153" s="41"/>
    </row>
    <row r="2154" spans="8:8" x14ac:dyDescent="0.25">
      <c r="H2154" s="41"/>
    </row>
    <row r="2155" spans="8:8" x14ac:dyDescent="0.25">
      <c r="H2155" s="41"/>
    </row>
    <row r="2156" spans="8:8" x14ac:dyDescent="0.25">
      <c r="H2156" s="41"/>
    </row>
    <row r="2157" spans="8:8" x14ac:dyDescent="0.25">
      <c r="H2157" s="41"/>
    </row>
    <row r="2158" spans="8:8" x14ac:dyDescent="0.25">
      <c r="H2158" s="41"/>
    </row>
    <row r="2159" spans="8:8" x14ac:dyDescent="0.25">
      <c r="H2159" s="41"/>
    </row>
    <row r="2160" spans="8:8" x14ac:dyDescent="0.25">
      <c r="H2160" s="41"/>
    </row>
    <row r="2161" spans="8:8" x14ac:dyDescent="0.25">
      <c r="H2161" s="41"/>
    </row>
    <row r="2162" spans="8:8" x14ac:dyDescent="0.25">
      <c r="H2162" s="41"/>
    </row>
    <row r="2163" spans="8:8" x14ac:dyDescent="0.25">
      <c r="H2163" s="41"/>
    </row>
    <row r="2164" spans="8:8" x14ac:dyDescent="0.25">
      <c r="H2164" s="41"/>
    </row>
    <row r="2165" spans="8:8" x14ac:dyDescent="0.25">
      <c r="H2165" s="41"/>
    </row>
    <row r="2166" spans="8:8" x14ac:dyDescent="0.25">
      <c r="H2166" s="41"/>
    </row>
    <row r="2167" spans="8:8" x14ac:dyDescent="0.25">
      <c r="H2167" s="41"/>
    </row>
    <row r="2168" spans="8:8" x14ac:dyDescent="0.25">
      <c r="H2168" s="41"/>
    </row>
    <row r="2169" spans="8:8" x14ac:dyDescent="0.25">
      <c r="H2169" s="41"/>
    </row>
    <row r="2170" spans="8:8" x14ac:dyDescent="0.25">
      <c r="H2170" s="41"/>
    </row>
    <row r="2171" spans="8:8" x14ac:dyDescent="0.25">
      <c r="H2171" s="41"/>
    </row>
    <row r="2172" spans="8:8" x14ac:dyDescent="0.25">
      <c r="H2172" s="41"/>
    </row>
    <row r="2173" spans="8:8" x14ac:dyDescent="0.25">
      <c r="H2173" s="41"/>
    </row>
    <row r="2174" spans="8:8" x14ac:dyDescent="0.25">
      <c r="H2174" s="41"/>
    </row>
    <row r="2175" spans="8:8" x14ac:dyDescent="0.25">
      <c r="H2175" s="41"/>
    </row>
    <row r="2176" spans="8:8" x14ac:dyDescent="0.25">
      <c r="H2176" s="41"/>
    </row>
    <row r="2177" spans="8:8" x14ac:dyDescent="0.25">
      <c r="H2177" s="41"/>
    </row>
    <row r="2178" spans="8:8" x14ac:dyDescent="0.25">
      <c r="H2178" s="41"/>
    </row>
    <row r="2179" spans="8:8" x14ac:dyDescent="0.25">
      <c r="H2179" s="41"/>
    </row>
    <row r="2180" spans="8:8" x14ac:dyDescent="0.25">
      <c r="H2180" s="41"/>
    </row>
    <row r="2181" spans="8:8" x14ac:dyDescent="0.25">
      <c r="H2181" s="41"/>
    </row>
    <row r="2182" spans="8:8" x14ac:dyDescent="0.25">
      <c r="H2182" s="41"/>
    </row>
    <row r="2183" spans="8:8" x14ac:dyDescent="0.25">
      <c r="H2183" s="41"/>
    </row>
    <row r="2184" spans="8:8" x14ac:dyDescent="0.25">
      <c r="H2184" s="41"/>
    </row>
    <row r="2185" spans="8:8" x14ac:dyDescent="0.25">
      <c r="H2185" s="41"/>
    </row>
    <row r="2186" spans="8:8" x14ac:dyDescent="0.25">
      <c r="H2186" s="41"/>
    </row>
    <row r="2187" spans="8:8" x14ac:dyDescent="0.25">
      <c r="H2187" s="41"/>
    </row>
    <row r="2188" spans="8:8" x14ac:dyDescent="0.25">
      <c r="H2188" s="41"/>
    </row>
    <row r="2189" spans="8:8" x14ac:dyDescent="0.25">
      <c r="H2189" s="41"/>
    </row>
    <row r="2190" spans="8:8" x14ac:dyDescent="0.25">
      <c r="H2190" s="41"/>
    </row>
    <row r="2191" spans="8:8" x14ac:dyDescent="0.25">
      <c r="H2191" s="41"/>
    </row>
    <row r="2192" spans="8:8" x14ac:dyDescent="0.25">
      <c r="H2192" s="41"/>
    </row>
    <row r="2193" spans="8:8" x14ac:dyDescent="0.25">
      <c r="H2193" s="41"/>
    </row>
    <row r="2194" spans="8:8" x14ac:dyDescent="0.25">
      <c r="H2194" s="41"/>
    </row>
    <row r="2195" spans="8:8" x14ac:dyDescent="0.25">
      <c r="H2195" s="41"/>
    </row>
    <row r="2196" spans="8:8" x14ac:dyDescent="0.25">
      <c r="H2196" s="41"/>
    </row>
    <row r="2197" spans="8:8" x14ac:dyDescent="0.25">
      <c r="H2197" s="41"/>
    </row>
    <row r="2198" spans="8:8" x14ac:dyDescent="0.25">
      <c r="H2198" s="41"/>
    </row>
    <row r="2199" spans="8:8" x14ac:dyDescent="0.25">
      <c r="H2199" s="41"/>
    </row>
    <row r="2200" spans="8:8" x14ac:dyDescent="0.25">
      <c r="H2200" s="41"/>
    </row>
    <row r="2201" spans="8:8" x14ac:dyDescent="0.25">
      <c r="H2201" s="41"/>
    </row>
    <row r="2202" spans="8:8" x14ac:dyDescent="0.25">
      <c r="H2202" s="41"/>
    </row>
    <row r="2203" spans="8:8" x14ac:dyDescent="0.25">
      <c r="H2203" s="41"/>
    </row>
    <row r="2204" spans="8:8" x14ac:dyDescent="0.25">
      <c r="H2204" s="41"/>
    </row>
    <row r="2205" spans="8:8" x14ac:dyDescent="0.25">
      <c r="H2205" s="41"/>
    </row>
    <row r="2206" spans="8:8" x14ac:dyDescent="0.25">
      <c r="H2206" s="41"/>
    </row>
    <row r="2207" spans="8:8" x14ac:dyDescent="0.25">
      <c r="H2207" s="41"/>
    </row>
    <row r="2208" spans="8:8" x14ac:dyDescent="0.25">
      <c r="H2208" s="41"/>
    </row>
    <row r="2209" spans="8:8" x14ac:dyDescent="0.25">
      <c r="H2209" s="41"/>
    </row>
    <row r="2210" spans="8:8" x14ac:dyDescent="0.25">
      <c r="H2210" s="41"/>
    </row>
    <row r="2211" spans="8:8" x14ac:dyDescent="0.25">
      <c r="H2211" s="41"/>
    </row>
    <row r="2212" spans="8:8" x14ac:dyDescent="0.25">
      <c r="H2212" s="41"/>
    </row>
    <row r="2213" spans="8:8" x14ac:dyDescent="0.25">
      <c r="H2213" s="41"/>
    </row>
    <row r="2214" spans="8:8" x14ac:dyDescent="0.25">
      <c r="H2214" s="41"/>
    </row>
    <row r="2215" spans="8:8" x14ac:dyDescent="0.25">
      <c r="H2215" s="41"/>
    </row>
    <row r="2216" spans="8:8" x14ac:dyDescent="0.25">
      <c r="H2216" s="41"/>
    </row>
    <row r="2217" spans="8:8" x14ac:dyDescent="0.25">
      <c r="H2217" s="41"/>
    </row>
    <row r="2218" spans="8:8" x14ac:dyDescent="0.25">
      <c r="H2218" s="41"/>
    </row>
    <row r="2219" spans="8:8" x14ac:dyDescent="0.25">
      <c r="H2219" s="41"/>
    </row>
    <row r="2220" spans="8:8" x14ac:dyDescent="0.25">
      <c r="H2220" s="41"/>
    </row>
    <row r="2221" spans="8:8" x14ac:dyDescent="0.25">
      <c r="H2221" s="41"/>
    </row>
    <row r="2222" spans="8:8" x14ac:dyDescent="0.25">
      <c r="H2222" s="41"/>
    </row>
    <row r="2223" spans="8:8" x14ac:dyDescent="0.25">
      <c r="H2223" s="41"/>
    </row>
    <row r="2224" spans="8:8" x14ac:dyDescent="0.25">
      <c r="H2224" s="41"/>
    </row>
    <row r="2225" spans="8:8" x14ac:dyDescent="0.25">
      <c r="H2225" s="41"/>
    </row>
    <row r="2226" spans="8:8" x14ac:dyDescent="0.25">
      <c r="H2226" s="41"/>
    </row>
    <row r="2227" spans="8:8" x14ac:dyDescent="0.25">
      <c r="H2227" s="41"/>
    </row>
    <row r="2228" spans="8:8" x14ac:dyDescent="0.25">
      <c r="H2228" s="41"/>
    </row>
    <row r="2229" spans="8:8" x14ac:dyDescent="0.25">
      <c r="H2229" s="41"/>
    </row>
    <row r="2230" spans="8:8" x14ac:dyDescent="0.25">
      <c r="H2230" s="41"/>
    </row>
    <row r="2231" spans="8:8" x14ac:dyDescent="0.25">
      <c r="H2231" s="41"/>
    </row>
    <row r="2232" spans="8:8" x14ac:dyDescent="0.25">
      <c r="H2232" s="41"/>
    </row>
    <row r="2233" spans="8:8" x14ac:dyDescent="0.25">
      <c r="H2233" s="41"/>
    </row>
    <row r="2234" spans="8:8" x14ac:dyDescent="0.25">
      <c r="H2234" s="41"/>
    </row>
    <row r="2235" spans="8:8" x14ac:dyDescent="0.25">
      <c r="H2235" s="41"/>
    </row>
    <row r="2236" spans="8:8" x14ac:dyDescent="0.25">
      <c r="H2236" s="41"/>
    </row>
    <row r="2237" spans="8:8" x14ac:dyDescent="0.25">
      <c r="H2237" s="41"/>
    </row>
    <row r="2238" spans="8:8" x14ac:dyDescent="0.25">
      <c r="H2238" s="41"/>
    </row>
    <row r="2239" spans="8:8" x14ac:dyDescent="0.25">
      <c r="H2239" s="41"/>
    </row>
    <row r="2240" spans="8:8" x14ac:dyDescent="0.25">
      <c r="H2240" s="41"/>
    </row>
    <row r="2241" spans="8:8" x14ac:dyDescent="0.25">
      <c r="H2241" s="41"/>
    </row>
    <row r="2242" spans="8:8" x14ac:dyDescent="0.25">
      <c r="H2242" s="41"/>
    </row>
    <row r="2243" spans="8:8" x14ac:dyDescent="0.25">
      <c r="H2243" s="41"/>
    </row>
    <row r="2244" spans="8:8" x14ac:dyDescent="0.25">
      <c r="H2244" s="41"/>
    </row>
    <row r="2245" spans="8:8" x14ac:dyDescent="0.25">
      <c r="H2245" s="41"/>
    </row>
    <row r="2246" spans="8:8" x14ac:dyDescent="0.25">
      <c r="H2246" s="41"/>
    </row>
    <row r="2247" spans="8:8" x14ac:dyDescent="0.25">
      <c r="H2247" s="41"/>
    </row>
    <row r="2248" spans="8:8" x14ac:dyDescent="0.25">
      <c r="H2248" s="41"/>
    </row>
    <row r="2249" spans="8:8" x14ac:dyDescent="0.25">
      <c r="H2249" s="41"/>
    </row>
    <row r="2250" spans="8:8" x14ac:dyDescent="0.25">
      <c r="H2250" s="41"/>
    </row>
    <row r="2251" spans="8:8" x14ac:dyDescent="0.25">
      <c r="H2251" s="41"/>
    </row>
    <row r="2252" spans="8:8" x14ac:dyDescent="0.25">
      <c r="H2252" s="41"/>
    </row>
    <row r="2253" spans="8:8" x14ac:dyDescent="0.25">
      <c r="H2253" s="41"/>
    </row>
    <row r="2254" spans="8:8" x14ac:dyDescent="0.25">
      <c r="H2254" s="41"/>
    </row>
    <row r="2255" spans="8:8" x14ac:dyDescent="0.25">
      <c r="H2255" s="41"/>
    </row>
    <row r="2256" spans="8:8" x14ac:dyDescent="0.25">
      <c r="H2256" s="41"/>
    </row>
    <row r="2257" spans="8:8" x14ac:dyDescent="0.25">
      <c r="H2257" s="41"/>
    </row>
    <row r="2258" spans="8:8" x14ac:dyDescent="0.25">
      <c r="H2258" s="41"/>
    </row>
    <row r="2259" spans="8:8" x14ac:dyDescent="0.25">
      <c r="H2259" s="41"/>
    </row>
    <row r="2260" spans="8:8" x14ac:dyDescent="0.25">
      <c r="H2260" s="41"/>
    </row>
    <row r="2261" spans="8:8" x14ac:dyDescent="0.25">
      <c r="H2261" s="41"/>
    </row>
    <row r="2262" spans="8:8" x14ac:dyDescent="0.25">
      <c r="H2262" s="41"/>
    </row>
    <row r="2263" spans="8:8" x14ac:dyDescent="0.25">
      <c r="H2263" s="41"/>
    </row>
    <row r="2264" spans="8:8" x14ac:dyDescent="0.25">
      <c r="H2264" s="41"/>
    </row>
    <row r="2265" spans="8:8" x14ac:dyDescent="0.25">
      <c r="H2265" s="41"/>
    </row>
    <row r="2266" spans="8:8" x14ac:dyDescent="0.25">
      <c r="H2266" s="41"/>
    </row>
    <row r="2267" spans="8:8" x14ac:dyDescent="0.25">
      <c r="H2267" s="41"/>
    </row>
    <row r="2268" spans="8:8" x14ac:dyDescent="0.25">
      <c r="H2268" s="41"/>
    </row>
    <row r="2269" spans="8:8" x14ac:dyDescent="0.25">
      <c r="H2269" s="41"/>
    </row>
    <row r="2270" spans="8:8" x14ac:dyDescent="0.25">
      <c r="H2270" s="41"/>
    </row>
    <row r="2271" spans="8:8" x14ac:dyDescent="0.25">
      <c r="H2271" s="41"/>
    </row>
    <row r="2272" spans="8:8" x14ac:dyDescent="0.25">
      <c r="H2272" s="41"/>
    </row>
    <row r="2273" spans="8:8" x14ac:dyDescent="0.25">
      <c r="H2273" s="41"/>
    </row>
    <row r="2274" spans="8:8" x14ac:dyDescent="0.25">
      <c r="H2274" s="41"/>
    </row>
    <row r="2275" spans="8:8" x14ac:dyDescent="0.25">
      <c r="H2275" s="41"/>
    </row>
    <row r="2276" spans="8:8" x14ac:dyDescent="0.25">
      <c r="H2276" s="41"/>
    </row>
    <row r="2277" spans="8:8" x14ac:dyDescent="0.25">
      <c r="H2277" s="41"/>
    </row>
    <row r="2278" spans="8:8" x14ac:dyDescent="0.25">
      <c r="H2278" s="41"/>
    </row>
    <row r="2279" spans="8:8" x14ac:dyDescent="0.25">
      <c r="H2279" s="41"/>
    </row>
    <row r="2280" spans="8:8" x14ac:dyDescent="0.25">
      <c r="H2280" s="41"/>
    </row>
    <row r="2281" spans="8:8" x14ac:dyDescent="0.25">
      <c r="H2281" s="41"/>
    </row>
    <row r="2282" spans="8:8" x14ac:dyDescent="0.25">
      <c r="H2282" s="41"/>
    </row>
    <row r="2283" spans="8:8" x14ac:dyDescent="0.25">
      <c r="H2283" s="41"/>
    </row>
    <row r="2284" spans="8:8" x14ac:dyDescent="0.25">
      <c r="H2284" s="41"/>
    </row>
    <row r="2285" spans="8:8" x14ac:dyDescent="0.25">
      <c r="H2285" s="41"/>
    </row>
    <row r="2286" spans="8:8" x14ac:dyDescent="0.25">
      <c r="H2286" s="41"/>
    </row>
    <row r="2287" spans="8:8" x14ac:dyDescent="0.25">
      <c r="H2287" s="41"/>
    </row>
    <row r="2288" spans="8:8" x14ac:dyDescent="0.25">
      <c r="H2288" s="41"/>
    </row>
    <row r="2289" spans="8:8" x14ac:dyDescent="0.25">
      <c r="H2289" s="41"/>
    </row>
    <row r="2290" spans="8:8" x14ac:dyDescent="0.25">
      <c r="H2290" s="41"/>
    </row>
    <row r="2291" spans="8:8" x14ac:dyDescent="0.25">
      <c r="H2291" s="41"/>
    </row>
    <row r="2292" spans="8:8" x14ac:dyDescent="0.25">
      <c r="H2292" s="41"/>
    </row>
    <row r="2293" spans="8:8" x14ac:dyDescent="0.25">
      <c r="H2293" s="41"/>
    </row>
    <row r="2294" spans="8:8" x14ac:dyDescent="0.25">
      <c r="H2294" s="41"/>
    </row>
    <row r="2295" spans="8:8" x14ac:dyDescent="0.25">
      <c r="H2295" s="41"/>
    </row>
    <row r="2296" spans="8:8" x14ac:dyDescent="0.25">
      <c r="H2296" s="41"/>
    </row>
    <row r="2297" spans="8:8" x14ac:dyDescent="0.25">
      <c r="H2297" s="41"/>
    </row>
    <row r="2298" spans="8:8" x14ac:dyDescent="0.25">
      <c r="H2298" s="41"/>
    </row>
    <row r="2299" spans="8:8" x14ac:dyDescent="0.25">
      <c r="H2299" s="41"/>
    </row>
    <row r="2300" spans="8:8" x14ac:dyDescent="0.25">
      <c r="H2300" s="41"/>
    </row>
    <row r="2301" spans="8:8" x14ac:dyDescent="0.25">
      <c r="H2301" s="41"/>
    </row>
    <row r="2302" spans="8:8" x14ac:dyDescent="0.25">
      <c r="H2302" s="41"/>
    </row>
    <row r="2303" spans="8:8" x14ac:dyDescent="0.25">
      <c r="H2303" s="41"/>
    </row>
    <row r="2304" spans="8:8" x14ac:dyDescent="0.25">
      <c r="H2304" s="41"/>
    </row>
    <row r="2305" spans="8:8" x14ac:dyDescent="0.25">
      <c r="H2305" s="41"/>
    </row>
    <row r="2306" spans="8:8" x14ac:dyDescent="0.25">
      <c r="H2306" s="41"/>
    </row>
    <row r="2307" spans="8:8" x14ac:dyDescent="0.25">
      <c r="H2307" s="41"/>
    </row>
    <row r="2308" spans="8:8" x14ac:dyDescent="0.25">
      <c r="H2308" s="41"/>
    </row>
    <row r="2309" spans="8:8" x14ac:dyDescent="0.25">
      <c r="H2309" s="41"/>
    </row>
    <row r="2310" spans="8:8" x14ac:dyDescent="0.25">
      <c r="H2310" s="41"/>
    </row>
    <row r="2311" spans="8:8" x14ac:dyDescent="0.25">
      <c r="H2311" s="41"/>
    </row>
    <row r="2312" spans="8:8" x14ac:dyDescent="0.25">
      <c r="H2312" s="41"/>
    </row>
    <row r="2313" spans="8:8" x14ac:dyDescent="0.25">
      <c r="H2313" s="41"/>
    </row>
    <row r="2314" spans="8:8" x14ac:dyDescent="0.25">
      <c r="H2314" s="41"/>
    </row>
    <row r="2315" spans="8:8" x14ac:dyDescent="0.25">
      <c r="H2315" s="41"/>
    </row>
    <row r="2316" spans="8:8" x14ac:dyDescent="0.25">
      <c r="H2316" s="41"/>
    </row>
    <row r="2317" spans="8:8" x14ac:dyDescent="0.25">
      <c r="H2317" s="41"/>
    </row>
    <row r="2318" spans="8:8" x14ac:dyDescent="0.25">
      <c r="H2318" s="41"/>
    </row>
    <row r="2319" spans="8:8" x14ac:dyDescent="0.25">
      <c r="H2319" s="41"/>
    </row>
    <row r="2320" spans="8:8" x14ac:dyDescent="0.25">
      <c r="H2320" s="41"/>
    </row>
    <row r="2321" spans="8:8" x14ac:dyDescent="0.25">
      <c r="H2321" s="41"/>
    </row>
    <row r="2322" spans="8:8" x14ac:dyDescent="0.25">
      <c r="H2322" s="41"/>
    </row>
    <row r="2323" spans="8:8" x14ac:dyDescent="0.25">
      <c r="H2323" s="41"/>
    </row>
    <row r="2324" spans="8:8" x14ac:dyDescent="0.25">
      <c r="H2324" s="41"/>
    </row>
    <row r="2325" spans="8:8" x14ac:dyDescent="0.25">
      <c r="H2325" s="41"/>
    </row>
    <row r="2326" spans="8:8" x14ac:dyDescent="0.25">
      <c r="H2326" s="41"/>
    </row>
    <row r="2327" spans="8:8" x14ac:dyDescent="0.25">
      <c r="H2327" s="41"/>
    </row>
    <row r="2328" spans="8:8" x14ac:dyDescent="0.25">
      <c r="H2328" s="41"/>
    </row>
    <row r="2329" spans="8:8" x14ac:dyDescent="0.25">
      <c r="H2329" s="41"/>
    </row>
    <row r="2330" spans="8:8" x14ac:dyDescent="0.25">
      <c r="H2330" s="41"/>
    </row>
    <row r="2331" spans="8:8" x14ac:dyDescent="0.25">
      <c r="H2331" s="41"/>
    </row>
    <row r="2332" spans="8:8" x14ac:dyDescent="0.25">
      <c r="H2332" s="41"/>
    </row>
    <row r="2333" spans="8:8" x14ac:dyDescent="0.25">
      <c r="H2333" s="41"/>
    </row>
    <row r="2334" spans="8:8" x14ac:dyDescent="0.25">
      <c r="H2334" s="41"/>
    </row>
    <row r="2335" spans="8:8" x14ac:dyDescent="0.25">
      <c r="H2335" s="41"/>
    </row>
    <row r="2336" spans="8:8" x14ac:dyDescent="0.25">
      <c r="H2336" s="41"/>
    </row>
    <row r="2337" spans="8:8" x14ac:dyDescent="0.25">
      <c r="H2337" s="41"/>
    </row>
    <row r="2338" spans="8:8" x14ac:dyDescent="0.25">
      <c r="H2338" s="41"/>
    </row>
    <row r="2339" spans="8:8" x14ac:dyDescent="0.25">
      <c r="H2339" s="41"/>
    </row>
    <row r="2340" spans="8:8" x14ac:dyDescent="0.25">
      <c r="H2340" s="41"/>
    </row>
    <row r="2341" spans="8:8" x14ac:dyDescent="0.25">
      <c r="H2341" s="41"/>
    </row>
    <row r="2342" spans="8:8" x14ac:dyDescent="0.25">
      <c r="H2342" s="41"/>
    </row>
    <row r="2343" spans="8:8" x14ac:dyDescent="0.25">
      <c r="H2343" s="41"/>
    </row>
    <row r="2344" spans="8:8" x14ac:dyDescent="0.25">
      <c r="H2344" s="41"/>
    </row>
    <row r="2345" spans="8:8" x14ac:dyDescent="0.25">
      <c r="H2345" s="41"/>
    </row>
    <row r="2346" spans="8:8" x14ac:dyDescent="0.25">
      <c r="H2346" s="41"/>
    </row>
    <row r="2347" spans="8:8" x14ac:dyDescent="0.25">
      <c r="H2347" s="41"/>
    </row>
    <row r="2348" spans="8:8" x14ac:dyDescent="0.25">
      <c r="H2348" s="41"/>
    </row>
    <row r="2349" spans="8:8" x14ac:dyDescent="0.25">
      <c r="H2349" s="41"/>
    </row>
    <row r="2350" spans="8:8" x14ac:dyDescent="0.25">
      <c r="H2350" s="41"/>
    </row>
    <row r="2351" spans="8:8" x14ac:dyDescent="0.25">
      <c r="H2351" s="41"/>
    </row>
    <row r="2352" spans="8:8" x14ac:dyDescent="0.25">
      <c r="H2352" s="41"/>
    </row>
    <row r="2353" spans="8:8" x14ac:dyDescent="0.25">
      <c r="H2353" s="41"/>
    </row>
    <row r="2354" spans="8:8" x14ac:dyDescent="0.25">
      <c r="H2354" s="41"/>
    </row>
    <row r="2355" spans="8:8" x14ac:dyDescent="0.25">
      <c r="H2355" s="41"/>
    </row>
    <row r="2356" spans="8:8" x14ac:dyDescent="0.25">
      <c r="H2356" s="41"/>
    </row>
    <row r="2357" spans="8:8" x14ac:dyDescent="0.25">
      <c r="H2357" s="41"/>
    </row>
    <row r="2358" spans="8:8" x14ac:dyDescent="0.25">
      <c r="H2358" s="41"/>
    </row>
    <row r="2359" spans="8:8" x14ac:dyDescent="0.25">
      <c r="H2359" s="41"/>
    </row>
    <row r="2360" spans="8:8" x14ac:dyDescent="0.25">
      <c r="H2360" s="41"/>
    </row>
    <row r="2361" spans="8:8" x14ac:dyDescent="0.25">
      <c r="H2361" s="41"/>
    </row>
    <row r="2362" spans="8:8" x14ac:dyDescent="0.25">
      <c r="H2362" s="41"/>
    </row>
    <row r="2363" spans="8:8" x14ac:dyDescent="0.25">
      <c r="H2363" s="41"/>
    </row>
    <row r="2364" spans="8:8" x14ac:dyDescent="0.25">
      <c r="H2364" s="41"/>
    </row>
    <row r="2365" spans="8:8" x14ac:dyDescent="0.25">
      <c r="H2365" s="41"/>
    </row>
    <row r="2366" spans="8:8" x14ac:dyDescent="0.25">
      <c r="H2366" s="41"/>
    </row>
    <row r="2367" spans="8:8" x14ac:dyDescent="0.25">
      <c r="H2367" s="41"/>
    </row>
    <row r="2368" spans="8:8" x14ac:dyDescent="0.25">
      <c r="H2368" s="41"/>
    </row>
    <row r="2369" spans="8:8" x14ac:dyDescent="0.25">
      <c r="H2369" s="41"/>
    </row>
    <row r="2370" spans="8:8" x14ac:dyDescent="0.25">
      <c r="H2370" s="41"/>
    </row>
    <row r="2371" spans="8:8" x14ac:dyDescent="0.25">
      <c r="H2371" s="41"/>
    </row>
    <row r="2372" spans="8:8" x14ac:dyDescent="0.25">
      <c r="H2372" s="41"/>
    </row>
    <row r="2373" spans="8:8" x14ac:dyDescent="0.25">
      <c r="H2373" s="41"/>
    </row>
    <row r="2374" spans="8:8" x14ac:dyDescent="0.25">
      <c r="H2374" s="41"/>
    </row>
    <row r="2375" spans="8:8" x14ac:dyDescent="0.25">
      <c r="H2375" s="41"/>
    </row>
    <row r="2376" spans="8:8" x14ac:dyDescent="0.25">
      <c r="H2376" s="41"/>
    </row>
    <row r="2377" spans="8:8" x14ac:dyDescent="0.25">
      <c r="H2377" s="41"/>
    </row>
    <row r="2378" spans="8:8" x14ac:dyDescent="0.25">
      <c r="H2378" s="41"/>
    </row>
    <row r="2379" spans="8:8" x14ac:dyDescent="0.25">
      <c r="H2379" s="41"/>
    </row>
    <row r="2380" spans="8:8" x14ac:dyDescent="0.25">
      <c r="H2380" s="41"/>
    </row>
    <row r="2381" spans="8:8" x14ac:dyDescent="0.25">
      <c r="H2381" s="41"/>
    </row>
    <row r="2382" spans="8:8" x14ac:dyDescent="0.25">
      <c r="H2382" s="41"/>
    </row>
    <row r="2383" spans="8:8" x14ac:dyDescent="0.25">
      <c r="H2383" s="41"/>
    </row>
    <row r="2384" spans="8:8" x14ac:dyDescent="0.25">
      <c r="H2384" s="41"/>
    </row>
    <row r="2385" spans="8:8" x14ac:dyDescent="0.25">
      <c r="H2385" s="41"/>
    </row>
    <row r="2386" spans="8:8" x14ac:dyDescent="0.25">
      <c r="H2386" s="41"/>
    </row>
    <row r="2387" spans="8:8" x14ac:dyDescent="0.25">
      <c r="H2387" s="41"/>
    </row>
    <row r="2388" spans="8:8" x14ac:dyDescent="0.25">
      <c r="H2388" s="41"/>
    </row>
    <row r="2389" spans="8:8" x14ac:dyDescent="0.25">
      <c r="H2389" s="41"/>
    </row>
    <row r="2390" spans="8:8" x14ac:dyDescent="0.25">
      <c r="H2390" s="41"/>
    </row>
    <row r="2391" spans="8:8" x14ac:dyDescent="0.25">
      <c r="H2391" s="41"/>
    </row>
    <row r="2392" spans="8:8" x14ac:dyDescent="0.25">
      <c r="H2392" s="41"/>
    </row>
    <row r="2393" spans="8:8" x14ac:dyDescent="0.25">
      <c r="H2393" s="41"/>
    </row>
    <row r="2394" spans="8:8" x14ac:dyDescent="0.25">
      <c r="H2394" s="41"/>
    </row>
    <row r="2395" spans="8:8" x14ac:dyDescent="0.25">
      <c r="H2395" s="41"/>
    </row>
    <row r="2396" spans="8:8" x14ac:dyDescent="0.25">
      <c r="H2396" s="41"/>
    </row>
    <row r="2397" spans="8:8" x14ac:dyDescent="0.25">
      <c r="H2397" s="41"/>
    </row>
    <row r="2398" spans="8:8" x14ac:dyDescent="0.25">
      <c r="H2398" s="41"/>
    </row>
    <row r="2399" spans="8:8" x14ac:dyDescent="0.25">
      <c r="H2399" s="41"/>
    </row>
    <row r="2400" spans="8:8" x14ac:dyDescent="0.25">
      <c r="H2400" s="41"/>
    </row>
    <row r="2401" spans="8:8" x14ac:dyDescent="0.25">
      <c r="H2401" s="41"/>
    </row>
    <row r="2402" spans="8:8" x14ac:dyDescent="0.25">
      <c r="H2402" s="41"/>
    </row>
    <row r="2403" spans="8:8" x14ac:dyDescent="0.25">
      <c r="H2403" s="41"/>
    </row>
    <row r="2404" spans="8:8" x14ac:dyDescent="0.25">
      <c r="H2404" s="41"/>
    </row>
    <row r="2405" spans="8:8" x14ac:dyDescent="0.25">
      <c r="H2405" s="41"/>
    </row>
    <row r="2406" spans="8:8" x14ac:dyDescent="0.25">
      <c r="H2406" s="41"/>
    </row>
    <row r="2407" spans="8:8" x14ac:dyDescent="0.25">
      <c r="H2407" s="41"/>
    </row>
    <row r="2408" spans="8:8" x14ac:dyDescent="0.25">
      <c r="H2408" s="41"/>
    </row>
    <row r="2409" spans="8:8" x14ac:dyDescent="0.25">
      <c r="H2409" s="41"/>
    </row>
    <row r="2410" spans="8:8" x14ac:dyDescent="0.25">
      <c r="H2410" s="41"/>
    </row>
    <row r="2411" spans="8:8" x14ac:dyDescent="0.25">
      <c r="H2411" s="41"/>
    </row>
    <row r="2412" spans="8:8" x14ac:dyDescent="0.25">
      <c r="H2412" s="41"/>
    </row>
    <row r="2413" spans="8:8" x14ac:dyDescent="0.25">
      <c r="H2413" s="41"/>
    </row>
    <row r="2414" spans="8:8" x14ac:dyDescent="0.25">
      <c r="H2414" s="41"/>
    </row>
    <row r="2415" spans="8:8" x14ac:dyDescent="0.25">
      <c r="H2415" s="41"/>
    </row>
    <row r="2416" spans="8:8" x14ac:dyDescent="0.25">
      <c r="H2416" s="41"/>
    </row>
    <row r="2417" spans="8:8" x14ac:dyDescent="0.25">
      <c r="H2417" s="41"/>
    </row>
    <row r="2418" spans="8:8" x14ac:dyDescent="0.25">
      <c r="H2418" s="41"/>
    </row>
    <row r="2419" spans="8:8" x14ac:dyDescent="0.25">
      <c r="H2419" s="41"/>
    </row>
    <row r="2420" spans="8:8" x14ac:dyDescent="0.25">
      <c r="H2420" s="41"/>
    </row>
    <row r="2421" spans="8:8" x14ac:dyDescent="0.25">
      <c r="H2421" s="41"/>
    </row>
    <row r="2422" spans="8:8" x14ac:dyDescent="0.25">
      <c r="H2422" s="41"/>
    </row>
    <row r="2423" spans="8:8" x14ac:dyDescent="0.25">
      <c r="H2423" s="41"/>
    </row>
    <row r="2424" spans="8:8" x14ac:dyDescent="0.25">
      <c r="H2424" s="41"/>
    </row>
    <row r="2425" spans="8:8" x14ac:dyDescent="0.25">
      <c r="H2425" s="41"/>
    </row>
    <row r="2426" spans="8:8" x14ac:dyDescent="0.25">
      <c r="H2426" s="41"/>
    </row>
    <row r="2427" spans="8:8" x14ac:dyDescent="0.25">
      <c r="H2427" s="41"/>
    </row>
    <row r="2428" spans="8:8" x14ac:dyDescent="0.25">
      <c r="H2428" s="41"/>
    </row>
    <row r="2429" spans="8:8" x14ac:dyDescent="0.25">
      <c r="H2429" s="41"/>
    </row>
    <row r="2430" spans="8:8" x14ac:dyDescent="0.25">
      <c r="H2430" s="41"/>
    </row>
    <row r="2431" spans="8:8" x14ac:dyDescent="0.25">
      <c r="H2431" s="41"/>
    </row>
    <row r="2432" spans="8:8" x14ac:dyDescent="0.25">
      <c r="H2432" s="41"/>
    </row>
    <row r="2433" spans="8:8" x14ac:dyDescent="0.25">
      <c r="H2433" s="41"/>
    </row>
    <row r="2434" spans="8:8" x14ac:dyDescent="0.25">
      <c r="H2434" s="41"/>
    </row>
    <row r="2435" spans="8:8" x14ac:dyDescent="0.25">
      <c r="H2435" s="41"/>
    </row>
    <row r="2436" spans="8:8" x14ac:dyDescent="0.25">
      <c r="H2436" s="41"/>
    </row>
    <row r="2437" spans="8:8" x14ac:dyDescent="0.25">
      <c r="H2437" s="41"/>
    </row>
    <row r="2438" spans="8:8" x14ac:dyDescent="0.25">
      <c r="H2438" s="41"/>
    </row>
    <row r="2439" spans="8:8" x14ac:dyDescent="0.25">
      <c r="H2439" s="41"/>
    </row>
    <row r="2440" spans="8:8" x14ac:dyDescent="0.25">
      <c r="H2440" s="41"/>
    </row>
    <row r="2441" spans="8:8" x14ac:dyDescent="0.25">
      <c r="H2441" s="41"/>
    </row>
    <row r="2442" spans="8:8" x14ac:dyDescent="0.25">
      <c r="H2442" s="41"/>
    </row>
    <row r="2443" spans="8:8" x14ac:dyDescent="0.25">
      <c r="H2443" s="41"/>
    </row>
    <row r="2444" spans="8:8" x14ac:dyDescent="0.25">
      <c r="H2444" s="41"/>
    </row>
    <row r="2445" spans="8:8" x14ac:dyDescent="0.25">
      <c r="H2445" s="41"/>
    </row>
    <row r="2446" spans="8:8" x14ac:dyDescent="0.25">
      <c r="H2446" s="41"/>
    </row>
    <row r="2447" spans="8:8" x14ac:dyDescent="0.25">
      <c r="H2447" s="41"/>
    </row>
    <row r="2448" spans="8:8" x14ac:dyDescent="0.25">
      <c r="H2448" s="41"/>
    </row>
    <row r="2449" spans="8:8" x14ac:dyDescent="0.25">
      <c r="H2449" s="41"/>
    </row>
    <row r="2450" spans="8:8" x14ac:dyDescent="0.25">
      <c r="H2450" s="41"/>
    </row>
    <row r="2451" spans="8:8" x14ac:dyDescent="0.25">
      <c r="H2451" s="41"/>
    </row>
    <row r="2452" spans="8:8" x14ac:dyDescent="0.25">
      <c r="H2452" s="41"/>
    </row>
    <row r="2453" spans="8:8" x14ac:dyDescent="0.25">
      <c r="H2453" s="41"/>
    </row>
    <row r="2454" spans="8:8" x14ac:dyDescent="0.25">
      <c r="H2454" s="41"/>
    </row>
    <row r="2455" spans="8:8" x14ac:dyDescent="0.25">
      <c r="H2455" s="41"/>
    </row>
    <row r="2456" spans="8:8" x14ac:dyDescent="0.25">
      <c r="H2456" s="41"/>
    </row>
    <row r="2457" spans="8:8" x14ac:dyDescent="0.25">
      <c r="H2457" s="41"/>
    </row>
    <row r="2458" spans="8:8" x14ac:dyDescent="0.25">
      <c r="H2458" s="41"/>
    </row>
    <row r="2459" spans="8:8" x14ac:dyDescent="0.25">
      <c r="H2459" s="41"/>
    </row>
    <row r="2460" spans="8:8" x14ac:dyDescent="0.25">
      <c r="H2460" s="41"/>
    </row>
    <row r="2461" spans="8:8" x14ac:dyDescent="0.25">
      <c r="H2461" s="41"/>
    </row>
    <row r="2462" spans="8:8" x14ac:dyDescent="0.25">
      <c r="H2462" s="41"/>
    </row>
    <row r="2463" spans="8:8" x14ac:dyDescent="0.25">
      <c r="H2463" s="41"/>
    </row>
    <row r="2464" spans="8:8" x14ac:dyDescent="0.25">
      <c r="H2464" s="41"/>
    </row>
    <row r="2465" spans="8:8" x14ac:dyDescent="0.25">
      <c r="H2465" s="41"/>
    </row>
    <row r="2466" spans="8:8" x14ac:dyDescent="0.25">
      <c r="H2466" s="41"/>
    </row>
    <row r="2467" spans="8:8" x14ac:dyDescent="0.25">
      <c r="H2467" s="41"/>
    </row>
    <row r="2468" spans="8:8" x14ac:dyDescent="0.25">
      <c r="H2468" s="41"/>
    </row>
    <row r="2469" spans="8:8" x14ac:dyDescent="0.25">
      <c r="H2469" s="41"/>
    </row>
    <row r="2470" spans="8:8" x14ac:dyDescent="0.25">
      <c r="H2470" s="41"/>
    </row>
    <row r="2471" spans="8:8" x14ac:dyDescent="0.25">
      <c r="H2471" s="41"/>
    </row>
    <row r="2472" spans="8:8" x14ac:dyDescent="0.25">
      <c r="H2472" s="41"/>
    </row>
    <row r="2473" spans="8:8" x14ac:dyDescent="0.25">
      <c r="H2473" s="41"/>
    </row>
    <row r="2474" spans="8:8" x14ac:dyDescent="0.25">
      <c r="H2474" s="41"/>
    </row>
    <row r="2475" spans="8:8" x14ac:dyDescent="0.25">
      <c r="H2475" s="41"/>
    </row>
    <row r="2476" spans="8:8" x14ac:dyDescent="0.25">
      <c r="H2476" s="41"/>
    </row>
    <row r="2477" spans="8:8" x14ac:dyDescent="0.25">
      <c r="H2477" s="41"/>
    </row>
    <row r="2478" spans="8:8" x14ac:dyDescent="0.25">
      <c r="H2478" s="41"/>
    </row>
    <row r="2479" spans="8:8" x14ac:dyDescent="0.25">
      <c r="H2479" s="41"/>
    </row>
    <row r="2480" spans="8:8" x14ac:dyDescent="0.25">
      <c r="H2480" s="41"/>
    </row>
    <row r="2481" spans="8:8" x14ac:dyDescent="0.25">
      <c r="H2481" s="41"/>
    </row>
    <row r="2482" spans="8:8" x14ac:dyDescent="0.25">
      <c r="H2482" s="41"/>
    </row>
    <row r="2483" spans="8:8" x14ac:dyDescent="0.25">
      <c r="H2483" s="41"/>
    </row>
    <row r="2484" spans="8:8" x14ac:dyDescent="0.25">
      <c r="H2484" s="41"/>
    </row>
    <row r="2485" spans="8:8" x14ac:dyDescent="0.25">
      <c r="H2485" s="41"/>
    </row>
    <row r="2486" spans="8:8" x14ac:dyDescent="0.25">
      <c r="H2486" s="41"/>
    </row>
    <row r="2487" spans="8:8" x14ac:dyDescent="0.25">
      <c r="H2487" s="41"/>
    </row>
    <row r="2488" spans="8:8" x14ac:dyDescent="0.25">
      <c r="H2488" s="41"/>
    </row>
    <row r="2489" spans="8:8" x14ac:dyDescent="0.25">
      <c r="H2489" s="41"/>
    </row>
    <row r="2490" spans="8:8" x14ac:dyDescent="0.25">
      <c r="H2490" s="41"/>
    </row>
    <row r="2491" spans="8:8" x14ac:dyDescent="0.25">
      <c r="H2491" s="41"/>
    </row>
    <row r="2492" spans="8:8" x14ac:dyDescent="0.25">
      <c r="H2492" s="41"/>
    </row>
    <row r="2493" spans="8:8" x14ac:dyDescent="0.25">
      <c r="H2493" s="41"/>
    </row>
    <row r="2494" spans="8:8" x14ac:dyDescent="0.25">
      <c r="H2494" s="41"/>
    </row>
    <row r="2495" spans="8:8" x14ac:dyDescent="0.25">
      <c r="H2495" s="41"/>
    </row>
    <row r="2496" spans="8:8" x14ac:dyDescent="0.25">
      <c r="H2496" s="41"/>
    </row>
    <row r="2497" spans="8:8" x14ac:dyDescent="0.25">
      <c r="H2497" s="41"/>
    </row>
    <row r="2498" spans="8:8" x14ac:dyDescent="0.25">
      <c r="H2498" s="41"/>
    </row>
    <row r="2499" spans="8:8" x14ac:dyDescent="0.25">
      <c r="H2499" s="41"/>
    </row>
    <row r="2500" spans="8:8" x14ac:dyDescent="0.25">
      <c r="H2500" s="41"/>
    </row>
    <row r="2501" spans="8:8" x14ac:dyDescent="0.25">
      <c r="H2501" s="41"/>
    </row>
    <row r="2502" spans="8:8" x14ac:dyDescent="0.25">
      <c r="H2502" s="41"/>
    </row>
    <row r="2503" spans="8:8" x14ac:dyDescent="0.25">
      <c r="H2503" s="41"/>
    </row>
    <row r="2504" spans="8:8" x14ac:dyDescent="0.25">
      <c r="H2504" s="41"/>
    </row>
    <row r="2505" spans="8:8" x14ac:dyDescent="0.25">
      <c r="H2505" s="41"/>
    </row>
    <row r="2506" spans="8:8" x14ac:dyDescent="0.25">
      <c r="H2506" s="41"/>
    </row>
    <row r="2507" spans="8:8" x14ac:dyDescent="0.25">
      <c r="H2507" s="41"/>
    </row>
    <row r="2508" spans="8:8" x14ac:dyDescent="0.25">
      <c r="H2508" s="41"/>
    </row>
    <row r="2509" spans="8:8" x14ac:dyDescent="0.25">
      <c r="H2509" s="41"/>
    </row>
    <row r="2510" spans="8:8" x14ac:dyDescent="0.25">
      <c r="H2510" s="41"/>
    </row>
  </sheetData>
  <phoneticPr fontId="3"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3564-9BFC-4416-9810-F26EF29BD3E7}">
  <dimension ref="A1:B23"/>
  <sheetViews>
    <sheetView workbookViewId="0">
      <selection activeCell="K13" sqref="K13"/>
    </sheetView>
  </sheetViews>
  <sheetFormatPr defaultRowHeight="15" x14ac:dyDescent="0.25"/>
  <cols>
    <col min="1" max="1" width="30" customWidth="1"/>
    <col min="2" max="2" width="13.7109375" bestFit="1" customWidth="1"/>
  </cols>
  <sheetData>
    <row r="1" spans="1:2" x14ac:dyDescent="0.25">
      <c r="A1" s="1" t="s">
        <v>559</v>
      </c>
      <c r="B1" s="1" t="s">
        <v>560</v>
      </c>
    </row>
    <row r="2" spans="1:2" ht="15.75" thickBot="1" x14ac:dyDescent="0.3">
      <c r="A2" s="25" t="s">
        <v>561</v>
      </c>
      <c r="B2" s="25" t="s">
        <v>562</v>
      </c>
    </row>
    <row r="3" spans="1:2" x14ac:dyDescent="0.25">
      <c r="A3" s="3" t="s">
        <v>39</v>
      </c>
      <c r="B3" s="3" t="s">
        <v>563</v>
      </c>
    </row>
    <row r="4" spans="1:2" x14ac:dyDescent="0.25">
      <c r="A4" t="s">
        <v>98</v>
      </c>
      <c r="B4">
        <v>1</v>
      </c>
    </row>
    <row r="5" spans="1:2" x14ac:dyDescent="0.25">
      <c r="A5" t="s">
        <v>110</v>
      </c>
      <c r="B5">
        <v>2</v>
      </c>
    </row>
    <row r="6" spans="1:2" x14ac:dyDescent="0.25">
      <c r="A6" t="s">
        <v>106</v>
      </c>
      <c r="B6">
        <v>3</v>
      </c>
    </row>
    <row r="7" spans="1:2" x14ac:dyDescent="0.25">
      <c r="A7" t="s">
        <v>430</v>
      </c>
      <c r="B7">
        <v>4</v>
      </c>
    </row>
    <row r="8" spans="1:2" x14ac:dyDescent="0.25">
      <c r="A8" t="s">
        <v>126</v>
      </c>
      <c r="B8">
        <v>5</v>
      </c>
    </row>
    <row r="9" spans="1:2" x14ac:dyDescent="0.25">
      <c r="A9" t="s">
        <v>107</v>
      </c>
      <c r="B9">
        <v>6</v>
      </c>
    </row>
    <row r="10" spans="1:2" x14ac:dyDescent="0.25">
      <c r="A10" t="s">
        <v>130</v>
      </c>
      <c r="B10">
        <v>7</v>
      </c>
    </row>
    <row r="11" spans="1:2" x14ac:dyDescent="0.25">
      <c r="A11" t="s">
        <v>127</v>
      </c>
      <c r="B11">
        <v>8</v>
      </c>
    </row>
    <row r="12" spans="1:2" x14ac:dyDescent="0.25">
      <c r="A12" t="s">
        <v>139</v>
      </c>
      <c r="B12">
        <v>9</v>
      </c>
    </row>
    <row r="13" spans="1:2" x14ac:dyDescent="0.25">
      <c r="A13" t="s">
        <v>287</v>
      </c>
      <c r="B13">
        <v>10</v>
      </c>
    </row>
    <row r="14" spans="1:2" x14ac:dyDescent="0.25">
      <c r="A14" t="s">
        <v>564</v>
      </c>
      <c r="B14">
        <v>11</v>
      </c>
    </row>
    <row r="15" spans="1:2" x14ac:dyDescent="0.25">
      <c r="A15" t="s">
        <v>143</v>
      </c>
      <c r="B15">
        <v>12</v>
      </c>
    </row>
    <row r="16" spans="1:2" x14ac:dyDescent="0.25">
      <c r="A16" t="s">
        <v>178</v>
      </c>
      <c r="B16">
        <v>13</v>
      </c>
    </row>
    <row r="17" spans="1:2" x14ac:dyDescent="0.25">
      <c r="A17" t="s">
        <v>131</v>
      </c>
      <c r="B17">
        <v>14</v>
      </c>
    </row>
    <row r="18" spans="1:2" x14ac:dyDescent="0.25">
      <c r="A18" t="s">
        <v>565</v>
      </c>
      <c r="B18">
        <v>15</v>
      </c>
    </row>
    <row r="19" spans="1:2" x14ac:dyDescent="0.25">
      <c r="A19" t="s">
        <v>566</v>
      </c>
      <c r="B19">
        <v>16</v>
      </c>
    </row>
    <row r="20" spans="1:2" x14ac:dyDescent="0.25">
      <c r="A20" t="s">
        <v>567</v>
      </c>
      <c r="B20">
        <v>17</v>
      </c>
    </row>
    <row r="21" spans="1:2" x14ac:dyDescent="0.25">
      <c r="A21" t="s">
        <v>568</v>
      </c>
      <c r="B21">
        <v>18</v>
      </c>
    </row>
    <row r="22" spans="1:2" x14ac:dyDescent="0.25">
      <c r="A22" t="s">
        <v>500</v>
      </c>
      <c r="B22">
        <v>19</v>
      </c>
    </row>
    <row r="23" spans="1:2" x14ac:dyDescent="0.25">
      <c r="A23" t="s">
        <v>450</v>
      </c>
      <c r="B23">
        <v>20</v>
      </c>
    </row>
  </sheetData>
  <sortState xmlns:xlrd2="http://schemas.microsoft.com/office/spreadsheetml/2017/richdata2" ref="A4:B23">
    <sortCondition ref="B4:B23"/>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236B5-A0CD-4DB2-B91C-5577E6AF75DF}">
  <dimension ref="A1:M25"/>
  <sheetViews>
    <sheetView workbookViewId="0">
      <selection activeCell="A17" activeCellId="3" sqref="A7 A9 A13 A17"/>
    </sheetView>
  </sheetViews>
  <sheetFormatPr defaultRowHeight="15" x14ac:dyDescent="0.25"/>
  <cols>
    <col min="1" max="1" width="45" customWidth="1"/>
    <col min="2" max="2" width="4" bestFit="1" customWidth="1"/>
    <col min="3" max="3" width="4.28515625" bestFit="1" customWidth="1"/>
    <col min="4" max="4" width="4.42578125" bestFit="1" customWidth="1"/>
    <col min="5" max="5" width="4.28515625" bestFit="1" customWidth="1"/>
    <col min="6" max="6" width="4.7109375" bestFit="1" customWidth="1"/>
    <col min="7" max="8" width="4" bestFit="1" customWidth="1"/>
    <col min="9" max="9" width="4.42578125" bestFit="1" customWidth="1"/>
    <col min="10" max="10" width="4.28515625" bestFit="1" customWidth="1"/>
    <col min="11" max="11" width="4" bestFit="1" customWidth="1"/>
    <col min="12" max="12" width="4.5703125" bestFit="1" customWidth="1"/>
    <col min="13" max="13" width="4.28515625" bestFit="1" customWidth="1"/>
  </cols>
  <sheetData>
    <row r="1" spans="1:13" x14ac:dyDescent="0.25">
      <c r="A1" s="1" t="s">
        <v>559</v>
      </c>
      <c r="B1" s="1" t="s">
        <v>569</v>
      </c>
    </row>
    <row r="2" spans="1:13" ht="15.75" thickBot="1" x14ac:dyDescent="0.3">
      <c r="A2" s="1" t="s">
        <v>561</v>
      </c>
      <c r="B2" s="1" t="s">
        <v>570</v>
      </c>
    </row>
    <row r="3" spans="1:13" x14ac:dyDescent="0.25">
      <c r="A3" s="26" t="s">
        <v>39</v>
      </c>
      <c r="B3" s="26" t="s">
        <v>571</v>
      </c>
      <c r="C3" s="26" t="s">
        <v>572</v>
      </c>
      <c r="D3" s="26" t="s">
        <v>573</v>
      </c>
      <c r="E3" s="26" t="s">
        <v>574</v>
      </c>
      <c r="F3" s="26" t="s">
        <v>575</v>
      </c>
      <c r="G3" s="26" t="s">
        <v>576</v>
      </c>
      <c r="H3" s="26" t="s">
        <v>577</v>
      </c>
      <c r="I3" s="26" t="s">
        <v>578</v>
      </c>
      <c r="J3" s="26" t="s">
        <v>579</v>
      </c>
      <c r="K3" s="26" t="s">
        <v>580</v>
      </c>
      <c r="L3" s="26" t="s">
        <v>581</v>
      </c>
      <c r="M3" s="26" t="s">
        <v>582</v>
      </c>
    </row>
    <row r="4" spans="1:13" x14ac:dyDescent="0.25">
      <c r="A4" t="s">
        <v>287</v>
      </c>
      <c r="B4">
        <v>0</v>
      </c>
      <c r="C4">
        <v>0</v>
      </c>
      <c r="D4">
        <v>0</v>
      </c>
      <c r="E4">
        <v>0</v>
      </c>
      <c r="F4">
        <v>0</v>
      </c>
      <c r="G4">
        <v>0</v>
      </c>
      <c r="H4">
        <v>0</v>
      </c>
      <c r="I4">
        <v>0</v>
      </c>
      <c r="J4">
        <v>0</v>
      </c>
      <c r="K4">
        <v>0</v>
      </c>
      <c r="L4">
        <v>0</v>
      </c>
      <c r="M4">
        <v>0</v>
      </c>
    </row>
    <row r="5" spans="1:13" x14ac:dyDescent="0.25">
      <c r="A5" t="s">
        <v>106</v>
      </c>
      <c r="B5">
        <v>0</v>
      </c>
      <c r="C5">
        <v>0</v>
      </c>
      <c r="D5">
        <v>0</v>
      </c>
      <c r="E5">
        <v>0</v>
      </c>
      <c r="F5">
        <v>0</v>
      </c>
      <c r="G5">
        <v>0</v>
      </c>
      <c r="H5">
        <v>0</v>
      </c>
      <c r="I5">
        <v>0</v>
      </c>
      <c r="J5">
        <v>0</v>
      </c>
      <c r="K5">
        <v>0</v>
      </c>
      <c r="L5">
        <v>0</v>
      </c>
      <c r="M5">
        <v>0</v>
      </c>
    </row>
    <row r="6" spans="1:13" x14ac:dyDescent="0.25">
      <c r="A6" t="s">
        <v>98</v>
      </c>
      <c r="B6">
        <v>0</v>
      </c>
      <c r="C6">
        <v>0</v>
      </c>
      <c r="D6">
        <v>20</v>
      </c>
      <c r="E6">
        <v>20</v>
      </c>
      <c r="F6">
        <v>10</v>
      </c>
      <c r="G6">
        <v>10</v>
      </c>
      <c r="H6">
        <v>0</v>
      </c>
      <c r="I6">
        <v>0</v>
      </c>
      <c r="J6">
        <v>0</v>
      </c>
      <c r="K6">
        <v>20</v>
      </c>
      <c r="L6">
        <v>20</v>
      </c>
      <c r="M6">
        <v>0</v>
      </c>
    </row>
    <row r="7" spans="1:13" x14ac:dyDescent="0.25">
      <c r="A7" t="s">
        <v>430</v>
      </c>
      <c r="B7">
        <v>100</v>
      </c>
      <c r="C7">
        <v>100</v>
      </c>
      <c r="D7">
        <v>100</v>
      </c>
      <c r="E7">
        <v>100</v>
      </c>
      <c r="F7">
        <v>100</v>
      </c>
      <c r="G7">
        <v>100</v>
      </c>
      <c r="H7">
        <v>100</v>
      </c>
      <c r="I7">
        <v>100</v>
      </c>
      <c r="J7">
        <v>100</v>
      </c>
      <c r="K7">
        <v>100</v>
      </c>
      <c r="L7">
        <v>100</v>
      </c>
      <c r="M7">
        <v>100</v>
      </c>
    </row>
    <row r="8" spans="1:13" x14ac:dyDescent="0.25">
      <c r="A8" t="s">
        <v>110</v>
      </c>
      <c r="B8">
        <v>0</v>
      </c>
      <c r="C8">
        <v>0</v>
      </c>
      <c r="D8">
        <v>0</v>
      </c>
      <c r="E8">
        <v>0</v>
      </c>
      <c r="F8">
        <v>0</v>
      </c>
      <c r="G8">
        <v>0</v>
      </c>
      <c r="H8">
        <v>0</v>
      </c>
      <c r="I8">
        <v>0</v>
      </c>
      <c r="J8">
        <v>0</v>
      </c>
      <c r="K8">
        <v>0</v>
      </c>
      <c r="L8">
        <v>0</v>
      </c>
      <c r="M8">
        <v>0</v>
      </c>
    </row>
    <row r="9" spans="1:13" x14ac:dyDescent="0.25">
      <c r="A9" t="s">
        <v>131</v>
      </c>
      <c r="B9">
        <v>100</v>
      </c>
      <c r="C9">
        <v>100</v>
      </c>
      <c r="D9">
        <v>100</v>
      </c>
      <c r="E9">
        <v>100</v>
      </c>
      <c r="F9">
        <v>100</v>
      </c>
      <c r="G9">
        <v>100</v>
      </c>
      <c r="H9">
        <v>100</v>
      </c>
      <c r="I9">
        <v>100</v>
      </c>
      <c r="J9">
        <v>100</v>
      </c>
      <c r="K9">
        <v>100</v>
      </c>
      <c r="L9">
        <v>100</v>
      </c>
      <c r="M9">
        <v>100</v>
      </c>
    </row>
    <row r="10" spans="1:13" x14ac:dyDescent="0.25">
      <c r="A10" t="s">
        <v>126</v>
      </c>
      <c r="B10">
        <v>0</v>
      </c>
      <c r="C10">
        <v>0</v>
      </c>
      <c r="D10">
        <v>0</v>
      </c>
      <c r="E10">
        <v>0</v>
      </c>
      <c r="F10">
        <v>0</v>
      </c>
      <c r="G10">
        <v>0</v>
      </c>
      <c r="H10">
        <v>0</v>
      </c>
      <c r="I10">
        <v>0</v>
      </c>
      <c r="J10">
        <v>0</v>
      </c>
      <c r="K10">
        <v>0</v>
      </c>
      <c r="L10">
        <v>0</v>
      </c>
      <c r="M10">
        <v>0</v>
      </c>
    </row>
    <row r="11" spans="1:13" x14ac:dyDescent="0.25">
      <c r="A11" t="s">
        <v>107</v>
      </c>
      <c r="B11">
        <v>0</v>
      </c>
      <c r="C11">
        <v>0</v>
      </c>
      <c r="D11">
        <v>0</v>
      </c>
      <c r="E11">
        <v>0</v>
      </c>
      <c r="F11">
        <v>0</v>
      </c>
      <c r="G11">
        <v>0</v>
      </c>
      <c r="H11">
        <v>0</v>
      </c>
      <c r="I11">
        <v>0</v>
      </c>
      <c r="J11">
        <v>0</v>
      </c>
      <c r="K11">
        <v>0</v>
      </c>
      <c r="L11">
        <v>0</v>
      </c>
      <c r="M11">
        <v>0</v>
      </c>
    </row>
    <row r="12" spans="1:13" x14ac:dyDescent="0.25">
      <c r="A12" t="s">
        <v>564</v>
      </c>
      <c r="B12">
        <v>0</v>
      </c>
      <c r="C12">
        <v>0</v>
      </c>
      <c r="D12">
        <v>0</v>
      </c>
      <c r="E12">
        <v>0</v>
      </c>
      <c r="F12">
        <v>0</v>
      </c>
      <c r="G12">
        <v>0</v>
      </c>
      <c r="H12">
        <v>0</v>
      </c>
      <c r="I12">
        <v>0</v>
      </c>
      <c r="J12">
        <v>0</v>
      </c>
      <c r="K12">
        <v>0</v>
      </c>
      <c r="L12">
        <v>0</v>
      </c>
      <c r="M12">
        <v>0</v>
      </c>
    </row>
    <row r="13" spans="1:13" x14ac:dyDescent="0.25">
      <c r="A13" t="s">
        <v>139</v>
      </c>
      <c r="B13">
        <v>100</v>
      </c>
      <c r="C13">
        <v>100</v>
      </c>
      <c r="D13">
        <v>100</v>
      </c>
      <c r="E13">
        <v>100</v>
      </c>
      <c r="F13">
        <v>100</v>
      </c>
      <c r="G13">
        <v>100</v>
      </c>
      <c r="H13">
        <v>100</v>
      </c>
      <c r="I13">
        <v>100</v>
      </c>
      <c r="J13">
        <v>100</v>
      </c>
      <c r="K13">
        <v>100</v>
      </c>
      <c r="L13">
        <v>100</v>
      </c>
      <c r="M13">
        <v>100</v>
      </c>
    </row>
    <row r="14" spans="1:13" x14ac:dyDescent="0.25">
      <c r="A14" t="s">
        <v>143</v>
      </c>
      <c r="B14">
        <v>0</v>
      </c>
      <c r="C14">
        <v>0</v>
      </c>
      <c r="D14">
        <v>0</v>
      </c>
      <c r="E14">
        <v>0</v>
      </c>
      <c r="F14">
        <v>0</v>
      </c>
      <c r="G14">
        <v>0</v>
      </c>
      <c r="H14">
        <v>0</v>
      </c>
      <c r="I14">
        <v>0</v>
      </c>
      <c r="J14">
        <v>0</v>
      </c>
      <c r="K14">
        <v>0</v>
      </c>
      <c r="L14">
        <v>0</v>
      </c>
      <c r="M14">
        <v>0</v>
      </c>
    </row>
    <row r="15" spans="1:13" x14ac:dyDescent="0.25">
      <c r="A15" t="s">
        <v>565</v>
      </c>
      <c r="B15">
        <v>0</v>
      </c>
      <c r="C15">
        <v>0</v>
      </c>
      <c r="D15">
        <v>0</v>
      </c>
      <c r="E15">
        <v>0</v>
      </c>
      <c r="F15">
        <v>0</v>
      </c>
      <c r="G15">
        <v>0</v>
      </c>
      <c r="H15">
        <v>0</v>
      </c>
      <c r="I15">
        <v>0</v>
      </c>
      <c r="J15">
        <v>0</v>
      </c>
      <c r="K15">
        <v>0</v>
      </c>
      <c r="L15">
        <v>0</v>
      </c>
      <c r="M15">
        <v>0</v>
      </c>
    </row>
    <row r="16" spans="1:13" x14ac:dyDescent="0.25">
      <c r="A16" t="s">
        <v>130</v>
      </c>
      <c r="B16">
        <v>20</v>
      </c>
      <c r="C16">
        <v>20</v>
      </c>
      <c r="D16">
        <v>20</v>
      </c>
      <c r="E16">
        <v>20</v>
      </c>
      <c r="F16">
        <v>0</v>
      </c>
      <c r="G16">
        <v>0</v>
      </c>
      <c r="H16">
        <v>0</v>
      </c>
      <c r="I16">
        <v>0</v>
      </c>
      <c r="J16">
        <v>0</v>
      </c>
      <c r="K16">
        <v>0</v>
      </c>
      <c r="L16">
        <v>0</v>
      </c>
      <c r="M16">
        <v>0</v>
      </c>
    </row>
    <row r="17" spans="1:13" x14ac:dyDescent="0.25">
      <c r="A17" t="s">
        <v>178</v>
      </c>
      <c r="B17">
        <v>95</v>
      </c>
      <c r="C17">
        <v>95</v>
      </c>
      <c r="D17">
        <v>95</v>
      </c>
      <c r="E17">
        <v>95</v>
      </c>
      <c r="F17">
        <v>95</v>
      </c>
      <c r="G17">
        <v>95</v>
      </c>
      <c r="H17">
        <v>95</v>
      </c>
      <c r="I17">
        <v>95</v>
      </c>
      <c r="J17">
        <v>95</v>
      </c>
      <c r="K17">
        <v>95</v>
      </c>
      <c r="L17">
        <v>95</v>
      </c>
      <c r="M17">
        <v>95</v>
      </c>
    </row>
    <row r="18" spans="1:13" x14ac:dyDescent="0.25">
      <c r="A18" t="s">
        <v>567</v>
      </c>
      <c r="B18">
        <v>0</v>
      </c>
      <c r="C18">
        <v>0</v>
      </c>
      <c r="D18">
        <v>0</v>
      </c>
      <c r="E18">
        <v>0</v>
      </c>
      <c r="F18">
        <v>0</v>
      </c>
      <c r="G18">
        <v>0</v>
      </c>
      <c r="H18">
        <v>0</v>
      </c>
      <c r="I18">
        <v>0</v>
      </c>
      <c r="J18">
        <v>0</v>
      </c>
      <c r="K18">
        <v>0</v>
      </c>
      <c r="L18">
        <v>0</v>
      </c>
      <c r="M18">
        <v>0</v>
      </c>
    </row>
    <row r="19" spans="1:13" x14ac:dyDescent="0.25">
      <c r="A19" t="s">
        <v>566</v>
      </c>
      <c r="B19">
        <v>0</v>
      </c>
      <c r="C19">
        <v>0</v>
      </c>
      <c r="D19">
        <v>0</v>
      </c>
      <c r="E19">
        <v>0</v>
      </c>
      <c r="F19">
        <v>0</v>
      </c>
      <c r="G19">
        <v>0</v>
      </c>
      <c r="H19">
        <v>0</v>
      </c>
      <c r="I19">
        <v>0</v>
      </c>
      <c r="J19">
        <v>0</v>
      </c>
      <c r="K19">
        <v>0</v>
      </c>
      <c r="L19">
        <v>0</v>
      </c>
      <c r="M19">
        <v>0</v>
      </c>
    </row>
    <row r="20" spans="1:13" x14ac:dyDescent="0.25">
      <c r="A20" t="s">
        <v>127</v>
      </c>
      <c r="B20">
        <v>0</v>
      </c>
      <c r="C20">
        <v>0</v>
      </c>
      <c r="D20">
        <v>0</v>
      </c>
      <c r="E20">
        <v>0</v>
      </c>
      <c r="F20">
        <v>0</v>
      </c>
      <c r="G20">
        <v>0</v>
      </c>
      <c r="H20">
        <v>0</v>
      </c>
      <c r="I20">
        <v>0</v>
      </c>
      <c r="J20">
        <v>0</v>
      </c>
      <c r="K20">
        <v>0</v>
      </c>
      <c r="L20">
        <v>0</v>
      </c>
      <c r="M20">
        <v>0</v>
      </c>
    </row>
    <row r="21" spans="1:13" x14ac:dyDescent="0.25">
      <c r="A21" t="s">
        <v>450</v>
      </c>
      <c r="B21">
        <v>0</v>
      </c>
      <c r="C21">
        <v>0</v>
      </c>
      <c r="D21">
        <v>0</v>
      </c>
      <c r="E21">
        <v>0</v>
      </c>
      <c r="F21">
        <v>0</v>
      </c>
      <c r="G21">
        <v>0</v>
      </c>
      <c r="H21">
        <v>0</v>
      </c>
      <c r="I21">
        <v>0</v>
      </c>
      <c r="J21">
        <v>0</v>
      </c>
      <c r="K21">
        <v>0</v>
      </c>
      <c r="L21">
        <v>0</v>
      </c>
      <c r="M21">
        <v>0</v>
      </c>
    </row>
    <row r="22" spans="1:13" x14ac:dyDescent="0.25">
      <c r="A22" t="s">
        <v>500</v>
      </c>
      <c r="B22">
        <v>0</v>
      </c>
      <c r="C22">
        <v>0</v>
      </c>
      <c r="D22">
        <v>0</v>
      </c>
      <c r="E22">
        <v>0</v>
      </c>
      <c r="F22">
        <v>0</v>
      </c>
      <c r="G22">
        <v>0</v>
      </c>
      <c r="H22">
        <v>0</v>
      </c>
      <c r="I22">
        <v>0</v>
      </c>
      <c r="J22">
        <v>0</v>
      </c>
      <c r="K22">
        <v>0</v>
      </c>
      <c r="L22">
        <v>0</v>
      </c>
      <c r="M22">
        <v>0</v>
      </c>
    </row>
    <row r="23" spans="1:13" x14ac:dyDescent="0.25">
      <c r="A23" t="s">
        <v>583</v>
      </c>
      <c r="B23">
        <v>0</v>
      </c>
      <c r="C23">
        <v>0</v>
      </c>
      <c r="D23">
        <v>0</v>
      </c>
      <c r="E23">
        <v>0</v>
      </c>
      <c r="F23">
        <v>0</v>
      </c>
      <c r="G23">
        <v>0</v>
      </c>
      <c r="H23">
        <v>0</v>
      </c>
      <c r="I23">
        <v>0</v>
      </c>
      <c r="J23">
        <v>0</v>
      </c>
      <c r="K23">
        <v>0</v>
      </c>
      <c r="L23">
        <v>0</v>
      </c>
      <c r="M23">
        <v>0</v>
      </c>
    </row>
    <row r="24" spans="1:13" x14ac:dyDescent="0.25">
      <c r="A24" t="s">
        <v>584</v>
      </c>
      <c r="B24">
        <v>0</v>
      </c>
      <c r="C24">
        <v>0</v>
      </c>
      <c r="D24">
        <v>0</v>
      </c>
      <c r="E24">
        <v>0</v>
      </c>
      <c r="F24">
        <v>0</v>
      </c>
      <c r="G24">
        <v>0</v>
      </c>
      <c r="H24">
        <v>0</v>
      </c>
      <c r="I24">
        <v>0</v>
      </c>
      <c r="J24">
        <v>0</v>
      </c>
      <c r="K24">
        <v>0</v>
      </c>
      <c r="L24">
        <v>0</v>
      </c>
      <c r="M24">
        <v>0</v>
      </c>
    </row>
    <row r="25" spans="1:13" x14ac:dyDescent="0.25">
      <c r="A25" t="s">
        <v>568</v>
      </c>
      <c r="B25">
        <v>0</v>
      </c>
      <c r="C25">
        <v>0</v>
      </c>
      <c r="D25">
        <v>0</v>
      </c>
      <c r="E25">
        <v>0</v>
      </c>
      <c r="F25">
        <v>0</v>
      </c>
      <c r="G25">
        <v>0</v>
      </c>
      <c r="H25">
        <v>0</v>
      </c>
      <c r="I25">
        <v>0</v>
      </c>
      <c r="J25">
        <v>0</v>
      </c>
      <c r="K25">
        <v>0</v>
      </c>
      <c r="L25">
        <v>0</v>
      </c>
      <c r="M2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0F57D-9AD8-45E6-80FB-137EB739F307}">
  <dimension ref="A1:BM63"/>
  <sheetViews>
    <sheetView zoomScale="85" zoomScaleNormal="85" workbookViewId="0">
      <selection activeCell="C19" sqref="C19"/>
    </sheetView>
  </sheetViews>
  <sheetFormatPr defaultRowHeight="15" x14ac:dyDescent="0.25"/>
  <cols>
    <col min="1" max="1" width="35.28515625" bestFit="1" customWidth="1"/>
    <col min="2" max="2" width="24.28515625" style="38" bestFit="1" customWidth="1"/>
    <col min="3" max="3" width="146" customWidth="1"/>
    <col min="4" max="4" width="23.7109375" customWidth="1"/>
    <col min="5" max="5" width="11.42578125" bestFit="1" customWidth="1"/>
    <col min="6" max="6" width="11" bestFit="1" customWidth="1"/>
    <col min="7" max="7" width="10.28515625" bestFit="1" customWidth="1"/>
    <col min="8" max="8" width="28" bestFit="1" customWidth="1"/>
    <col min="9" max="9" width="27.28515625" bestFit="1" customWidth="1"/>
    <col min="10" max="10" width="16.42578125" bestFit="1" customWidth="1"/>
    <col min="11" max="11" width="10.28515625" bestFit="1" customWidth="1"/>
    <col min="12" max="12" width="25.7109375" bestFit="1" customWidth="1"/>
    <col min="13" max="13" width="24.5703125" bestFit="1" customWidth="1"/>
  </cols>
  <sheetData>
    <row r="1" spans="1:65" x14ac:dyDescent="0.25">
      <c r="A1" s="7" t="s">
        <v>585</v>
      </c>
      <c r="B1" s="37" t="s">
        <v>586</v>
      </c>
      <c r="C1" s="7" t="s">
        <v>587</v>
      </c>
    </row>
    <row r="2" spans="1:65" x14ac:dyDescent="0.25">
      <c r="A2" s="8" t="s">
        <v>38</v>
      </c>
      <c r="B2" s="15" t="s">
        <v>97</v>
      </c>
      <c r="C2" s="35" t="s">
        <v>588</v>
      </c>
      <c r="W2" t="s">
        <v>98</v>
      </c>
      <c r="Y2" t="s">
        <v>97</v>
      </c>
      <c r="Z2" t="s">
        <v>98</v>
      </c>
      <c r="AA2" t="s">
        <v>611</v>
      </c>
      <c r="AB2" t="s">
        <v>611</v>
      </c>
      <c r="AC2">
        <v>0</v>
      </c>
      <c r="AD2">
        <v>0</v>
      </c>
      <c r="AE2">
        <v>20</v>
      </c>
      <c r="AF2">
        <v>20</v>
      </c>
      <c r="AG2">
        <v>10</v>
      </c>
      <c r="AH2">
        <v>10</v>
      </c>
      <c r="AI2">
        <v>0</v>
      </c>
      <c r="AJ2">
        <v>0</v>
      </c>
      <c r="AK2">
        <v>0</v>
      </c>
      <c r="AL2">
        <v>20</v>
      </c>
      <c r="AM2">
        <v>20</v>
      </c>
      <c r="AN2">
        <v>0</v>
      </c>
      <c r="AO2" t="s">
        <v>103</v>
      </c>
      <c r="BB2">
        <v>0</v>
      </c>
      <c r="BC2">
        <v>0</v>
      </c>
      <c r="BD2">
        <v>20</v>
      </c>
      <c r="BE2">
        <v>20</v>
      </c>
      <c r="BF2">
        <v>10</v>
      </c>
      <c r="BG2">
        <v>10</v>
      </c>
      <c r="BH2">
        <v>0</v>
      </c>
      <c r="BI2">
        <v>0</v>
      </c>
      <c r="BJ2">
        <v>0</v>
      </c>
      <c r="BK2">
        <v>20</v>
      </c>
      <c r="BL2">
        <v>20</v>
      </c>
      <c r="BM2">
        <v>0</v>
      </c>
    </row>
    <row r="3" spans="1:65" x14ac:dyDescent="0.25">
      <c r="A3" s="8" t="s">
        <v>39</v>
      </c>
      <c r="B3" s="15" t="s">
        <v>98</v>
      </c>
      <c r="C3" s="35" t="s">
        <v>588</v>
      </c>
    </row>
    <row r="4" spans="1:65" x14ac:dyDescent="0.25">
      <c r="A4" s="8" t="s">
        <v>40</v>
      </c>
      <c r="B4" s="15" t="s">
        <v>99</v>
      </c>
      <c r="C4" s="35" t="s">
        <v>588</v>
      </c>
    </row>
    <row r="5" spans="1:65" x14ac:dyDescent="0.25">
      <c r="A5" s="8" t="s">
        <v>41</v>
      </c>
      <c r="B5" s="15">
        <v>95.5</v>
      </c>
      <c r="C5" s="35" t="s">
        <v>588</v>
      </c>
    </row>
    <row r="6" spans="1:65" x14ac:dyDescent="0.25">
      <c r="A6" s="8" t="s">
        <v>42</v>
      </c>
      <c r="B6" s="15" t="s">
        <v>100</v>
      </c>
      <c r="C6" s="35" t="s">
        <v>588</v>
      </c>
    </row>
    <row r="7" spans="1:65" x14ac:dyDescent="0.25">
      <c r="A7" s="8" t="s">
        <v>43</v>
      </c>
      <c r="B7" s="15" t="s">
        <v>100</v>
      </c>
      <c r="C7" s="35" t="s">
        <v>588</v>
      </c>
    </row>
    <row r="8" spans="1:65" x14ac:dyDescent="0.25">
      <c r="A8" s="8" t="s">
        <v>44</v>
      </c>
      <c r="B8" s="15" t="s">
        <v>101</v>
      </c>
      <c r="C8" s="35" t="s">
        <v>588</v>
      </c>
    </row>
    <row r="9" spans="1:65" x14ac:dyDescent="0.25">
      <c r="A9" s="8" t="s">
        <v>45</v>
      </c>
      <c r="B9" s="15" t="s">
        <v>102</v>
      </c>
      <c r="C9" s="35" t="s">
        <v>588</v>
      </c>
    </row>
    <row r="10" spans="1:65" x14ac:dyDescent="0.25">
      <c r="A10" s="11" t="s">
        <v>46</v>
      </c>
      <c r="B10" s="15">
        <v>1</v>
      </c>
      <c r="C10" s="35" t="s">
        <v>589</v>
      </c>
    </row>
    <row r="11" spans="1:65" x14ac:dyDescent="0.25">
      <c r="A11" s="11" t="s">
        <v>47</v>
      </c>
      <c r="B11" s="15">
        <v>1</v>
      </c>
      <c r="C11" s="35" t="s">
        <v>614</v>
      </c>
    </row>
    <row r="12" spans="1:65" x14ac:dyDescent="0.25">
      <c r="A12" s="11" t="s">
        <v>48</v>
      </c>
      <c r="B12" s="15">
        <v>1</v>
      </c>
      <c r="C12" s="35" t="s">
        <v>615</v>
      </c>
    </row>
    <row r="13" spans="1:65" x14ac:dyDescent="0.25">
      <c r="A13" s="11" t="s">
        <v>49</v>
      </c>
      <c r="B13" s="15">
        <v>0</v>
      </c>
      <c r="C13" s="35" t="s">
        <v>615</v>
      </c>
    </row>
    <row r="14" spans="1:65" x14ac:dyDescent="0.25">
      <c r="A14" s="11" t="s">
        <v>50</v>
      </c>
      <c r="B14" s="15">
        <v>0</v>
      </c>
      <c r="C14" s="35" t="s">
        <v>615</v>
      </c>
    </row>
    <row r="15" spans="1:65" ht="30.75" customHeight="1" x14ac:dyDescent="0.25">
      <c r="A15" s="11" t="s">
        <v>51</v>
      </c>
      <c r="B15" s="15" t="s">
        <v>610</v>
      </c>
      <c r="C15" s="36" t="s">
        <v>616</v>
      </c>
    </row>
    <row r="16" spans="1:65" ht="30.75" customHeight="1" x14ac:dyDescent="0.25">
      <c r="A16" s="11" t="s">
        <v>52</v>
      </c>
      <c r="B16" s="15" t="s">
        <v>610</v>
      </c>
      <c r="C16" s="36" t="s">
        <v>617</v>
      </c>
    </row>
    <row r="17" spans="1:3" x14ac:dyDescent="0.25">
      <c r="A17" s="11" t="s">
        <v>53</v>
      </c>
      <c r="B17" s="15" t="s">
        <v>610</v>
      </c>
      <c r="C17" s="35" t="s">
        <v>618</v>
      </c>
    </row>
    <row r="18" spans="1:3" x14ac:dyDescent="0.25">
      <c r="A18" s="11" t="s">
        <v>50</v>
      </c>
      <c r="B18" s="15" t="s">
        <v>610</v>
      </c>
      <c r="C18" s="35" t="s">
        <v>618</v>
      </c>
    </row>
    <row r="19" spans="1:3" x14ac:dyDescent="0.25">
      <c r="A19" s="11" t="s">
        <v>54</v>
      </c>
      <c r="B19" s="15" t="s">
        <v>610</v>
      </c>
      <c r="C19" s="35" t="s">
        <v>618</v>
      </c>
    </row>
    <row r="20" spans="1:3" x14ac:dyDescent="0.25">
      <c r="A20" s="11" t="s">
        <v>55</v>
      </c>
      <c r="B20" s="15" t="s">
        <v>610</v>
      </c>
      <c r="C20" s="35" t="s">
        <v>618</v>
      </c>
    </row>
    <row r="21" spans="1:3" x14ac:dyDescent="0.25">
      <c r="A21" s="20" t="s">
        <v>56</v>
      </c>
      <c r="B21" s="15"/>
      <c r="C21" s="35" t="s">
        <v>623</v>
      </c>
    </row>
    <row r="22" spans="1:3" x14ac:dyDescent="0.25">
      <c r="A22" s="11" t="s">
        <v>57</v>
      </c>
      <c r="B22" s="15" t="s">
        <v>98</v>
      </c>
      <c r="C22" s="35" t="s">
        <v>590</v>
      </c>
    </row>
    <row r="23" spans="1:3" x14ac:dyDescent="0.25">
      <c r="A23" s="11" t="s">
        <v>58</v>
      </c>
      <c r="B23" s="15" t="s">
        <v>97</v>
      </c>
      <c r="C23" s="35" t="s">
        <v>613</v>
      </c>
    </row>
    <row r="24" spans="1:3" x14ac:dyDescent="0.25">
      <c r="A24" s="10" t="s">
        <v>59</v>
      </c>
      <c r="B24" s="15" t="s">
        <v>98</v>
      </c>
      <c r="C24" s="35" t="s">
        <v>591</v>
      </c>
    </row>
    <row r="25" spans="1:3" x14ac:dyDescent="0.25">
      <c r="A25" s="10" t="s">
        <v>607</v>
      </c>
      <c r="B25" s="15" t="s">
        <v>611</v>
      </c>
      <c r="C25" s="35" t="s">
        <v>620</v>
      </c>
    </row>
    <row r="26" spans="1:3" x14ac:dyDescent="0.25">
      <c r="A26" s="10" t="s">
        <v>608</v>
      </c>
      <c r="B26" s="15" t="s">
        <v>611</v>
      </c>
      <c r="C26" s="35" t="s">
        <v>621</v>
      </c>
    </row>
    <row r="27" spans="1:3" x14ac:dyDescent="0.25">
      <c r="A27" s="27" t="s">
        <v>60</v>
      </c>
      <c r="B27" s="15">
        <v>0</v>
      </c>
      <c r="C27" s="35" t="s">
        <v>592</v>
      </c>
    </row>
    <row r="28" spans="1:3" x14ac:dyDescent="0.25">
      <c r="A28" s="27" t="s">
        <v>61</v>
      </c>
      <c r="B28" s="15">
        <v>0</v>
      </c>
      <c r="C28" s="35" t="s">
        <v>593</v>
      </c>
    </row>
    <row r="29" spans="1:3" x14ac:dyDescent="0.25">
      <c r="A29" s="27" t="s">
        <v>62</v>
      </c>
      <c r="B29" s="15">
        <v>20</v>
      </c>
      <c r="C29" s="35" t="s">
        <v>594</v>
      </c>
    </row>
    <row r="30" spans="1:3" x14ac:dyDescent="0.25">
      <c r="A30" s="27" t="s">
        <v>63</v>
      </c>
      <c r="B30" s="15">
        <v>20</v>
      </c>
      <c r="C30" s="35" t="s">
        <v>595</v>
      </c>
    </row>
    <row r="31" spans="1:3" x14ac:dyDescent="0.25">
      <c r="A31" s="27" t="s">
        <v>64</v>
      </c>
      <c r="B31" s="15">
        <v>10</v>
      </c>
      <c r="C31" s="35" t="s">
        <v>596</v>
      </c>
    </row>
    <row r="32" spans="1:3" x14ac:dyDescent="0.25">
      <c r="A32" s="27" t="s">
        <v>65</v>
      </c>
      <c r="B32" s="15">
        <v>10</v>
      </c>
      <c r="C32" s="35" t="s">
        <v>597</v>
      </c>
    </row>
    <row r="33" spans="1:3" x14ac:dyDescent="0.25">
      <c r="A33" s="27" t="s">
        <v>66</v>
      </c>
      <c r="B33" s="15">
        <v>0</v>
      </c>
      <c r="C33" s="35" t="s">
        <v>598</v>
      </c>
    </row>
    <row r="34" spans="1:3" x14ac:dyDescent="0.25">
      <c r="A34" s="27" t="s">
        <v>67</v>
      </c>
      <c r="B34" s="15">
        <v>0</v>
      </c>
      <c r="C34" s="35" t="s">
        <v>599</v>
      </c>
    </row>
    <row r="35" spans="1:3" x14ac:dyDescent="0.25">
      <c r="A35" s="27" t="s">
        <v>68</v>
      </c>
      <c r="B35" s="15">
        <v>0</v>
      </c>
      <c r="C35" s="35" t="s">
        <v>600</v>
      </c>
    </row>
    <row r="36" spans="1:3" x14ac:dyDescent="0.25">
      <c r="A36" s="27" t="s">
        <v>69</v>
      </c>
      <c r="B36" s="15">
        <v>20</v>
      </c>
      <c r="C36" s="35" t="s">
        <v>601</v>
      </c>
    </row>
    <row r="37" spans="1:3" x14ac:dyDescent="0.25">
      <c r="A37" s="27" t="s">
        <v>70</v>
      </c>
      <c r="B37" s="15">
        <v>20</v>
      </c>
      <c r="C37" s="35" t="s">
        <v>602</v>
      </c>
    </row>
    <row r="38" spans="1:3" x14ac:dyDescent="0.25">
      <c r="A38" s="27" t="s">
        <v>71</v>
      </c>
      <c r="B38" s="15">
        <v>0</v>
      </c>
      <c r="C38" s="35" t="s">
        <v>603</v>
      </c>
    </row>
    <row r="39" spans="1:3" x14ac:dyDescent="0.25">
      <c r="A39" s="28" t="s">
        <v>72</v>
      </c>
      <c r="B39" s="15" t="s">
        <v>612</v>
      </c>
      <c r="C39" s="35" t="s">
        <v>619</v>
      </c>
    </row>
    <row r="40" spans="1:3" x14ac:dyDescent="0.25">
      <c r="A40" s="20" t="s">
        <v>73</v>
      </c>
      <c r="B40" s="15">
        <v>0</v>
      </c>
      <c r="C40" s="35" t="s">
        <v>604</v>
      </c>
    </row>
    <row r="41" spans="1:3" x14ac:dyDescent="0.25">
      <c r="A41" s="20" t="s">
        <v>74</v>
      </c>
      <c r="B41" s="15">
        <v>0</v>
      </c>
      <c r="C41" s="35" t="s">
        <v>605</v>
      </c>
    </row>
    <row r="42" spans="1:3" x14ac:dyDescent="0.25">
      <c r="A42" s="20" t="s">
        <v>75</v>
      </c>
      <c r="B42" s="15">
        <v>100</v>
      </c>
      <c r="C42" s="35" t="s">
        <v>605</v>
      </c>
    </row>
    <row r="43" spans="1:3" x14ac:dyDescent="0.25">
      <c r="A43" s="20" t="s">
        <v>76</v>
      </c>
      <c r="B43" s="15">
        <v>100</v>
      </c>
      <c r="C43" s="35" t="s">
        <v>605</v>
      </c>
    </row>
    <row r="44" spans="1:3" x14ac:dyDescent="0.25">
      <c r="A44" s="20" t="s">
        <v>77</v>
      </c>
      <c r="B44" s="15">
        <v>100</v>
      </c>
      <c r="C44" s="35" t="s">
        <v>605</v>
      </c>
    </row>
    <row r="45" spans="1:3" x14ac:dyDescent="0.25">
      <c r="A45" s="20" t="s">
        <v>78</v>
      </c>
      <c r="B45" s="15">
        <v>100</v>
      </c>
      <c r="C45" s="35" t="s">
        <v>605</v>
      </c>
    </row>
    <row r="46" spans="1:3" x14ac:dyDescent="0.25">
      <c r="A46" s="20" t="s">
        <v>79</v>
      </c>
      <c r="B46" s="15">
        <v>50</v>
      </c>
      <c r="C46" s="35" t="s">
        <v>605</v>
      </c>
    </row>
    <row r="47" spans="1:3" x14ac:dyDescent="0.25">
      <c r="A47" s="20" t="s">
        <v>80</v>
      </c>
      <c r="B47" s="15">
        <v>50</v>
      </c>
      <c r="C47" s="35" t="s">
        <v>605</v>
      </c>
    </row>
    <row r="48" spans="1:3" x14ac:dyDescent="0.25">
      <c r="A48" s="20" t="s">
        <v>81</v>
      </c>
      <c r="B48" s="15">
        <v>50</v>
      </c>
      <c r="C48" s="35" t="s">
        <v>605</v>
      </c>
    </row>
    <row r="49" spans="1:3" x14ac:dyDescent="0.25">
      <c r="A49" s="20" t="s">
        <v>82</v>
      </c>
      <c r="B49" s="15">
        <v>0</v>
      </c>
      <c r="C49" s="35" t="s">
        <v>605</v>
      </c>
    </row>
    <row r="50" spans="1:3" x14ac:dyDescent="0.25">
      <c r="A50" s="20" t="s">
        <v>83</v>
      </c>
      <c r="B50" s="15">
        <v>0</v>
      </c>
      <c r="C50" s="35" t="s">
        <v>605</v>
      </c>
    </row>
    <row r="51" spans="1:3" x14ac:dyDescent="0.25">
      <c r="A51" s="20" t="s">
        <v>84</v>
      </c>
      <c r="B51" s="15">
        <v>0</v>
      </c>
      <c r="C51" s="35" t="s">
        <v>605</v>
      </c>
    </row>
    <row r="52" spans="1:3" x14ac:dyDescent="0.25">
      <c r="A52" s="11" t="s">
        <v>85</v>
      </c>
      <c r="B52" s="15">
        <v>0</v>
      </c>
      <c r="C52" s="35" t="s">
        <v>606</v>
      </c>
    </row>
    <row r="53" spans="1:3" x14ac:dyDescent="0.25">
      <c r="A53" s="11" t="s">
        <v>86</v>
      </c>
      <c r="B53" s="15">
        <v>0</v>
      </c>
      <c r="C53" s="35" t="s">
        <v>606</v>
      </c>
    </row>
    <row r="54" spans="1:3" x14ac:dyDescent="0.25">
      <c r="A54" s="11" t="s">
        <v>87</v>
      </c>
      <c r="B54" s="15">
        <v>20</v>
      </c>
      <c r="C54" s="35" t="s">
        <v>606</v>
      </c>
    </row>
    <row r="55" spans="1:3" x14ac:dyDescent="0.25">
      <c r="A55" s="11" t="s">
        <v>88</v>
      </c>
      <c r="B55" s="15">
        <v>20</v>
      </c>
      <c r="C55" s="35" t="s">
        <v>606</v>
      </c>
    </row>
    <row r="56" spans="1:3" x14ac:dyDescent="0.25">
      <c r="A56" s="11" t="s">
        <v>89</v>
      </c>
      <c r="B56" s="15">
        <v>10</v>
      </c>
      <c r="C56" s="35" t="s">
        <v>606</v>
      </c>
    </row>
    <row r="57" spans="1:3" x14ac:dyDescent="0.25">
      <c r="A57" s="11" t="s">
        <v>90</v>
      </c>
      <c r="B57" s="15">
        <v>10</v>
      </c>
      <c r="C57" s="35" t="s">
        <v>606</v>
      </c>
    </row>
    <row r="58" spans="1:3" x14ac:dyDescent="0.25">
      <c r="A58" s="11" t="s">
        <v>91</v>
      </c>
      <c r="B58" s="15">
        <v>0</v>
      </c>
      <c r="C58" s="35" t="s">
        <v>606</v>
      </c>
    </row>
    <row r="59" spans="1:3" x14ac:dyDescent="0.25">
      <c r="A59" s="11" t="s">
        <v>92</v>
      </c>
      <c r="B59" s="15">
        <v>0</v>
      </c>
      <c r="C59" s="35" t="s">
        <v>606</v>
      </c>
    </row>
    <row r="60" spans="1:3" x14ac:dyDescent="0.25">
      <c r="A60" s="11" t="s">
        <v>93</v>
      </c>
      <c r="B60" s="15">
        <v>0</v>
      </c>
      <c r="C60" s="35" t="s">
        <v>606</v>
      </c>
    </row>
    <row r="61" spans="1:3" x14ac:dyDescent="0.25">
      <c r="A61" s="11" t="s">
        <v>94</v>
      </c>
      <c r="B61" s="15">
        <v>20</v>
      </c>
      <c r="C61" s="35" t="s">
        <v>606</v>
      </c>
    </row>
    <row r="62" spans="1:3" x14ac:dyDescent="0.25">
      <c r="A62" s="11" t="s">
        <v>95</v>
      </c>
      <c r="B62" s="15">
        <v>20</v>
      </c>
      <c r="C62" s="35" t="s">
        <v>606</v>
      </c>
    </row>
    <row r="63" spans="1:3" x14ac:dyDescent="0.25">
      <c r="A63" s="11" t="s">
        <v>96</v>
      </c>
      <c r="B63" s="15">
        <v>0</v>
      </c>
      <c r="C63" s="35" t="s">
        <v>606</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2" ma:contentTypeDescription="Create a new document." ma:contentTypeScope="" ma:versionID="af26a83ca80489d3f53ea6a7769b6d63">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f07c733d827b83c40ce9d8cda3e1b64f"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MediaLengthInSeconds xmlns="b2cf8adb-cf25-47fc-8c92-b53f2a7e7f06" xsi:nil="true"/>
    <SharedWithUsers xmlns="851dfaa3-aae8-4c03-b90c-7dd4a6526d0d">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BDEC5B-8D11-4ADB-A594-5C64DC82FC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3CA44E-0BE0-45F7-AC70-C1F70CA820CA}">
  <ds:schemaRefs>
    <ds:schemaRef ds:uri="http://schemas.microsoft.com/office/2006/documentManagement/types"/>
    <ds:schemaRef ds:uri="http://www.w3.org/XML/1998/namespace"/>
    <ds:schemaRef ds:uri="http://purl.org/dc/elements/1.1/"/>
    <ds:schemaRef ds:uri="http://schemas.microsoft.com/office/infopath/2007/PartnerControls"/>
    <ds:schemaRef ds:uri="http://purl.org/dc/dcmitype/"/>
    <ds:schemaRef ds:uri="http://schemas.microsoft.com/office/2006/metadata/properties"/>
    <ds:schemaRef ds:uri="http://purl.org/dc/terms/"/>
    <ds:schemaRef ds:uri="http://schemas.openxmlformats.org/package/2006/metadata/core-properties"/>
    <ds:schemaRef ds:uri="851dfaa3-aae8-4c03-b90c-7dd4a6526d0d"/>
    <ds:schemaRef ds:uri="f2028f1e-49a3-4179-88b2-af405860d1ad"/>
    <ds:schemaRef ds:uri="b2cf8adb-cf25-47fc-8c92-b53f2a7e7f06"/>
  </ds:schemaRefs>
</ds:datastoreItem>
</file>

<file path=customXml/itemProps3.xml><?xml version="1.0" encoding="utf-8"?>
<ds:datastoreItem xmlns:ds="http://schemas.openxmlformats.org/officeDocument/2006/customXml" ds:itemID="{F9EC416A-A2E3-4FCC-B837-0A989A0E44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Beneficial_Use_Return_Flow</vt:lpstr>
      <vt:lpstr>Use_Code_Ranking</vt:lpstr>
      <vt:lpstr>Return_flow_table</vt:lpstr>
      <vt:lpstr>DataDictionary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Prashar, Aakash@Waterboards</cp:lastModifiedBy>
  <cp:revision/>
  <dcterms:created xsi:type="dcterms:W3CDTF">2021-11-10T23:36:58Z</dcterms:created>
  <dcterms:modified xsi:type="dcterms:W3CDTF">2023-07-24T20:27:32Z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