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ashar\Documents\Github\DWRAT_DataScraping\Demand\InputData\"/>
    </mc:Choice>
  </mc:AlternateContent>
  <xr:revisionPtr revIDLastSave="0" documentId="13_ncr:1_{27E63AA2-44B6-441C-9EA4-A7DC97B343CF}" xr6:coauthVersionLast="47" xr6:coauthVersionMax="47" xr10:uidLastSave="{00000000-0000-0000-0000-000000000000}"/>
  <bookViews>
    <workbookView xWindow="-108" yWindow="-108" windowWidth="23256" windowHeight="12456" xr2:uid="{A297D415-07B9-4C85-9CA4-1CDE38BCAE7E}"/>
  </bookViews>
  <sheets>
    <sheet name="Data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M7" i="1"/>
  <c r="J7" i="1"/>
  <c r="I7" i="1"/>
  <c r="H7" i="1"/>
  <c r="K4" i="1"/>
  <c r="Q5" i="1"/>
  <c r="P4" i="1"/>
  <c r="O4" i="1"/>
  <c r="N4" i="1"/>
  <c r="M4" i="1"/>
  <c r="L4" i="1"/>
  <c r="J4" i="1"/>
</calcChain>
</file>

<file path=xl/sharedStrings.xml><?xml version="1.0" encoding="utf-8"?>
<sst xmlns="http://schemas.openxmlformats.org/spreadsheetml/2006/main" count="38" uniqueCount="30">
  <si>
    <t>APPLICATION_NUMBER</t>
  </si>
  <si>
    <t>A014539</t>
  </si>
  <si>
    <t>PARTY_ID</t>
  </si>
  <si>
    <t>YEAR</t>
  </si>
  <si>
    <t>MEASUREMENT_SPREADSHEET_LINK</t>
  </si>
  <si>
    <t>https://rms.waterboards.ca.gov/DownloadDocument.ashx?type=Attachment&amp;download=true&amp;id=47913</t>
  </si>
  <si>
    <t>DIVERSION_TYPE</t>
  </si>
  <si>
    <t>DIRECT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</si>
  <si>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</si>
  <si>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</si>
  <si>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</si>
  <si>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</si>
  <si>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</si>
  <si>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</si>
  <si>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</si>
  <si>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</si>
  <si>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</si>
  <si>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</si>
  <si>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</si>
  <si>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</si>
  <si>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A016308</t>
  </si>
  <si>
    <t>A016973</t>
  </si>
  <si>
    <t>S022856</t>
  </si>
  <si>
    <t>The monthly volumes have units in AF</t>
  </si>
  <si>
    <t>This spreadsheet contains values extracted from measurement spreadsheets for the specified rights</t>
  </si>
  <si>
    <t>https://rms.waterboards.ca.gov/DownloadDocument.ashx?type=Attachment&amp;download=true&amp;id=27594</t>
  </si>
  <si>
    <t>https://rms.waterboards.ca.gov/DownloadDocument.ashx?type=Attachment&amp;download=true&amp;id=24803</t>
  </si>
  <si>
    <t>STORAGE</t>
  </si>
  <si>
    <t>https://rms.waterboards.ca.gov/DownloadDocument.ashx?type=Attachment&amp;download=true&amp;id=85316</t>
  </si>
  <si>
    <t>This spreadsheet was last modified on 2023-09-14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</si>
</sst>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3">
    <xf numFmtId="0" fontId="0" fillId="0" borderId="0" xfId="0"/>
    <xf numFmtId="0" fontId="1" fillId="0" borderId="0" xfId="1"/>
    <xf numFmtId="0" fontId="3" fillId="0" borderId="1" xfId="2" applyFont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 2" xfId="2" xr:uid="{8532D397-BA89-4C09-BFD2-26FD9BA902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ms.waterboards.ca.gov/DownloadDocument.ashx?type=Attachment&amp;download=true&amp;id=24803" TargetMode="External"/><Relationship Id="rId2" Type="http://schemas.openxmlformats.org/officeDocument/2006/relationships/hyperlink" Target="https://rms.waterboards.ca.gov/DownloadDocument.ashx?type=Attachment&amp;download=true&amp;id=27594" TargetMode="External"/><Relationship Id="rId1" Type="http://schemas.openxmlformats.org/officeDocument/2006/relationships/hyperlink" Target="https://rms.waterboards.ca.gov/DownloadDocument.ashx?type=Attachment&amp;download=true&amp;id=47913" TargetMode="External"/><Relationship Id="rId6" Type="http://schemas.openxmlformats.org/officeDocument/2006/relationships/hyperlink" Target="https://rms.waterboards.ca.gov/DownloadDocument.ashx?type=Attachment&amp;download=true&amp;id=85316" TargetMode="External"/><Relationship Id="rId5" Type="http://schemas.openxmlformats.org/officeDocument/2006/relationships/hyperlink" Target="https://rms.waterboards.ca.gov/DownloadDocument.ashx?type=Attachment&amp;download=true&amp;id=85316" TargetMode="External"/><Relationship Id="rId4" Type="http://schemas.openxmlformats.org/officeDocument/2006/relationships/hyperlink" Target="https://rms.waterboards.ca.gov/DownloadDocument.ashx?type=Attachment&amp;download=true&amp;id=248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95C-3C80-49F1-9743-437EE37EBB20}">
  <dimension ref="A1:Q7"/>
  <sheetViews>
    <sheetView tabSelected="1" workbookViewId="0"/>
  </sheetViews>
  <sheetFormatPr defaultRowHeight="14.4" x14ac:dyDescent="0.3"/>
  <sheetData>
    <row r="1" spans="1:17" x14ac:dyDescent="0.3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 t="s">
        <v>1</v>
      </c>
      <c r="B2">
        <v>549855</v>
      </c>
      <c r="C2">
        <v>2020</v>
      </c>
      <c r="D2" s="1" t="s">
        <v>5</v>
      </c>
      <c r="E2" t="s">
        <v>7</v>
      </c>
      <c r="F2" s="2">
        <v>0</v>
      </c>
      <c r="G2" s="2">
        <v>0</v>
      </c>
      <c r="H2" s="2">
        <v>9.2281724719963165</v>
      </c>
      <c r="I2" s="2">
        <v>1.2244897959183674</v>
      </c>
      <c r="J2" s="2">
        <v>0.19027159736074881</v>
      </c>
      <c r="K2" s="2">
        <v>2.2464324075494861</v>
      </c>
      <c r="L2" s="2">
        <v>8.3995703544575733</v>
      </c>
      <c r="M2" s="2">
        <v>7.9822003989565751</v>
      </c>
      <c r="N2" s="2">
        <v>4.6831364124597208</v>
      </c>
      <c r="O2" s="2">
        <v>1.1661807580174928</v>
      </c>
      <c r="P2" s="2">
        <v>0.38361209145312258</v>
      </c>
      <c r="Q2" s="2">
        <v>0</v>
      </c>
    </row>
    <row r="3" spans="1:17" x14ac:dyDescent="0.3">
      <c r="A3" t="s">
        <v>20</v>
      </c>
      <c r="B3">
        <v>431620</v>
      </c>
      <c r="C3">
        <v>2018</v>
      </c>
      <c r="D3" s="1" t="s">
        <v>25</v>
      </c>
      <c r="E3" t="s">
        <v>7</v>
      </c>
      <c r="F3">
        <v>0</v>
      </c>
      <c r="G3">
        <v>3.415667052765055</v>
      </c>
      <c r="H3">
        <v>4.3117809605884121</v>
      </c>
      <c r="I3">
        <v>4.5419472040361919</v>
      </c>
      <c r="J3">
        <v>4.8703177113550247</v>
      </c>
      <c r="K3">
        <v>6.8620229379898143</v>
      </c>
      <c r="L3">
        <v>10.873053340473128</v>
      </c>
      <c r="M3">
        <v>10.873053340473128</v>
      </c>
      <c r="N3">
        <v>13.43250196761244</v>
      </c>
      <c r="O3">
        <v>13.435570850858412</v>
      </c>
      <c r="P3">
        <v>13.435570850858412</v>
      </c>
      <c r="Q3">
        <v>13.435570850858412</v>
      </c>
    </row>
    <row r="4" spans="1:17" x14ac:dyDescent="0.3">
      <c r="A4" t="s">
        <v>21</v>
      </c>
      <c r="B4">
        <v>549607</v>
      </c>
      <c r="C4">
        <v>2018</v>
      </c>
      <c r="D4" s="1" t="s">
        <v>26</v>
      </c>
      <c r="E4" t="s">
        <v>7</v>
      </c>
      <c r="F4">
        <v>0</v>
      </c>
      <c r="G4">
        <v>0</v>
      </c>
      <c r="H4">
        <v>0</v>
      </c>
      <c r="I4">
        <v>0</v>
      </c>
      <c r="J4">
        <f>820569.4/325851</f>
        <v>2.5182350215282447</v>
      </c>
      <c r="K4">
        <f>188444/325851</f>
        <v>0.57831340091023198</v>
      </c>
      <c r="L4">
        <f>306870.6/325851</f>
        <v>0.9417512912343371</v>
      </c>
      <c r="M4">
        <f>745399.4/325851</f>
        <v>2.28754676217044</v>
      </c>
      <c r="N4">
        <f>949531.5/325851</f>
        <v>2.9140051741440107</v>
      </c>
      <c r="O4">
        <f>34716.6/325851</f>
        <v>0.10654133330878222</v>
      </c>
      <c r="P4">
        <f>3437.16/325851</f>
        <v>1.0548256718561551E-2</v>
      </c>
      <c r="Q4">
        <v>0</v>
      </c>
    </row>
    <row r="5" spans="1:17" x14ac:dyDescent="0.3">
      <c r="A5" t="s">
        <v>21</v>
      </c>
      <c r="B5">
        <v>549607</v>
      </c>
      <c r="C5">
        <v>2018</v>
      </c>
      <c r="D5" s="1" t="s">
        <v>26</v>
      </c>
      <c r="E5" t="s">
        <v>27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>3437.16/325851</f>
        <v>1.0548256718561551E-2</v>
      </c>
    </row>
    <row r="6" spans="1:17" x14ac:dyDescent="0.3">
      <c r="A6" t="s">
        <v>22</v>
      </c>
      <c r="B6">
        <v>542161</v>
      </c>
      <c r="C6">
        <v>2021</v>
      </c>
      <c r="D6" s="1" t="s">
        <v>28</v>
      </c>
      <c r="E6" t="s">
        <v>7</v>
      </c>
      <c r="O6">
        <v>0</v>
      </c>
      <c r="P6">
        <v>0</v>
      </c>
      <c r="Q6">
        <v>0</v>
      </c>
    </row>
    <row r="7" spans="1:17" x14ac:dyDescent="0.3">
      <c r="A7" t="s">
        <v>22</v>
      </c>
      <c r="B7">
        <v>542161</v>
      </c>
      <c r="C7">
        <v>2022</v>
      </c>
      <c r="D7" s="1" t="s">
        <v>28</v>
      </c>
      <c r="E7" t="s">
        <v>7</v>
      </c>
      <c r="F7">
        <v>0</v>
      </c>
      <c r="G7">
        <v>0</v>
      </c>
      <c r="H7">
        <f>312575.3/325851</f>
        <v>0.95925837269181313</v>
      </c>
      <c r="I7">
        <f>285472.2/325851</f>
        <v>0.87608201294456678</v>
      </c>
      <c r="J7">
        <f>137489.5/325851</f>
        <v>0.421939782293134</v>
      </c>
      <c r="K7">
        <v>0</v>
      </c>
      <c r="L7">
        <v>0</v>
      </c>
      <c r="M7">
        <f>36/325851</f>
        <v>1.1047994328696244E-4</v>
      </c>
      <c r="N7">
        <f>86.6/325851</f>
        <v>2.6576564135141517E-4</v>
      </c>
    </row>
  </sheetData>
  <hyperlinks>
    <hyperlink ref="D2" r:id="rId1" xr:uid="{B6248321-0C6F-4372-9CEB-DC78F02CFB25}"/>
    <hyperlink ref="D3" r:id="rId2" xr:uid="{B0809C65-4C2D-4D54-BD27-7BEDA437C4BB}"/>
    <hyperlink ref="D4" r:id="rId3" xr:uid="{6B906F1F-D381-4B34-AC01-60040EBD7609}"/>
    <hyperlink ref="D5" r:id="rId4" xr:uid="{29D3BC41-8870-4EAF-9321-7A75B185DE02}"/>
    <hyperlink ref="D7" r:id="rId5" xr:uid="{961372EA-BEEF-491F-9E47-1FEBDE35F8F9}"/>
    <hyperlink ref="D6" r:id="rId6" xr:uid="{69481C40-CA9A-4347-86FC-F3FB87A46C2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4921-0774-4A5A-8073-A67DDB7F796C}">
  <dimension ref="A1:A4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24</v>
      </c>
    </row>
    <row r="2" spans="1:1" x14ac:dyDescent="0.3">
      <c r="A2" t="s">
        <v>23</v>
      </c>
    </row>
    <row r="4" spans="1:1" x14ac:dyDescent="0.3">
      <c r="A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Prashar, Aakash@Waterboards</dc:creator>
  <cp:lastModifiedBy>Prashar, Aakash@Waterboards</cp:lastModifiedBy>
  <dcterms:created xsi:type="dcterms:W3CDTF">2023-09-13T23:25:31Z</dcterms:created>
  <dcterms:modified xsi:type="dcterms:W3CDTF">2024-02-16T23:46:37Z</dcterms:modified>
</cp:coreProperties>
</file>