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wamp-bioaccumulation-realignment-r9-data-report\images\"/>
    </mc:Choice>
  </mc:AlternateContent>
  <xr:revisionPtr revIDLastSave="0" documentId="13_ncr:1_{7B2225BF-60CE-4F06-B618-C61D13ED7D36}" xr6:coauthVersionLast="47" xr6:coauthVersionMax="47" xr10:uidLastSave="{00000000-0000-0000-0000-000000000000}"/>
  <bookViews>
    <workbookView xWindow="-108" yWindow="-108" windowWidth="23256" windowHeight="12456" xr2:uid="{A38A506F-93BB-4C30-9FD4-93A16E3D41C7}"/>
  </bookViews>
  <sheets>
    <sheet name="Final Tables" sheetId="5" r:id="rId1"/>
    <sheet name="Table" sheetId="1" r:id="rId2"/>
    <sheet name="Thresholds" sheetId="2" r:id="rId3"/>
    <sheet name="Mercury" sheetId="3" r:id="rId4"/>
    <sheet name="Selenium" sheetId="4" r:id="rId5"/>
  </sheets>
  <definedNames>
    <definedName name="_xlnm._FilterDatabase" localSheetId="0" hidden="1">'Final Tables'!$A$2:$J$152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F136" i="1"/>
  <c r="G136" i="1"/>
  <c r="H136" i="1"/>
  <c r="I136" i="1"/>
  <c r="J136" i="1"/>
  <c r="K136" i="1"/>
  <c r="L136" i="1"/>
  <c r="E137" i="1"/>
  <c r="F137" i="1"/>
  <c r="G137" i="1"/>
  <c r="H137" i="1"/>
  <c r="I137" i="1"/>
  <c r="J137" i="1"/>
  <c r="K137" i="1"/>
  <c r="L137" i="1"/>
  <c r="E138" i="1"/>
  <c r="F138" i="1"/>
  <c r="G138" i="1"/>
  <c r="H138" i="1"/>
  <c r="I138" i="1"/>
  <c r="J138" i="1"/>
  <c r="K138" i="1"/>
  <c r="L138" i="1"/>
  <c r="E139" i="1"/>
  <c r="F139" i="1"/>
  <c r="G139" i="1"/>
  <c r="H139" i="1"/>
  <c r="I139" i="1"/>
  <c r="J139" i="1"/>
  <c r="K139" i="1"/>
  <c r="L139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7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L75" i="1"/>
  <c r="K75" i="1"/>
  <c r="J75" i="1"/>
  <c r="I75" i="1"/>
  <c r="H75" i="1"/>
  <c r="G75" i="1"/>
  <c r="F75" i="1"/>
  <c r="E75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L3" i="1"/>
  <c r="K3" i="1"/>
  <c r="J3" i="1"/>
  <c r="I3" i="1"/>
  <c r="H3" i="1"/>
  <c r="G3" i="1"/>
  <c r="F3" i="1"/>
  <c r="E3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B75" i="1"/>
  <c r="A75" i="1"/>
  <c r="C3" i="1"/>
  <c r="B3" i="1"/>
  <c r="A3" i="1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J3" i="2"/>
  <c r="J2" i="2"/>
  <c r="C17" i="2"/>
  <c r="H17" i="2" l="1"/>
  <c r="G17" i="2" l="1"/>
  <c r="F17" i="2" l="1"/>
  <c r="E17" i="2" l="1"/>
  <c r="D17" i="2" l="1"/>
</calcChain>
</file>

<file path=xl/sharedStrings.xml><?xml version="1.0" encoding="utf-8"?>
<sst xmlns="http://schemas.openxmlformats.org/spreadsheetml/2006/main" count="8781" uniqueCount="829">
  <si>
    <t>Waterbody</t>
  </si>
  <si>
    <t>Species</t>
  </si>
  <si>
    <t>Pollutant</t>
  </si>
  <si>
    <t>Mecury</t>
  </si>
  <si>
    <t>Selenium</t>
  </si>
  <si>
    <t>Chollas Reservoir</t>
  </si>
  <si>
    <t>Chollas Reservoir_Largemouth Bass</t>
  </si>
  <si>
    <t>Chollas Reservoir_Bluegill</t>
  </si>
  <si>
    <t>Chollas Reservoir_Redear Sunfish</t>
  </si>
  <si>
    <t>Cuyamaca Reservoir</t>
  </si>
  <si>
    <t>Cuyamaca Reservoir_Largemouth Bass</t>
  </si>
  <si>
    <t>Cuyamaca Reservoir_Black Crappie</t>
  </si>
  <si>
    <t>Cuyamaca Reservoir_Bluegill</t>
  </si>
  <si>
    <t>Cuyamaca Reservoir_Green Sunfish</t>
  </si>
  <si>
    <t>Dana Point Harbor</t>
  </si>
  <si>
    <t>Dana Point Harbor_Chub Mackerel</t>
  </si>
  <si>
    <t>Dana Point Harbor_Jacksmelt</t>
  </si>
  <si>
    <t>Dana Point Harbor_Walleye Surfperch</t>
  </si>
  <si>
    <t>Dana Point Harbor_Pacific Bonito</t>
  </si>
  <si>
    <t>Dana Point Harbor_Pacific Oyster</t>
  </si>
  <si>
    <t>Dana Point Harbor_Striped Mullet</t>
  </si>
  <si>
    <t>Imperial Beach Pier</t>
  </si>
  <si>
    <t>Imperial Beach Pier_Chub Mackerel</t>
  </si>
  <si>
    <t>Imperial Beach Pier_Queenfish</t>
  </si>
  <si>
    <t>Imperial Beach Pier_Pacific Bonito</t>
  </si>
  <si>
    <t>Imperial Beach Pier_California Corbina</t>
  </si>
  <si>
    <t>Imperial Beach Pier_Barred Surfperch</t>
  </si>
  <si>
    <t>Imperial Beach Pier_Jacksmelt</t>
  </si>
  <si>
    <t>Imperial Beach Pier_Pacific Sardine</t>
  </si>
  <si>
    <t>Imperial Beach Pier_California Mussel</t>
  </si>
  <si>
    <t>Lower Sweetwater River</t>
  </si>
  <si>
    <t>Lower Sweetwater River_Bluegill</t>
  </si>
  <si>
    <t>Mission Bay</t>
  </si>
  <si>
    <t>Mission Bay_California Spiny Lobster</t>
  </si>
  <si>
    <t>Mission Bay_Pacific Oyster</t>
  </si>
  <si>
    <t>Mission Bay_Spotfin Croaker</t>
  </si>
  <si>
    <t>Mission Bay_Chub Mackerel</t>
  </si>
  <si>
    <t>Mission Bay_Pacific Bonito</t>
  </si>
  <si>
    <t>Mission Bay_Jacksmelt</t>
  </si>
  <si>
    <t>Oceanside Harbor</t>
  </si>
  <si>
    <t>Oceanside Harbor_California Spiny Lobster</t>
  </si>
  <si>
    <t>Oceanside Harbor_Jacksmelt</t>
  </si>
  <si>
    <t>Oceanside Harbor_Chub Mackerel</t>
  </si>
  <si>
    <t>Oceanside Harbor_Spotfin Croaker</t>
  </si>
  <si>
    <t>Oceanside Harbor_Pacific Bonito</t>
  </si>
  <si>
    <t>Oceanside Harbor_Barred Surfperch</t>
  </si>
  <si>
    <t>Oceanside Harbor_Pacific Oyster</t>
  </si>
  <si>
    <t>Oceanside Pier</t>
  </si>
  <si>
    <t>Oceanside Pier_Barred Sand Bass</t>
  </si>
  <si>
    <t>Oceanside Pier_Queenfish</t>
  </si>
  <si>
    <t>Oceanside Pier_Barred Surfperch</t>
  </si>
  <si>
    <t>Oceanside Pier_Yellowfin Croaker</t>
  </si>
  <si>
    <t>Oceanside Pier_Jacksmelt</t>
  </si>
  <si>
    <t>Oceanside Pier_California Mussel</t>
  </si>
  <si>
    <t>San Diego Bay</t>
  </si>
  <si>
    <t>San Diego Bay_Pacific Oyster</t>
  </si>
  <si>
    <t>San Diego Bay_Spotfin Croaker</t>
  </si>
  <si>
    <t>San Diego Bay_Spotted Sand Bass</t>
  </si>
  <si>
    <t>San Diego Bay_Jack Mackerel</t>
  </si>
  <si>
    <t>San Diego River</t>
  </si>
  <si>
    <t>San Diego River_Largemouth Bass</t>
  </si>
  <si>
    <t>San Diego River_Brown Bullhead</t>
  </si>
  <si>
    <t>San Diego River_Bluegill</t>
  </si>
  <si>
    <t>San Diego Bay_California Spiny Lobster</t>
  </si>
  <si>
    <t>San Diego Bay_Graceful Rock Crab</t>
  </si>
  <si>
    <t>San Diego Bay_Spotted Sand Bass Fillet (Skin Off)</t>
  </si>
  <si>
    <t>Oceanside Pier_Spotfin Croaker Fillet (Skin Off)</t>
  </si>
  <si>
    <t>San Diego River_Common Carp Fillet (Skin Off)</t>
  </si>
  <si>
    <t>Oceanside Pier_Spotfin Croaker Liver</t>
  </si>
  <si>
    <t>Lower Sweetwater River_Bluegill Fillet (Skin Off)</t>
  </si>
  <si>
    <t>Imperial Beach Pier_California Corbina Fillet (Skin Off)</t>
  </si>
  <si>
    <t>Cuyamaca Reservoir_Rainbow Trout Fillet (Skin Off)</t>
  </si>
  <si>
    <t>Cuyamaca Reservoir_Common Carp Fillet (Skin Off)</t>
  </si>
  <si>
    <t>San Diego River_Common Carp Liver</t>
  </si>
  <si>
    <t>Largemouth Bass</t>
  </si>
  <si>
    <t>Bluegill</t>
  </si>
  <si>
    <t>Redear Sunfish</t>
  </si>
  <si>
    <t>Black Crappie</t>
  </si>
  <si>
    <t>Green Sunfish</t>
  </si>
  <si>
    <t>Chub Mackerel</t>
  </si>
  <si>
    <t>Jacksmelt</t>
  </si>
  <si>
    <t>Walleye Surfperch</t>
  </si>
  <si>
    <t>Pacific Bonito</t>
  </si>
  <si>
    <t>Pacific Oyster</t>
  </si>
  <si>
    <t>Striped Mullet</t>
  </si>
  <si>
    <t>Queenfish</t>
  </si>
  <si>
    <t>California Corbina</t>
  </si>
  <si>
    <t>Barred Surfperch</t>
  </si>
  <si>
    <t>Pacific Sardine</t>
  </si>
  <si>
    <t>California Mussel</t>
  </si>
  <si>
    <t>California Spiny Lobster</t>
  </si>
  <si>
    <t>Spotfin Croaker</t>
  </si>
  <si>
    <t>Barred Sand Bass</t>
  </si>
  <si>
    <t>Yellowfin Croaker</t>
  </si>
  <si>
    <t>Spotted Sand Bass</t>
  </si>
  <si>
    <t>Jack Mackerel</t>
  </si>
  <si>
    <t>Brown Bullhead</t>
  </si>
  <si>
    <t>Graceful Rock Crab</t>
  </si>
  <si>
    <t>Spotted Sand Bass Fillet (Skin Off)</t>
  </si>
  <si>
    <t>Spotfin Croaker Fillet (Skin Off)</t>
  </si>
  <si>
    <t>Common Carp Fillet (Skin Off)</t>
  </si>
  <si>
    <t>Spotfin Croaker Liver</t>
  </si>
  <si>
    <t>Bluegill Fillet (Skin Off)</t>
  </si>
  <si>
    <t>California Corbina Fillet (Skin Off)</t>
  </si>
  <si>
    <t>Rainbow Trout Fillet (Skin Off)</t>
  </si>
  <si>
    <t>Common Carp Liver</t>
  </si>
  <si>
    <t>Mercury</t>
  </si>
  <si>
    <t>FCG</t>
  </si>
  <si>
    <t>non-cancer kg/day</t>
  </si>
  <si>
    <t>sampledate</t>
  </si>
  <si>
    <t>dwc_month</t>
  </si>
  <si>
    <t>dwc_year</t>
  </si>
  <si>
    <t>stationcode</t>
  </si>
  <si>
    <t>Station_species</t>
  </si>
  <si>
    <t>projectcode</t>
  </si>
  <si>
    <t>projectname</t>
  </si>
  <si>
    <t>protocolcode</t>
  </si>
  <si>
    <t>protocolname</t>
  </si>
  <si>
    <t>eventcode</t>
  </si>
  <si>
    <t>sampleagency</t>
  </si>
  <si>
    <t>samplecomments</t>
  </si>
  <si>
    <t>locationcode</t>
  </si>
  <si>
    <t>SampleTypeCode</t>
  </si>
  <si>
    <t>collectiontime</t>
  </si>
  <si>
    <t>collectionmethodcode</t>
  </si>
  <si>
    <t>replicate</t>
  </si>
  <si>
    <t>dwc_databasesource</t>
  </si>
  <si>
    <t>targetlatitude</t>
  </si>
  <si>
    <t>targetlongitude</t>
  </si>
  <si>
    <t>datum</t>
  </si>
  <si>
    <t>samplecomplete</t>
  </si>
  <si>
    <t>region</t>
  </si>
  <si>
    <t>collectiondevicedescr</t>
  </si>
  <si>
    <t>tissource</t>
  </si>
  <si>
    <t>tissuecollectioncomments</t>
  </si>
  <si>
    <t>organismid</t>
  </si>
  <si>
    <t>commonname</t>
  </si>
  <si>
    <t>finalid</t>
  </si>
  <si>
    <t>lifestagecode</t>
  </si>
  <si>
    <t>totalcount</t>
  </si>
  <si>
    <t>tagnumber</t>
  </si>
  <si>
    <t>partcreated</t>
  </si>
  <si>
    <t>tissueid</t>
  </si>
  <si>
    <t>tissuename</t>
  </si>
  <si>
    <t>preppreservationname</t>
  </si>
  <si>
    <t>tissueweight</t>
  </si>
  <si>
    <t>unittissueweight</t>
  </si>
  <si>
    <t>partscomments</t>
  </si>
  <si>
    <t>compositeid</t>
  </si>
  <si>
    <t>compositereplicate</t>
  </si>
  <si>
    <t>compositetype</t>
  </si>
  <si>
    <t>compositeweight</t>
  </si>
  <si>
    <t>unitcompositeweight</t>
  </si>
  <si>
    <t>agencycode</t>
  </si>
  <si>
    <t>organismgroup</t>
  </si>
  <si>
    <t>compositecomments</t>
  </si>
  <si>
    <t>MatrixName</t>
  </si>
  <si>
    <t>MethodName</t>
  </si>
  <si>
    <t>AnalyteCode</t>
  </si>
  <si>
    <t>AnalyteName</t>
  </si>
  <si>
    <t>FractionName</t>
  </si>
  <si>
    <t>UnitName</t>
  </si>
  <si>
    <t>DWC_AnalyteWFractionWMatrixWUnit</t>
  </si>
  <si>
    <t>LabBatch</t>
  </si>
  <si>
    <t>AnalysisDate</t>
  </si>
  <si>
    <t>LabSampleID</t>
  </si>
  <si>
    <t>Unique_Sample_ID</t>
  </si>
  <si>
    <t>PrepPreservationDate</t>
  </si>
  <si>
    <t>DigestExtractMethod</t>
  </si>
  <si>
    <t>DigestExtractDate</t>
  </si>
  <si>
    <t>LabReplicate</t>
  </si>
  <si>
    <t>Result_ww_ppb</t>
  </si>
  <si>
    <t>Result ww</t>
  </si>
  <si>
    <t>DWC_Result_Numeric</t>
  </si>
  <si>
    <t>ResQualCode</t>
  </si>
  <si>
    <t>ResQualName</t>
  </si>
  <si>
    <t>MDL</t>
  </si>
  <si>
    <t>RL</t>
  </si>
  <si>
    <t>DilutionFactor</t>
  </si>
  <si>
    <t>QACode</t>
  </si>
  <si>
    <t>DWC_QADescr_Expanded</t>
  </si>
  <si>
    <t>ComplianceCode</t>
  </si>
  <si>
    <t>ComplianceName</t>
  </si>
  <si>
    <t>ExpectedValue</t>
  </si>
  <si>
    <t>TissueResultComments</t>
  </si>
  <si>
    <t>ResultComplete</t>
  </si>
  <si>
    <t>ExportData</t>
  </si>
  <si>
    <t>ForkLength</t>
  </si>
  <si>
    <t>TotalLength</t>
  </si>
  <si>
    <t>UnitLengthFish</t>
  </si>
  <si>
    <t>LengthSource</t>
  </si>
  <si>
    <t>OrganismWeight</t>
  </si>
  <si>
    <t>UnitWeightFish</t>
  </si>
  <si>
    <t>WeightSource</t>
  </si>
  <si>
    <t>SizeDescr</t>
  </si>
  <si>
    <t>Age</t>
  </si>
  <si>
    <t>Sex</t>
  </si>
  <si>
    <t>908CHLLAS</t>
  </si>
  <si>
    <t>SWB_Realign_RWB9_2022</t>
  </si>
  <si>
    <t>Statewide BMP Realignment RWB9 Study 2022</t>
  </si>
  <si>
    <t>BMP_Realign_RWB9_21</t>
  </si>
  <si>
    <t>SWAMP BMP Realignment San Diego Region Study_2021</t>
  </si>
  <si>
    <t>TI</t>
  </si>
  <si>
    <t>MPSL-DFW</t>
  </si>
  <si>
    <t>FHAB also collected</t>
  </si>
  <si>
    <t>Location1Shock1</t>
  </si>
  <si>
    <t>Composite</t>
  </si>
  <si>
    <t>Shock</t>
  </si>
  <si>
    <t>Perm</t>
  </si>
  <si>
    <t>WGS84</t>
  </si>
  <si>
    <t>Smith &amp; Root Electric Shock Boat (SR14S)</t>
  </si>
  <si>
    <t>NA</t>
  </si>
  <si>
    <t>shocked entire lake</t>
  </si>
  <si>
    <t>908CHLLASRLN22LMB01-06</t>
  </si>
  <si>
    <t>Micropterus salmoides</t>
  </si>
  <si>
    <t>NR</t>
  </si>
  <si>
    <t>C2070</t>
  </si>
  <si>
    <t>RLN22_C2070_C</t>
  </si>
  <si>
    <t>whole organism</t>
  </si>
  <si>
    <t>Skin on, Scales On</t>
  </si>
  <si>
    <t>g</t>
  </si>
  <si>
    <t>C1_908CHLLASRLN22LMB</t>
  </si>
  <si>
    <t>normal</t>
  </si>
  <si>
    <t>Fish</t>
  </si>
  <si>
    <t>5 fish; 65.65g Arc1, 57.95g Arc2(PFAs), 57.95g Arc3</t>
  </si>
  <si>
    <t>tissue</t>
  </si>
  <si>
    <t>EPA 7473M</t>
  </si>
  <si>
    <t>Total</t>
  </si>
  <si>
    <t>ug/g ww</t>
  </si>
  <si>
    <t>Mercury; Total; tissue; ug/g ww</t>
  </si>
  <si>
    <t>MPSL-DFW_DMA091522a_T_Hg</t>
  </si>
  <si>
    <t>C122CHSLMB</t>
  </si>
  <si>
    <t>C122CHSLMB_1</t>
  </si>
  <si>
    <t>None</t>
  </si>
  <si>
    <t>=</t>
  </si>
  <si>
    <t>Equal To</t>
  </si>
  <si>
    <t>None: None - No QA Qualifier</t>
  </si>
  <si>
    <t>COM</t>
  </si>
  <si>
    <t>Compliant</t>
  </si>
  <si>
    <t>mm</t>
  </si>
  <si>
    <t>Field</t>
  </si>
  <si>
    <t>LAB</t>
  </si>
  <si>
    <t>908CHLLASRLN22BGL01-01</t>
  </si>
  <si>
    <t>Lepomis macrochirus</t>
  </si>
  <si>
    <t>C2084</t>
  </si>
  <si>
    <t>RLN22_C2084_C</t>
  </si>
  <si>
    <t>C1_908CHLLASRLN22BGL</t>
  </si>
  <si>
    <t>5 fish;58.59g Arc1, 63.66g Arc2({Fas), 66.41g Arc3</t>
  </si>
  <si>
    <t>C122CHSBGL</t>
  </si>
  <si>
    <t>C122CHSBGL_1</t>
  </si>
  <si>
    <t>908CHLLASRLN22RES01-01</t>
  </si>
  <si>
    <t>Lepomis microlophus</t>
  </si>
  <si>
    <t>C2089</t>
  </si>
  <si>
    <t>RLN22_C2089_C</t>
  </si>
  <si>
    <t>C1_908CHLLASRLN22RES</t>
  </si>
  <si>
    <t>5 fish; 54.33g Arc1, 55.70g Arc2(PFAs), 46.27g Arc3</t>
  </si>
  <si>
    <t>C122CHSRES</t>
  </si>
  <si>
    <t>C122CHSRES_1</t>
  </si>
  <si>
    <t>DNQ</t>
  </si>
  <si>
    <t>Detected Not Quantifiable</t>
  </si>
  <si>
    <t>Lab</t>
  </si>
  <si>
    <t>907CUYRES</t>
  </si>
  <si>
    <t>FHAB collected</t>
  </si>
  <si>
    <t>907CUYRESRLN22LMB01-05</t>
  </si>
  <si>
    <t>C2103</t>
  </si>
  <si>
    <t>RLN22_C2103_C</t>
  </si>
  <si>
    <t>C1_907CUYRESRLN22LMB</t>
  </si>
  <si>
    <t>4 fish; 70.85g Arc1, 59.59g Arc2(PFAS), 63.58g Arc3</t>
  </si>
  <si>
    <t>C122CUYLMB</t>
  </si>
  <si>
    <t>C122CUYLMB_1</t>
  </si>
  <si>
    <t>907CUYRESRLN22BCR01-01</t>
  </si>
  <si>
    <t>Pomoxis nigromaculatus</t>
  </si>
  <si>
    <t>C2123</t>
  </si>
  <si>
    <t>RLN22_C2123_C</t>
  </si>
  <si>
    <t>C1_907CUYRESRLN22BCR</t>
  </si>
  <si>
    <t>5 fish; 67.89g Arc1, 70.66g Arc2(PFAS), 72.95g Arc3</t>
  </si>
  <si>
    <t>C122CUYBCR</t>
  </si>
  <si>
    <t>C122CUYBCR_1</t>
  </si>
  <si>
    <t>907CUYRESRLN22BGL02-01</t>
  </si>
  <si>
    <t>RLN22_BGL02-01</t>
  </si>
  <si>
    <t>P1_907CUYRESRLN22BGL</t>
  </si>
  <si>
    <t>10 fish; 11.73g Arc1</t>
  </si>
  <si>
    <t>MPSL-DFW_DMA072622a_T_Hg</t>
  </si>
  <si>
    <t>P122CUYBGL</t>
  </si>
  <si>
    <t>P122CUYBGL_1</t>
  </si>
  <si>
    <t>P122CUYBGL-dup</t>
  </si>
  <si>
    <t>P122CUYBGL-dup_2</t>
  </si>
  <si>
    <t>RPD 8.70</t>
  </si>
  <si>
    <t>907CUYRESRLN22BGL01-01</t>
  </si>
  <si>
    <t>C2118</t>
  </si>
  <si>
    <t>RLN22_C2118_C</t>
  </si>
  <si>
    <t>C1_907CUYRESRLN22BGL</t>
  </si>
  <si>
    <t>5 fish; 49.23g Arc1, 66.37g Arc2(PFAs), 55.92g Arc3</t>
  </si>
  <si>
    <t>C122CUYBGL</t>
  </si>
  <si>
    <t>C122CUYBGL_1</t>
  </si>
  <si>
    <t>907CUYRESRLN22GRS01-01</t>
  </si>
  <si>
    <t>Lepomis cyanellus</t>
  </si>
  <si>
    <t>RLN22_GRS01-01</t>
  </si>
  <si>
    <t>P1_907CUYRESRLN22GRS</t>
  </si>
  <si>
    <t>10 fish; 25.16g Arc1</t>
  </si>
  <si>
    <t>P122CUYGRS</t>
  </si>
  <si>
    <t>P122CUYGRS_1</t>
  </si>
  <si>
    <t>90110DANA</t>
  </si>
  <si>
    <t>OpenWaterHook1</t>
  </si>
  <si>
    <t>Hook</t>
  </si>
  <si>
    <t>Hook and Line</t>
  </si>
  <si>
    <t>90110DANARLN22PCM01-01</t>
  </si>
  <si>
    <t>Scomber japonicus</t>
  </si>
  <si>
    <t>C2771</t>
  </si>
  <si>
    <t>RLN22_C2771_C</t>
  </si>
  <si>
    <t>C1_90110DANARLN22PCM</t>
  </si>
  <si>
    <t>5 fish; 60.54g Arc1, 55.08g Arc2(PFAS), 53.48g Arc3</t>
  </si>
  <si>
    <t>MPSL-DFW_DMA013123a_T_Hg</t>
  </si>
  <si>
    <t>C122DANPCM</t>
  </si>
  <si>
    <t>C122DANPCM_1</t>
  </si>
  <si>
    <t>90110DANARLN22JKS01-01</t>
  </si>
  <si>
    <t>Atherinopsis californiensis</t>
  </si>
  <si>
    <t>C2766</t>
  </si>
  <si>
    <t>RLN22_C2766_C</t>
  </si>
  <si>
    <t>C1_90110DANARLN22JKS</t>
  </si>
  <si>
    <t>5 fish; does not meet 75% rule; 63.83g Arc1, 64.16g Arc2(PFAS), 65.06g Arc3</t>
  </si>
  <si>
    <t>MPSL-DFW_DMA022023a_T_Hg</t>
  </si>
  <si>
    <t>C122DANJKS</t>
  </si>
  <si>
    <t>C122DANJKS_1</t>
  </si>
  <si>
    <t>90110DANARLN22WSP01-01</t>
  </si>
  <si>
    <t>Hyperprosopon argenteum</t>
  </si>
  <si>
    <t>C2761</t>
  </si>
  <si>
    <t>RLN22_C2761_C</t>
  </si>
  <si>
    <t>C1_90110DANARLN22WSP</t>
  </si>
  <si>
    <t>5 fish; 53.56g Arc1, 54.15g Arc2(PFAS), 53.80g Arc3</t>
  </si>
  <si>
    <t>MPSL-DFW_DMA030123a_T_Hg</t>
  </si>
  <si>
    <t>C122DANWSP</t>
  </si>
  <si>
    <t>C122DANWSP_1</t>
  </si>
  <si>
    <t>90110DANARLN22PBN01-01</t>
  </si>
  <si>
    <t>Sarda chiliensis</t>
  </si>
  <si>
    <t>C2776</t>
  </si>
  <si>
    <t>RLN22_C2776_C</t>
  </si>
  <si>
    <t>equal masses used instead of proportionial masses</t>
  </si>
  <si>
    <t>C1_90110DANARLN22PBN</t>
  </si>
  <si>
    <t>3 fish; equal masses used for parts instead of proportional masses; 60.83g Arc1, 55.25g Arc2(PFAS), 57.14g Arc3</t>
  </si>
  <si>
    <t>MPSL-DFW_DMA011923a_T_Hg</t>
  </si>
  <si>
    <t>C122DANPBN</t>
  </si>
  <si>
    <t>C122DANPBN_1</t>
  </si>
  <si>
    <t>RWQCB9</t>
  </si>
  <si>
    <t>Bank</t>
  </si>
  <si>
    <t>Tissue_Grab</t>
  </si>
  <si>
    <t>Individual Collection by hand</t>
  </si>
  <si>
    <t>Sampled from Baby Beach to public fishing pier</t>
  </si>
  <si>
    <t>90110DANAR9RLN22OYS01</t>
  </si>
  <si>
    <t>Crassostrea gigas</t>
  </si>
  <si>
    <t>RLN22_DANOYS</t>
  </si>
  <si>
    <t>soft tissue (e.g. clams) with gonads intact</t>
  </si>
  <si>
    <t>C1_90110DANARLN22OYS</t>
  </si>
  <si>
    <t>Bivalves</t>
  </si>
  <si>
    <t>64.20g Arc1</t>
  </si>
  <si>
    <t>ug/g dw</t>
  </si>
  <si>
    <t>Mercury; Total; tissue; ug/g dw</t>
  </si>
  <si>
    <t>MPSL-DFW_DMA040323a_T_Hg</t>
  </si>
  <si>
    <t>2023-0027</t>
  </si>
  <si>
    <t>2023-0027_1</t>
  </si>
  <si>
    <t>BankSeine2</t>
  </si>
  <si>
    <t>Seine</t>
  </si>
  <si>
    <t>Not Recorded</t>
  </si>
  <si>
    <t>90110DANARLN22STM01-01</t>
  </si>
  <si>
    <t>Mugil cephalus</t>
  </si>
  <si>
    <t>C2756</t>
  </si>
  <si>
    <t>RLN22_C2756_C</t>
  </si>
  <si>
    <t>C1_90110DANARLN22STM</t>
  </si>
  <si>
    <t>5 fish; equal masses used for parts instead of proportional masses; 64.65g Arc1, 64.63g Arc2(PFAS), 67.37g Arc3</t>
  </si>
  <si>
    <t>C122DANSTM</t>
  </si>
  <si>
    <t>C122DANSTM_1</t>
  </si>
  <si>
    <t>911IBPIER</t>
  </si>
  <si>
    <t>911IBPIERRLN22PCM01-01</t>
  </si>
  <si>
    <t>C2530</t>
  </si>
  <si>
    <t>RLN22_C2530_C</t>
  </si>
  <si>
    <t>C1_911IBPIERRLN22PCM</t>
  </si>
  <si>
    <t>2 fish; 64.25g Arc1, 64.94g Arc2(PFAS), 63.54g Arc3</t>
  </si>
  <si>
    <t>C122IBPPCM</t>
  </si>
  <si>
    <t>C122IBPPCM_1</t>
  </si>
  <si>
    <t>OpenWaterHook2</t>
  </si>
  <si>
    <t>911IBPIERRLN22QUF01-01</t>
  </si>
  <si>
    <t>Seriphus politus</t>
  </si>
  <si>
    <t>C2555</t>
  </si>
  <si>
    <t>RLN22_C2555_C</t>
  </si>
  <si>
    <t>C1_911IBPIERRLN22QUF</t>
  </si>
  <si>
    <t>5 fish; 61.38g Arc1, 60.51g Arc2(PFAS), additional archive not created</t>
  </si>
  <si>
    <t>C122IBPQUF</t>
  </si>
  <si>
    <t>C122IBPQUF_1</t>
  </si>
  <si>
    <t>911IBPIERRLN22PBN01-01</t>
  </si>
  <si>
    <t>C2531</t>
  </si>
  <si>
    <t>RLN22_C2531_C</t>
  </si>
  <si>
    <t>C1_911IBPIERRLN22PBN</t>
  </si>
  <si>
    <t>5 fish; 62.52g Arc1, 66.49g Arc2(PFAS), 64.96g Arc3</t>
  </si>
  <si>
    <t>C122IBPPBN</t>
  </si>
  <si>
    <t>C122IBPPBN_1</t>
  </si>
  <si>
    <t>BankSeine1</t>
  </si>
  <si>
    <t>Gill Net 2.0" Stretch 300' long 6' deep</t>
  </si>
  <si>
    <t>5 seines</t>
  </si>
  <si>
    <t>911IBPIERRLN22CAC01-02</t>
  </si>
  <si>
    <t>Menticirrhus undulatus</t>
  </si>
  <si>
    <t>C2540</t>
  </si>
  <si>
    <t>RLN22_C2540_C</t>
  </si>
  <si>
    <t>C1_911IBPIERRLN22CAC</t>
  </si>
  <si>
    <t>5 fish; 63.98g Arc1, 63.04g Arc2(PFAS), 64.71g Arc3</t>
  </si>
  <si>
    <t>C122IBPCAC</t>
  </si>
  <si>
    <t>C122IBPCAC_1</t>
  </si>
  <si>
    <t>911IBPIERRLN22BRS01-01</t>
  </si>
  <si>
    <t>Amphistichus argenteus</t>
  </si>
  <si>
    <t>C2534</t>
  </si>
  <si>
    <t>RLN22_C2534_C</t>
  </si>
  <si>
    <t>C1_911IBPIERRLN22BRS</t>
  </si>
  <si>
    <t>5 fish; 61.44g Arc1, 52.29g Arc2(PFAS), 56.15g Arc3</t>
  </si>
  <si>
    <t>MPSL-DFW_DMA022223a_T_Hg</t>
  </si>
  <si>
    <t>C122IBPBRS</t>
  </si>
  <si>
    <t>C122IBPBRS_1</t>
  </si>
  <si>
    <t>911IBPIERRLN22JKS01-01</t>
  </si>
  <si>
    <t>C2528</t>
  </si>
  <si>
    <t>RLN22_C2528_C</t>
  </si>
  <si>
    <t>C1_911IBPIERRLN22JKS</t>
  </si>
  <si>
    <t>2 fish, does not meet 75% rule; archives not created</t>
  </si>
  <si>
    <t>C122IBPJKS</t>
  </si>
  <si>
    <t>C122IBPJKS_1</t>
  </si>
  <si>
    <t>911IBPIERRLN22PSR01-01</t>
  </si>
  <si>
    <t>Sardinops sagax</t>
  </si>
  <si>
    <t>C2524</t>
  </si>
  <si>
    <t>RLN22_C2524_C</t>
  </si>
  <si>
    <t>C1_911IBPIERRLN22PSR</t>
  </si>
  <si>
    <t>5 fish; 63.69g Arc1, 59.87g Arc2(PFAS), 60.14g Arc3</t>
  </si>
  <si>
    <t>C122IBPPSR</t>
  </si>
  <si>
    <t>C122IBPPSR_1</t>
  </si>
  <si>
    <t>Sampled for HABs on south side of pilings</t>
  </si>
  <si>
    <t>911IBPIERR9RLN22RCM01</t>
  </si>
  <si>
    <t>Mytilus californianus</t>
  </si>
  <si>
    <t>RLN22_IBPRCM</t>
  </si>
  <si>
    <t>C1_911IBPIERRLN22RCM</t>
  </si>
  <si>
    <t>66.97g Arc1</t>
  </si>
  <si>
    <t>2023-0030</t>
  </si>
  <si>
    <t>2023-0030_1</t>
  </si>
  <si>
    <t>909LSRMPD</t>
  </si>
  <si>
    <t>BankNet1</t>
  </si>
  <si>
    <t>Net</t>
  </si>
  <si>
    <t>Cast Net 1.0 Stretch 10'</t>
  </si>
  <si>
    <t>909LSRMPDRLN22BGL01-02</t>
  </si>
  <si>
    <t>C2514</t>
  </si>
  <si>
    <t>RLN22_C2514_C</t>
  </si>
  <si>
    <t>C1_909LSRMPDRLN22BGL</t>
  </si>
  <si>
    <t>5 fish; insufficient tissue no archives created</t>
  </si>
  <si>
    <t>C122LSRGBL</t>
  </si>
  <si>
    <t>C122LSRGBL_1</t>
  </si>
  <si>
    <t>90606MISS</t>
  </si>
  <si>
    <t>OpenWaterTrap4</t>
  </si>
  <si>
    <t>Trap</t>
  </si>
  <si>
    <t>FishTrap</t>
  </si>
  <si>
    <t>All lobsters caught in main channel</t>
  </si>
  <si>
    <t>90606MISSRLN22LOB01-02</t>
  </si>
  <si>
    <t>Panulirus interruptus</t>
  </si>
  <si>
    <t>A</t>
  </si>
  <si>
    <t>RLN22LOB02</t>
  </si>
  <si>
    <t>RLN22LOB02_C</t>
  </si>
  <si>
    <t>whole organism no shell</t>
  </si>
  <si>
    <t>C1_90606MISSRLN22LOB</t>
  </si>
  <si>
    <t>Crustacean</t>
  </si>
  <si>
    <t>4 lobsters; 56.82g Arc1, 62.98g Arc2(PFAS), 61.95g Arc3</t>
  </si>
  <si>
    <t>MPSL-DFW_DMA060523a_T_Hg</t>
  </si>
  <si>
    <t>C122MISLOB</t>
  </si>
  <si>
    <t>C122MISLOB_1</t>
  </si>
  <si>
    <t>F</t>
  </si>
  <si>
    <t>906MBSSBL</t>
  </si>
  <si>
    <t>Sampled North of Ramp.  Some evidence of harvest.</t>
  </si>
  <si>
    <t>906MBSSBLR9RLN22OYS01</t>
  </si>
  <si>
    <t>RLN22_MISOYS</t>
  </si>
  <si>
    <t>C1_906MBSSBLRLN22OYS</t>
  </si>
  <si>
    <t>61.29g Arc1</t>
  </si>
  <si>
    <t>2023-0028</t>
  </si>
  <si>
    <t>2023-0028_1</t>
  </si>
  <si>
    <t>906MBCJTY</t>
  </si>
  <si>
    <t>906MBCJTYRLN22SFC01-01</t>
  </si>
  <si>
    <t>Roncador stearnsii</t>
  </si>
  <si>
    <t>C2583</t>
  </si>
  <si>
    <t>RLN22_C2583_C</t>
  </si>
  <si>
    <t>equal masses used instead of proportional masses</t>
  </si>
  <si>
    <t>C1_906MBCJTYRLN22SFC</t>
  </si>
  <si>
    <t>5 fish; equal masses used for parts instead of proportional masses; 62.35g Arc1, 64.42g Arc2(PFAS), 61.86g Arc3</t>
  </si>
  <si>
    <t>C122MBJSFC</t>
  </si>
  <si>
    <t>C122MBJSFC_1</t>
  </si>
  <si>
    <t>MidChannelHook1</t>
  </si>
  <si>
    <t>906MBCJTYRLN22PCM01-01</t>
  </si>
  <si>
    <t>C2577</t>
  </si>
  <si>
    <t>RLN22_C2577_C</t>
  </si>
  <si>
    <t>C1_906MBCJTYRLN22PCM</t>
  </si>
  <si>
    <t>5 fish; 59.65g Arc1, 60.24g Arc2(PFAS), 62.85g Arc3</t>
  </si>
  <si>
    <t>C122MBJPCM</t>
  </si>
  <si>
    <t>C122MBJPCM_1</t>
  </si>
  <si>
    <t>906MBCJTYRLN22PBN01-01</t>
  </si>
  <si>
    <t>C2582</t>
  </si>
  <si>
    <t>RLN22_C2582_I</t>
  </si>
  <si>
    <t>I_906MBCJTYRLN22PBN01-01</t>
  </si>
  <si>
    <t>48.36g Arc1, 53.18g Arc2(PFAS), 25.91g Arc3</t>
  </si>
  <si>
    <t>C2582_1</t>
  </si>
  <si>
    <t>906MBCJTYRLN22JKS01-01</t>
  </si>
  <si>
    <t>C2572</t>
  </si>
  <si>
    <t>RLN22_C2572_C</t>
  </si>
  <si>
    <t>C1_906MBCJTYRLN22JKS</t>
  </si>
  <si>
    <t>5 fish; equal masses used for parts instead of proportional masses; 61.93g Arc1, 65.86g Arc2(PFAS), 66.40g Arc3</t>
  </si>
  <si>
    <t>C122MBJJKS</t>
  </si>
  <si>
    <t>C122MBJJKS_1</t>
  </si>
  <si>
    <t>90208OCNH</t>
  </si>
  <si>
    <t>OpenWaterTrap1</t>
  </si>
  <si>
    <t>90208OCNHRLN22LOB01-03</t>
  </si>
  <si>
    <t>RLN22LOB22</t>
  </si>
  <si>
    <t>RLN22LOB22_C</t>
  </si>
  <si>
    <t>C1_90208OCNHRLN22LOB</t>
  </si>
  <si>
    <t>4 lobsters; 62.03g Arc1, 59.58g Arc2(PFAS), 63.76g Arc3</t>
  </si>
  <si>
    <t>C122OCHLOB</t>
  </si>
  <si>
    <t>C122OCHLOB_1</t>
  </si>
  <si>
    <t>90208OCNHRLN22JKS01-01</t>
  </si>
  <si>
    <t>C2588</t>
  </si>
  <si>
    <t>RLN22_C2588_C</t>
  </si>
  <si>
    <t>C1_90208OCNHRLN22JKS</t>
  </si>
  <si>
    <t>5 fish; 63.43g Arc1, 64.24g Arc2(PFAS), 64.35g Arc3</t>
  </si>
  <si>
    <t>C122OCHJKS</t>
  </si>
  <si>
    <t>C122OCHJKS_1</t>
  </si>
  <si>
    <t>90208OCNHRLN22PCM01-01</t>
  </si>
  <si>
    <t>C2593</t>
  </si>
  <si>
    <t>RLN22_C2593_C</t>
  </si>
  <si>
    <t>C1_90208OCNHRLN22PCM</t>
  </si>
  <si>
    <t>5 fish; 58.73g Arc1, 60.39g Arc2(PFAS), 61.50g Arc3</t>
  </si>
  <si>
    <t>C122OCHPCM</t>
  </si>
  <si>
    <t>C122OCHPCM_1</t>
  </si>
  <si>
    <t>90208OCNHRLN22SFC01-01</t>
  </si>
  <si>
    <t>C2605</t>
  </si>
  <si>
    <t>RLN22_C2605_C</t>
  </si>
  <si>
    <t>C1_90208OCNHRLN22SFC</t>
  </si>
  <si>
    <t>5 fish; 59.44g Arc1, 54.51g Arc2(PFAS), 61.33g Arc3</t>
  </si>
  <si>
    <t>C122OCHSFC</t>
  </si>
  <si>
    <t>C122OCHSFC_1</t>
  </si>
  <si>
    <t>90208OCNHRLN22PBN01-01</t>
  </si>
  <si>
    <t>C2598</t>
  </si>
  <si>
    <t>RLN22_C2598_C</t>
  </si>
  <si>
    <t>C1_90208OCNHRLN22PBN</t>
  </si>
  <si>
    <t>2 fish; 64.48g Arc1, 63.58g Arc2(PFAS), 64.63g Arc3</t>
  </si>
  <si>
    <t>C122OCHPBN</t>
  </si>
  <si>
    <t>C122OCHPBN_1</t>
  </si>
  <si>
    <t>90208OCNHRLN22BRS01-01</t>
  </si>
  <si>
    <t>C2600</t>
  </si>
  <si>
    <t>RLN22_C2600_C</t>
  </si>
  <si>
    <t>C1_90208OCNHRLN22BRS</t>
  </si>
  <si>
    <t>5 fish; 65.48g Arc1, 66.04g Arc2(PFAS), 65.23g Arc3</t>
  </si>
  <si>
    <t>C122OCHBRS</t>
  </si>
  <si>
    <t>C122OCHBRS_1</t>
  </si>
  <si>
    <t>Sampled south side of public fishing pier</t>
  </si>
  <si>
    <t>90208OCNHR9RLN22OYS01</t>
  </si>
  <si>
    <t>RLN22_OCHOYS</t>
  </si>
  <si>
    <t>C1_90208OCNHRLN22OYS</t>
  </si>
  <si>
    <t>53.70g Arc1</t>
  </si>
  <si>
    <t>2023-0026</t>
  </si>
  <si>
    <t>2023-0026_1</t>
  </si>
  <si>
    <t>2023-0026-dup</t>
  </si>
  <si>
    <t>2023-0026-dup_2</t>
  </si>
  <si>
    <t>RPD 16.2</t>
  </si>
  <si>
    <t>903OCPIER</t>
  </si>
  <si>
    <t>903OCPIERRLN22BSB01-01</t>
  </si>
  <si>
    <t>Paralabrax nebulifer</t>
  </si>
  <si>
    <t>C2564</t>
  </si>
  <si>
    <t>RLN22_C2564_C</t>
  </si>
  <si>
    <t>C1_903OCPIERRLN22BSB</t>
  </si>
  <si>
    <t>2 fish; 59.50g Arc1, 51.15g Arc2(PFAS), 56.40g Arc3</t>
  </si>
  <si>
    <t>C122OCPBSB</t>
  </si>
  <si>
    <t>C122OCPBSB_1</t>
  </si>
  <si>
    <t>903OCPIERRLN22QUF01-01</t>
  </si>
  <si>
    <t>C2562</t>
  </si>
  <si>
    <t>RLN22_C2562_C</t>
  </si>
  <si>
    <t>C1_903OCPIERRLN22QUF</t>
  </si>
  <si>
    <t>2 fish, does not meet 75% rule; equal masses used for parts instead of proportional masses; insufficient tissue, archives not created</t>
  </si>
  <si>
    <t>C122OCPQUF</t>
  </si>
  <si>
    <t>C122OCPQUF_1</t>
  </si>
  <si>
    <t>903OCPIERRLN22BRS01-01</t>
  </si>
  <si>
    <t>C2567</t>
  </si>
  <si>
    <t>RLN22_C2567_C</t>
  </si>
  <si>
    <t>C1_903OCPIERRLN22BRS</t>
  </si>
  <si>
    <t>7 fish; 56.87g Arc1, 55.01g Arc2(PFAS), 59.74g Arc3</t>
  </si>
  <si>
    <t>C122OCPBRS</t>
  </si>
  <si>
    <t>C122OCPBRS_1</t>
  </si>
  <si>
    <t>903OCPIERRLN22YFC01-01</t>
  </si>
  <si>
    <t>Umbrina roncador</t>
  </si>
  <si>
    <t>C2566</t>
  </si>
  <si>
    <t>RLN22_C2566_I</t>
  </si>
  <si>
    <t>I_903OCPIERRLN22YFC01-01</t>
  </si>
  <si>
    <t>25.08g Arc1; insufficient tissue, additional archives not created</t>
  </si>
  <si>
    <t>C2566_1</t>
  </si>
  <si>
    <t>903OCPIERRLN22JKS01-01</t>
  </si>
  <si>
    <t>C2560</t>
  </si>
  <si>
    <t>RLN22_C2560_C</t>
  </si>
  <si>
    <t>C1_903OCPIERRLN22JKS</t>
  </si>
  <si>
    <t>2 fish; insufficient tissue, no archives created</t>
  </si>
  <si>
    <t>C122OCPJKS</t>
  </si>
  <si>
    <t>C122OCPJKS_1</t>
  </si>
  <si>
    <t>Sampled pilings prior to end of narrow pier area.  Water samples collected previous day</t>
  </si>
  <si>
    <t>sampled within 50m of site code</t>
  </si>
  <si>
    <t>903OCPIERR9RLN22RCM01</t>
  </si>
  <si>
    <t>RLN22_OCPRCM</t>
  </si>
  <si>
    <t>C1_903OCPIERRLN22RCM</t>
  </si>
  <si>
    <t>54.37g Arc1</t>
  </si>
  <si>
    <t>2023-0025</t>
  </si>
  <si>
    <t>2023-0025_1</t>
  </si>
  <si>
    <t>912SDBGST</t>
  </si>
  <si>
    <t>Sampled rocks at north end of park</t>
  </si>
  <si>
    <t>912SDBGSTR9RLN22OYS01</t>
  </si>
  <si>
    <t>RLN22_SDBOYS</t>
  </si>
  <si>
    <t>C1_912SDBGSTRLN22OYS</t>
  </si>
  <si>
    <t>64.16g Arc1</t>
  </si>
  <si>
    <t>2023-0029</t>
  </si>
  <si>
    <t>2023-0029_1</t>
  </si>
  <si>
    <t>912SDBYWD</t>
  </si>
  <si>
    <t>912SDBYWDRLN22SFC01-01</t>
  </si>
  <si>
    <t>C2220</t>
  </si>
  <si>
    <t>RLN22_C2220_C</t>
  </si>
  <si>
    <t>C1_912SDBYWDRLN22SFC</t>
  </si>
  <si>
    <t>5 fish; 46.05g Arc1, 58.29g Arc2(PFAs), 54.10g Arc3</t>
  </si>
  <si>
    <t>C122SDBSFC</t>
  </si>
  <si>
    <t>C122SDBSFC_1</t>
  </si>
  <si>
    <t>912SDBYWDRLN22SSB02-03</t>
  </si>
  <si>
    <t>Paralabrax maculatofasciatus</t>
  </si>
  <si>
    <t>C2244</t>
  </si>
  <si>
    <t>RLN22_C2244_C</t>
  </si>
  <si>
    <t>C1_912SDBYWDRLN22SSB</t>
  </si>
  <si>
    <t>5 fish; 53.83g Arc1, 54.69g Arc2(PFAs), 52.02g Arc3</t>
  </si>
  <si>
    <t>C122SDBSSB</t>
  </si>
  <si>
    <t>C122SDBSSB_1</t>
  </si>
  <si>
    <t>912SDBYWDRLN22JKM01-01</t>
  </si>
  <si>
    <t>Trachurus japonicus</t>
  </si>
  <si>
    <t>C2226</t>
  </si>
  <si>
    <t>RLN22_C2226_C</t>
  </si>
  <si>
    <t>C1_912SDBYWDRLN22JKM</t>
  </si>
  <si>
    <t>5 fish; 43.52g Arc1, 41.67g Arc2(PFAs), 45.81g Arc3</t>
  </si>
  <si>
    <t>C122SDBJKM</t>
  </si>
  <si>
    <t>C122SDBJKM_1</t>
  </si>
  <si>
    <t>907P2BAxx</t>
  </si>
  <si>
    <t>BankHook1</t>
  </si>
  <si>
    <t>907P2BAxxRLN22LMB01-01</t>
  </si>
  <si>
    <t>C2502</t>
  </si>
  <si>
    <t>RLN22_C2502_C</t>
  </si>
  <si>
    <t>C1_907P2BAxxRLN22LMB</t>
  </si>
  <si>
    <t>2 fish; 61.20g Arc1, 58.02g Arc2(PFAS), 59.19g Arc3</t>
  </si>
  <si>
    <t>C122SDRLMB-d</t>
  </si>
  <si>
    <t>C122SDRLMB-d_2</t>
  </si>
  <si>
    <t>RPD 2.74</t>
  </si>
  <si>
    <t>C122SDRLMB</t>
  </si>
  <si>
    <t>C122SDRLMB_1</t>
  </si>
  <si>
    <t>MidChannelShock1</t>
  </si>
  <si>
    <t>USEPA RaftShocker generator on any MPSL-DFG vessel</t>
  </si>
  <si>
    <t>907P2BAxxRLN22BRB01-01</t>
  </si>
  <si>
    <t>Ameiurus nebulosus</t>
  </si>
  <si>
    <t>C2507</t>
  </si>
  <si>
    <t>RLN22_C2507_C</t>
  </si>
  <si>
    <t>C1_907P2BAxxRLN22BRB</t>
  </si>
  <si>
    <t>4 fish, does not meet 75% rule; equal masses used for parts instead of proportional masses; 54.58g Arc1, 58.91g Arc2(PFAS), 47.07g Arc3</t>
  </si>
  <si>
    <t>C122SDRBRB</t>
  </si>
  <si>
    <t>C122SDRBRB_1</t>
  </si>
  <si>
    <t>907P2BAxxRLN22BGL01-01</t>
  </si>
  <si>
    <t>C2504</t>
  </si>
  <si>
    <t>RLN22_C2504_C</t>
  </si>
  <si>
    <t>C1_907P2BAxxRLN22BGL</t>
  </si>
  <si>
    <t>3 fish, does not meet 75% rule; 58.28g Arc1, 55.34g Arc2(PFAS), 63.74g Arc3</t>
  </si>
  <si>
    <t>C122SDRBGL</t>
  </si>
  <si>
    <t>C122SDRBGL_1</t>
  </si>
  <si>
    <t>91203SDNB</t>
  </si>
  <si>
    <t>OpenWaterTrap3</t>
  </si>
  <si>
    <t>Lots of sheep crabs</t>
  </si>
  <si>
    <t>91203SDNBRLN22LOB01-04</t>
  </si>
  <si>
    <t>RLN22LOB11</t>
  </si>
  <si>
    <t>RLN22LOB11_C</t>
  </si>
  <si>
    <t>C1_91203SDNBRLN22LOB</t>
  </si>
  <si>
    <t>4 lobsters; 64.35g Arc1, 62.91g Arc2(PFAS), 65.02g Arc3</t>
  </si>
  <si>
    <t>C122SDNLOB</t>
  </si>
  <si>
    <t>C122SDNLOB_1</t>
  </si>
  <si>
    <t>M</t>
  </si>
  <si>
    <t>C122SDNLOB-dup</t>
  </si>
  <si>
    <t>C122SDNLOB-dup_2</t>
  </si>
  <si>
    <t>RPD 8.82</t>
  </si>
  <si>
    <t>91203SDNBRLN22GRC01-01</t>
  </si>
  <si>
    <t>Metacarcinus gracilis</t>
  </si>
  <si>
    <t>RLN22GRC13</t>
  </si>
  <si>
    <t>RLN22GRC13_C</t>
  </si>
  <si>
    <t>C1_91203SDNBRLN22GRC</t>
  </si>
  <si>
    <t>6 crabs; 52.61g Arc1, 57.25g Arc2(PFAS), 59.59g Arc3</t>
  </si>
  <si>
    <t>C122SDNGRC</t>
  </si>
  <si>
    <t>C122SDNGRC_1</t>
  </si>
  <si>
    <t>Unk</t>
  </si>
  <si>
    <t>912SDBYWDRLN22SSB01-03</t>
  </si>
  <si>
    <t>C2223</t>
  </si>
  <si>
    <t>RLN22_C2223_I</t>
  </si>
  <si>
    <t>fillet</t>
  </si>
  <si>
    <t>Skin off</t>
  </si>
  <si>
    <t>I_912SDBYWDRLN22SSB01-03</t>
  </si>
  <si>
    <t>C2223_1</t>
  </si>
  <si>
    <t>912SDBYWDRLN22SSB02-01</t>
  </si>
  <si>
    <t>C2242</t>
  </si>
  <si>
    <t>RLN22_C2242_I</t>
  </si>
  <si>
    <t>I_912SDBYWDRLN22SSB02-01</t>
  </si>
  <si>
    <t>MPSL-DFW_DMA072522a_T_Hg</t>
  </si>
  <si>
    <t>C2242_1</t>
  </si>
  <si>
    <t>912SDBYWDRLN22SSB02-08</t>
  </si>
  <si>
    <t>C2249</t>
  </si>
  <si>
    <t>RLN22_C2249_I</t>
  </si>
  <si>
    <t>I_912SDBYWDRLN22SSB02-08</t>
  </si>
  <si>
    <t>C2249_1</t>
  </si>
  <si>
    <t>912SDBYWDRLN22SSB02-07</t>
  </si>
  <si>
    <t>C2248</t>
  </si>
  <si>
    <t>RLN22_C2248_I</t>
  </si>
  <si>
    <t>I_912SDBYWDRLN22SSB02-07</t>
  </si>
  <si>
    <t>C2248_1</t>
  </si>
  <si>
    <t>912SDBYWDRLN22SSB02-02</t>
  </si>
  <si>
    <t>C2243</t>
  </si>
  <si>
    <t>RLN22_C2243_I</t>
  </si>
  <si>
    <t>I_912SDBYWDRLN22SSB02-02</t>
  </si>
  <si>
    <t>C2243_1</t>
  </si>
  <si>
    <t>912SDBYWDRLN22SSB01-01</t>
  </si>
  <si>
    <t>C2221</t>
  </si>
  <si>
    <t>RLN22_C2221_I</t>
  </si>
  <si>
    <t>I_912SDBYWDRLN22SSB01-01</t>
  </si>
  <si>
    <t>C2221_1</t>
  </si>
  <si>
    <t>912SDBYWDRLN22SSB01-02</t>
  </si>
  <si>
    <t>C2222</t>
  </si>
  <si>
    <t>RLN22_C2222_I</t>
  </si>
  <si>
    <t>I_912SDBYWDRLN22SSB01-02</t>
  </si>
  <si>
    <t>C2222_1</t>
  </si>
  <si>
    <t>3 seines</t>
  </si>
  <si>
    <t>903OCPIERRLN22SFC02-01</t>
  </si>
  <si>
    <t>C2610</t>
  </si>
  <si>
    <t>RLN22_C2610_C</t>
  </si>
  <si>
    <t>C1_903OCPIERRLN22SFC</t>
  </si>
  <si>
    <t>5 fish; 65.44g Arc1, 63.52g Arc2(PFAS), 64.60g Arc3</t>
  </si>
  <si>
    <t>MPSL-DFW_DMA032823a_T_Hg</t>
  </si>
  <si>
    <t>C122OCPSFC</t>
  </si>
  <si>
    <t>C122OCPSFC_1</t>
  </si>
  <si>
    <t>907P2BAxxRLN22CAR01-01</t>
  </si>
  <si>
    <t>Cyprinus carpio</t>
  </si>
  <si>
    <t>C2511</t>
  </si>
  <si>
    <t>RLN22_C2511_C</t>
  </si>
  <si>
    <t>C1_907P2BAxxRLN22CAR</t>
  </si>
  <si>
    <t>2 fish; 63.32g Arc1, 62.80g Arc2(PFAS), 64.36g Arc3</t>
  </si>
  <si>
    <t>C122SDRCAR</t>
  </si>
  <si>
    <t>C122SDRCAR_1</t>
  </si>
  <si>
    <t>RLN22_C2610_L</t>
  </si>
  <si>
    <t>liver</t>
  </si>
  <si>
    <t>L_903OCPIERRLN22SFC</t>
  </si>
  <si>
    <t>5 fish; insufficient tissue, no archives created</t>
  </si>
  <si>
    <t>L22OCPSFC</t>
  </si>
  <si>
    <t>L22OCPSFC_1</t>
  </si>
  <si>
    <t>909LSRMPDRLN22BGL01-01</t>
  </si>
  <si>
    <t>C2513</t>
  </si>
  <si>
    <t>RLN22_C2513_C</t>
  </si>
  <si>
    <t>C2_909LSRMPDRLN22BGL</t>
  </si>
  <si>
    <t>C222LSRGBL</t>
  </si>
  <si>
    <t>C222LSRGBL_1</t>
  </si>
  <si>
    <t>911IBPIERRLN22CAC01-01</t>
  </si>
  <si>
    <t>C2539</t>
  </si>
  <si>
    <t>RLN22_C2539_C</t>
  </si>
  <si>
    <t>C2_911IBPIERRLN22CAC</t>
  </si>
  <si>
    <t>5 fish, does not meet 75% rule; 58.94g Arc1, 57.86g Arc2(PFAS), additional archive not created</t>
  </si>
  <si>
    <t>C222IBPCAC</t>
  </si>
  <si>
    <t>C222IBPCAC_1</t>
  </si>
  <si>
    <t>C222IBPCAC-dup</t>
  </si>
  <si>
    <t>C222IBPCAC-dup_2</t>
  </si>
  <si>
    <t>RPD 3.92</t>
  </si>
  <si>
    <t>907CUYRESRLN22RBT01-04</t>
  </si>
  <si>
    <t>Oncorhynchus mykiss</t>
  </si>
  <si>
    <t>C2131</t>
  </si>
  <si>
    <t>RLN22_C2131_I</t>
  </si>
  <si>
    <t>I_907CUYRESRLN22RBT01-04</t>
  </si>
  <si>
    <t>C2131_1</t>
  </si>
  <si>
    <t>907CUYRESRLN22CAR01-01</t>
  </si>
  <si>
    <t>C2133</t>
  </si>
  <si>
    <t>RLN22_C2133_C</t>
  </si>
  <si>
    <t>C1_907CUYRESRLN22CAR</t>
  </si>
  <si>
    <t>5 fish; 63.54g Arc1, 65.58g Arc2(PFAS), 41.96g Arc 3</t>
  </si>
  <si>
    <t>C122CUYCAR</t>
  </si>
  <si>
    <t>C122CUYCAR_1</t>
  </si>
  <si>
    <t>RLN22_C2511_L</t>
  </si>
  <si>
    <t>L_907P2BAxxRLN22CAR</t>
  </si>
  <si>
    <t>2 fish; insufficient tissue no archives created</t>
  </si>
  <si>
    <t>L22SDRCAR</t>
  </si>
  <si>
    <t>L22SDRCAR_1</t>
  </si>
  <si>
    <t>L22SDRCAR-dup</t>
  </si>
  <si>
    <t>L22SDRCAR-dup_2</t>
  </si>
  <si>
    <t>RPD 11.8</t>
  </si>
  <si>
    <t>Waterbody_Species</t>
  </si>
  <si>
    <t>Can you Eat This Many Meals Per Week?</t>
  </si>
  <si>
    <t>Org_types</t>
  </si>
  <si>
    <t>Result</t>
  </si>
  <si>
    <t>EPA 200.8M</t>
  </si>
  <si>
    <t>Selenium; Total; tissue; ug/g ww</t>
  </si>
  <si>
    <t>MPSL-DFW_2022Dig48_T_AsSe</t>
  </si>
  <si>
    <t>EPA 3052M</t>
  </si>
  <si>
    <t>C122CUYCAR dup</t>
  </si>
  <si>
    <t>C122CUYCAR dup_2</t>
  </si>
  <si>
    <t>RPD 3.87</t>
  </si>
  <si>
    <t>Cuyamaca Reservoir_Largemouth Bass Fillet (Skin Off)</t>
  </si>
  <si>
    <t>907CUYRESRLN22LMB02-01</t>
  </si>
  <si>
    <t>Largemouth Bass Fillet (Skin Off)</t>
  </si>
  <si>
    <t>C2107</t>
  </si>
  <si>
    <t>RLN22_C2107_C</t>
  </si>
  <si>
    <t>C2_907CUYRESRLN22LMB</t>
  </si>
  <si>
    <t>11 fish; 56.72g Arc1, 57.38g Arc2(PFAS), 60.95g Arc3</t>
  </si>
  <si>
    <t>C222CUYLMB</t>
  </si>
  <si>
    <t>C222CUYLMB_1</t>
  </si>
  <si>
    <t>MPSL-DFW_2023Dig05_T_TM</t>
  </si>
  <si>
    <t>C122DANPBN-dup</t>
  </si>
  <si>
    <t>C122DANPBN-dup_2</t>
  </si>
  <si>
    <t>RPD 3.7</t>
  </si>
  <si>
    <t>Selenium; Total; tissue; ug/g dw</t>
  </si>
  <si>
    <t>MPSL-DFW_2023Dig27_T_TM</t>
  </si>
  <si>
    <t>MPSL-DFW_2023Dig06_T_TM</t>
  </si>
  <si>
    <t>C122IBPPBN_2</t>
  </si>
  <si>
    <t>RPD 2.5</t>
  </si>
  <si>
    <t>ND</t>
  </si>
  <si>
    <t>Not Detected</t>
  </si>
  <si>
    <t>MPSL-DFW_2023Dig15_T_TM</t>
  </si>
  <si>
    <t>2023-0025_2</t>
  </si>
  <si>
    <t>RPD 4.07</t>
  </si>
  <si>
    <t>MPSL-DFW_2023Dig26_T_TM</t>
  </si>
  <si>
    <t>C122SDRBGL_2</t>
  </si>
  <si>
    <t>RPD 5.03</t>
  </si>
  <si>
    <t>L22SDRCAR_2</t>
  </si>
  <si>
    <t>RPD 3.69</t>
  </si>
  <si>
    <t>No</t>
  </si>
  <si>
    <t>Yes</t>
  </si>
  <si>
    <t>Can You Eat This Many Meals Per Week?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</si>
</sst>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0" fillId="4" borderId="3" xfId="0" applyFill="1" applyBorder="1"/>
    <xf numFmtId="49" fontId="0" fillId="0" borderId="0" xfId="0" applyNumberForma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2" xfId="0" applyFill="1" applyBorder="1"/>
    <xf numFmtId="0" fontId="0" fillId="0" borderId="4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3" xfId="0" applyFill="1" applyBorder="1"/>
    <xf numFmtId="0" fontId="0" fillId="2" borderId="4" xfId="0" applyFill="1" applyBorder="1"/>
    <xf numFmtId="0" fontId="0" fillId="4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6" xfId="0" applyFill="1" applyBorder="1"/>
    <xf numFmtId="0" fontId="0" fillId="3" borderId="6" xfId="0" applyFill="1" applyBorder="1"/>
    <xf numFmtId="0" fontId="0" fillId="0" borderId="6" xfId="0" applyBorder="1"/>
    <xf numFmtId="0" fontId="0" fillId="2" borderId="6" xfId="0" applyFill="1" applyBorder="1"/>
    <xf numFmtId="0" fontId="0" fillId="0" borderId="5" xfId="0" applyFill="1" applyBorder="1"/>
    <xf numFmtId="0" fontId="0" fillId="3" borderId="5" xfId="0" applyFill="1" applyBorder="1"/>
    <xf numFmtId="0" fontId="0" fillId="0" borderId="5" xfId="0" applyBorder="1"/>
    <xf numFmtId="0" fontId="0" fillId="6" borderId="6" xfId="0" applyFill="1" applyBorder="1"/>
    <xf numFmtId="0" fontId="0" fillId="6" borderId="5" xfId="0" applyFill="1" applyBorder="1"/>
    <xf numFmtId="0" fontId="1" fillId="0" borderId="0" xfId="0" applyFont="1" applyFill="1" applyBorder="1"/>
    <xf numFmtId="0" fontId="0" fillId="2" borderId="5" xfId="0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1E1B-805C-443F-8A99-3AD5B0A63A46}">
  <dimension ref="A1:K154"/>
  <sheetViews>
    <sheetView tabSelected="1" zoomScale="125" zoomScaleNormal="125" workbookViewId="0">
      <selection activeCell="B101" sqref="B101"/>
    </sheetView>
  </sheetViews>
  <sheetFormatPr defaultRowHeight="14.4" x14ac:dyDescent="0.3"/>
  <cols>
    <col min="1" max="1" width="23" bestFit="1" customWidth="1"/>
    <col min="2" max="2" width="50.109375" bestFit="1" customWidth="1"/>
    <col min="3" max="3" width="16.5546875" customWidth="1"/>
    <col min="4" max="4" width="9.6640625" customWidth="1"/>
  </cols>
  <sheetData>
    <row r="1" spans="1:11" x14ac:dyDescent="0.3">
      <c r="A1" s="11"/>
      <c r="B1" s="38" t="s">
        <v>5</v>
      </c>
      <c r="C1" s="11"/>
      <c r="D1" s="15" t="s">
        <v>828</v>
      </c>
      <c r="E1" s="15"/>
      <c r="F1" s="15"/>
      <c r="G1" s="15"/>
      <c r="H1" s="15"/>
      <c r="I1" s="15"/>
      <c r="J1" s="15"/>
      <c r="K1" s="15"/>
    </row>
    <row r="2" spans="1:11" ht="15" thickBot="1" x14ac:dyDescent="0.35">
      <c r="A2" s="6" t="s">
        <v>0</v>
      </c>
      <c r="B2" s="6" t="s">
        <v>1</v>
      </c>
      <c r="C2" s="6" t="s">
        <v>2</v>
      </c>
      <c r="D2" s="6">
        <v>0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</row>
    <row r="3" spans="1:11" x14ac:dyDescent="0.3">
      <c r="A3" s="17" t="s">
        <v>5</v>
      </c>
      <c r="B3" s="17" t="s">
        <v>75</v>
      </c>
      <c r="C3" s="17" t="s">
        <v>106</v>
      </c>
      <c r="D3" s="17" t="s">
        <v>827</v>
      </c>
      <c r="E3" s="17" t="s">
        <v>827</v>
      </c>
      <c r="F3" s="17" t="s">
        <v>827</v>
      </c>
      <c r="G3" s="17" t="s">
        <v>827</v>
      </c>
      <c r="H3" s="20" t="s">
        <v>827</v>
      </c>
      <c r="I3" s="17" t="s">
        <v>826</v>
      </c>
      <c r="J3" s="17" t="s">
        <v>826</v>
      </c>
      <c r="K3" s="17" t="s">
        <v>826</v>
      </c>
    </row>
    <row r="4" spans="1:11" ht="15" thickBot="1" x14ac:dyDescent="0.35">
      <c r="A4" s="19" t="s">
        <v>5</v>
      </c>
      <c r="B4" s="19" t="s">
        <v>75</v>
      </c>
      <c r="C4" s="19" t="s">
        <v>4</v>
      </c>
      <c r="D4" s="19" t="s">
        <v>827</v>
      </c>
      <c r="E4" s="19" t="s">
        <v>827</v>
      </c>
      <c r="F4" s="19" t="s">
        <v>827</v>
      </c>
      <c r="G4" s="19" t="s">
        <v>827</v>
      </c>
      <c r="H4" s="21" t="s">
        <v>827</v>
      </c>
      <c r="I4" s="19" t="s">
        <v>827</v>
      </c>
      <c r="J4" s="19" t="s">
        <v>826</v>
      </c>
      <c r="K4" s="19" t="s">
        <v>826</v>
      </c>
    </row>
    <row r="5" spans="1:11" x14ac:dyDescent="0.3">
      <c r="A5" s="22" t="s">
        <v>5</v>
      </c>
      <c r="B5" s="22" t="s">
        <v>74</v>
      </c>
      <c r="C5" s="22" t="s">
        <v>106</v>
      </c>
      <c r="D5" s="17" t="s">
        <v>827</v>
      </c>
      <c r="E5" s="17" t="s">
        <v>827</v>
      </c>
      <c r="F5" s="20" t="s">
        <v>827</v>
      </c>
      <c r="G5" s="17" t="s">
        <v>826</v>
      </c>
      <c r="H5" s="17" t="s">
        <v>826</v>
      </c>
      <c r="I5" s="17" t="s">
        <v>826</v>
      </c>
      <c r="J5" s="17" t="s">
        <v>826</v>
      </c>
      <c r="K5" s="17" t="s">
        <v>826</v>
      </c>
    </row>
    <row r="6" spans="1:11" ht="15" thickBot="1" x14ac:dyDescent="0.35">
      <c r="A6" s="23" t="s">
        <v>5</v>
      </c>
      <c r="B6" s="23" t="s">
        <v>74</v>
      </c>
      <c r="C6" s="23" t="s">
        <v>4</v>
      </c>
      <c r="D6" s="19" t="s">
        <v>827</v>
      </c>
      <c r="E6" s="19" t="s">
        <v>827</v>
      </c>
      <c r="F6" s="20" t="s">
        <v>827</v>
      </c>
      <c r="G6" s="19" t="s">
        <v>827</v>
      </c>
      <c r="H6" s="19" t="s">
        <v>827</v>
      </c>
      <c r="I6" s="19" t="s">
        <v>827</v>
      </c>
      <c r="J6" s="19" t="s">
        <v>826</v>
      </c>
      <c r="K6" s="19" t="s">
        <v>826</v>
      </c>
    </row>
    <row r="7" spans="1:11" x14ac:dyDescent="0.3">
      <c r="A7" s="17" t="s">
        <v>5</v>
      </c>
      <c r="B7" s="17" t="s">
        <v>76</v>
      </c>
      <c r="C7" s="17" t="s">
        <v>106</v>
      </c>
      <c r="D7" s="17" t="s">
        <v>827</v>
      </c>
      <c r="E7" s="17" t="s">
        <v>827</v>
      </c>
      <c r="F7" s="17" t="s">
        <v>827</v>
      </c>
      <c r="G7" s="17" t="s">
        <v>827</v>
      </c>
      <c r="H7" s="17" t="s">
        <v>827</v>
      </c>
      <c r="I7" s="20" t="s">
        <v>827</v>
      </c>
      <c r="J7" s="17" t="s">
        <v>827</v>
      </c>
      <c r="K7" s="17" t="s">
        <v>826</v>
      </c>
    </row>
    <row r="8" spans="1:11" ht="15" thickBot="1" x14ac:dyDescent="0.35">
      <c r="A8" s="19" t="s">
        <v>5</v>
      </c>
      <c r="B8" s="19" t="s">
        <v>76</v>
      </c>
      <c r="C8" s="19" t="s">
        <v>4</v>
      </c>
      <c r="D8" s="19" t="s">
        <v>827</v>
      </c>
      <c r="E8" s="19" t="s">
        <v>827</v>
      </c>
      <c r="F8" s="19" t="s">
        <v>827</v>
      </c>
      <c r="G8" s="19" t="s">
        <v>827</v>
      </c>
      <c r="H8" s="19" t="s">
        <v>827</v>
      </c>
      <c r="I8" s="20" t="s">
        <v>827</v>
      </c>
      <c r="J8" s="19" t="s">
        <v>826</v>
      </c>
      <c r="K8" s="19" t="s">
        <v>826</v>
      </c>
    </row>
    <row r="10" spans="1:11" x14ac:dyDescent="0.3">
      <c r="A10" s="11"/>
      <c r="B10" s="38" t="s">
        <v>9</v>
      </c>
      <c r="C10" s="11"/>
      <c r="D10" s="15" t="s">
        <v>828</v>
      </c>
      <c r="E10" s="15"/>
      <c r="F10" s="15"/>
      <c r="G10" s="15"/>
      <c r="H10" s="15"/>
      <c r="I10" s="15"/>
      <c r="J10" s="15"/>
      <c r="K10" s="15"/>
    </row>
    <row r="11" spans="1:11" ht="15" thickBot="1" x14ac:dyDescent="0.35">
      <c r="A11" s="6" t="s">
        <v>0</v>
      </c>
      <c r="B11" s="6" t="s">
        <v>1</v>
      </c>
      <c r="C11" s="6" t="s">
        <v>2</v>
      </c>
      <c r="D11" s="6">
        <v>0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</row>
    <row r="12" spans="1:11" x14ac:dyDescent="0.3">
      <c r="A12" s="17" t="s">
        <v>9</v>
      </c>
      <c r="B12" s="17" t="s">
        <v>77</v>
      </c>
      <c r="C12" s="17" t="s">
        <v>106</v>
      </c>
      <c r="D12" s="9" t="s">
        <v>827</v>
      </c>
      <c r="E12" s="9" t="s">
        <v>827</v>
      </c>
      <c r="F12" s="12" t="s">
        <v>827</v>
      </c>
      <c r="G12" s="20" t="s">
        <v>827</v>
      </c>
      <c r="H12" s="10" t="s">
        <v>826</v>
      </c>
      <c r="I12" s="10" t="s">
        <v>826</v>
      </c>
      <c r="J12" s="10" t="s">
        <v>826</v>
      </c>
      <c r="K12" s="10" t="s">
        <v>826</v>
      </c>
    </row>
    <row r="13" spans="1:11" ht="15" thickBot="1" x14ac:dyDescent="0.35">
      <c r="A13" s="19" t="s">
        <v>9</v>
      </c>
      <c r="B13" s="19" t="s">
        <v>77</v>
      </c>
      <c r="C13" s="19" t="s">
        <v>4</v>
      </c>
      <c r="D13" s="25" t="s">
        <v>827</v>
      </c>
      <c r="E13" s="25" t="s">
        <v>827</v>
      </c>
      <c r="F13" s="26" t="s">
        <v>827</v>
      </c>
      <c r="G13" s="20" t="s">
        <v>827</v>
      </c>
      <c r="H13" s="25" t="s">
        <v>827</v>
      </c>
      <c r="I13" s="25" t="s">
        <v>827</v>
      </c>
      <c r="J13" s="27" t="s">
        <v>826</v>
      </c>
      <c r="K13" s="27" t="s">
        <v>826</v>
      </c>
    </row>
    <row r="14" spans="1:11" x14ac:dyDescent="0.3">
      <c r="A14" s="22" t="s">
        <v>9</v>
      </c>
      <c r="B14" s="22" t="s">
        <v>75</v>
      </c>
      <c r="C14" s="22" t="s">
        <v>106</v>
      </c>
      <c r="D14" s="24" t="s">
        <v>827</v>
      </c>
      <c r="E14" s="24" t="s">
        <v>827</v>
      </c>
      <c r="F14" s="24" t="s">
        <v>827</v>
      </c>
      <c r="G14" s="24" t="s">
        <v>827</v>
      </c>
      <c r="H14" s="24" t="s">
        <v>827</v>
      </c>
      <c r="I14" s="20" t="s">
        <v>827</v>
      </c>
      <c r="J14" s="10" t="s">
        <v>826</v>
      </c>
      <c r="K14" s="10" t="s">
        <v>826</v>
      </c>
    </row>
    <row r="15" spans="1:11" ht="15" thickBot="1" x14ac:dyDescent="0.35">
      <c r="A15" s="23" t="s">
        <v>9</v>
      </c>
      <c r="B15" s="23" t="s">
        <v>75</v>
      </c>
      <c r="C15" s="23" t="s">
        <v>4</v>
      </c>
      <c r="D15" s="28" t="s">
        <v>827</v>
      </c>
      <c r="E15" s="28" t="s">
        <v>827</v>
      </c>
      <c r="F15" s="28" t="s">
        <v>827</v>
      </c>
      <c r="G15" s="28" t="s">
        <v>827</v>
      </c>
      <c r="H15" s="28" t="s">
        <v>827</v>
      </c>
      <c r="I15" s="21" t="s">
        <v>827</v>
      </c>
      <c r="J15" s="27" t="s">
        <v>826</v>
      </c>
      <c r="K15" s="27" t="s">
        <v>826</v>
      </c>
    </row>
    <row r="16" spans="1:11" x14ac:dyDescent="0.3">
      <c r="A16" s="17" t="s">
        <v>9</v>
      </c>
      <c r="B16" s="17" t="s">
        <v>100</v>
      </c>
      <c r="C16" s="17" t="s">
        <v>106</v>
      </c>
      <c r="D16" s="9" t="s">
        <v>827</v>
      </c>
      <c r="E16" s="9" t="s">
        <v>827</v>
      </c>
      <c r="F16" s="9" t="s">
        <v>827</v>
      </c>
      <c r="G16" s="9" t="s">
        <v>827</v>
      </c>
      <c r="H16" s="20" t="s">
        <v>827</v>
      </c>
      <c r="I16" s="10" t="s">
        <v>826</v>
      </c>
      <c r="J16" s="10" t="s">
        <v>826</v>
      </c>
      <c r="K16" s="10" t="s">
        <v>826</v>
      </c>
    </row>
    <row r="17" spans="1:11" ht="15" thickBot="1" x14ac:dyDescent="0.35">
      <c r="A17" s="19" t="s">
        <v>9</v>
      </c>
      <c r="B17" s="19" t="s">
        <v>100</v>
      </c>
      <c r="C17" s="19" t="s">
        <v>4</v>
      </c>
      <c r="D17" s="25" t="s">
        <v>827</v>
      </c>
      <c r="E17" s="25" t="s">
        <v>827</v>
      </c>
      <c r="F17" s="25" t="s">
        <v>827</v>
      </c>
      <c r="G17" s="25" t="s">
        <v>827</v>
      </c>
      <c r="H17" s="21" t="s">
        <v>827</v>
      </c>
      <c r="I17" s="25" t="s">
        <v>827</v>
      </c>
      <c r="J17" s="25" t="s">
        <v>827</v>
      </c>
      <c r="K17" s="27" t="s">
        <v>826</v>
      </c>
    </row>
    <row r="18" spans="1:11" x14ac:dyDescent="0.3">
      <c r="A18" s="36" t="s">
        <v>9</v>
      </c>
      <c r="B18" s="36" t="s">
        <v>78</v>
      </c>
      <c r="C18" s="36" t="s">
        <v>106</v>
      </c>
      <c r="D18" s="30" t="s">
        <v>827</v>
      </c>
      <c r="E18" s="30" t="s">
        <v>827</v>
      </c>
      <c r="F18" s="30" t="s">
        <v>827</v>
      </c>
      <c r="G18" s="30" t="s">
        <v>827</v>
      </c>
      <c r="H18" s="30" t="s">
        <v>827</v>
      </c>
      <c r="I18" s="20" t="s">
        <v>827</v>
      </c>
      <c r="J18" s="30" t="s">
        <v>827</v>
      </c>
      <c r="K18" s="31" t="s">
        <v>826</v>
      </c>
    </row>
    <row r="19" spans="1:11" ht="15" thickBot="1" x14ac:dyDescent="0.35">
      <c r="A19" s="23" t="s">
        <v>9</v>
      </c>
      <c r="B19" s="23" t="s">
        <v>78</v>
      </c>
      <c r="C19" s="23" t="s">
        <v>4</v>
      </c>
      <c r="D19" s="28" t="s">
        <v>827</v>
      </c>
      <c r="E19" s="28" t="s">
        <v>827</v>
      </c>
      <c r="F19" s="28" t="s">
        <v>827</v>
      </c>
      <c r="G19" s="28" t="s">
        <v>827</v>
      </c>
      <c r="H19" s="28" t="s">
        <v>827</v>
      </c>
      <c r="I19" s="21" t="s">
        <v>827</v>
      </c>
      <c r="J19" s="27" t="s">
        <v>826</v>
      </c>
      <c r="K19" s="27" t="s">
        <v>826</v>
      </c>
    </row>
    <row r="20" spans="1:11" x14ac:dyDescent="0.3">
      <c r="A20" s="29" t="s">
        <v>9</v>
      </c>
      <c r="B20" s="29" t="s">
        <v>74</v>
      </c>
      <c r="C20" s="29" t="s">
        <v>106</v>
      </c>
      <c r="D20" s="32" t="s">
        <v>827</v>
      </c>
      <c r="E20" s="32" t="s">
        <v>827</v>
      </c>
      <c r="F20" s="20" t="s">
        <v>827</v>
      </c>
      <c r="G20" s="31" t="s">
        <v>826</v>
      </c>
      <c r="H20" s="31" t="s">
        <v>826</v>
      </c>
      <c r="I20" s="31" t="s">
        <v>826</v>
      </c>
      <c r="J20" s="31" t="s">
        <v>826</v>
      </c>
      <c r="K20" s="31" t="s">
        <v>826</v>
      </c>
    </row>
    <row r="21" spans="1:11" ht="15" thickBot="1" x14ac:dyDescent="0.35">
      <c r="A21" s="19" t="s">
        <v>9</v>
      </c>
      <c r="B21" s="19" t="s">
        <v>74</v>
      </c>
      <c r="C21" s="19" t="s">
        <v>4</v>
      </c>
      <c r="D21" s="25" t="s">
        <v>827</v>
      </c>
      <c r="E21" s="25" t="s">
        <v>827</v>
      </c>
      <c r="F21" s="21" t="s">
        <v>827</v>
      </c>
      <c r="G21" s="25" t="s">
        <v>827</v>
      </c>
      <c r="H21" s="25" t="s">
        <v>827</v>
      </c>
      <c r="I21" s="25" t="s">
        <v>827</v>
      </c>
      <c r="J21" s="27" t="s">
        <v>826</v>
      </c>
      <c r="K21" s="27" t="s">
        <v>826</v>
      </c>
    </row>
    <row r="22" spans="1:11" ht="15" thickBot="1" x14ac:dyDescent="0.35">
      <c r="A22" s="37" t="s">
        <v>9</v>
      </c>
      <c r="B22" s="37" t="s">
        <v>104</v>
      </c>
      <c r="C22" s="37" t="s">
        <v>106</v>
      </c>
      <c r="D22" s="34" t="s">
        <v>827</v>
      </c>
      <c r="E22" s="34" t="s">
        <v>827</v>
      </c>
      <c r="F22" s="34" t="s">
        <v>827</v>
      </c>
      <c r="G22" s="34" t="s">
        <v>827</v>
      </c>
      <c r="H22" s="20" t="s">
        <v>827</v>
      </c>
      <c r="I22" s="35" t="s">
        <v>826</v>
      </c>
      <c r="J22" s="35" t="s">
        <v>826</v>
      </c>
      <c r="K22" s="35" t="s">
        <v>826</v>
      </c>
    </row>
    <row r="25" spans="1:11" x14ac:dyDescent="0.3">
      <c r="A25" s="11"/>
      <c r="B25" s="38" t="s">
        <v>14</v>
      </c>
      <c r="C25" s="11"/>
      <c r="D25" s="15" t="s">
        <v>828</v>
      </c>
      <c r="E25" s="15"/>
      <c r="F25" s="15"/>
      <c r="G25" s="15"/>
      <c r="H25" s="15"/>
      <c r="I25" s="15"/>
      <c r="J25" s="15"/>
      <c r="K25" s="15"/>
    </row>
    <row r="26" spans="1:11" ht="15" thickBot="1" x14ac:dyDescent="0.35">
      <c r="A26" s="6" t="s">
        <v>0</v>
      </c>
      <c r="B26" s="6" t="s">
        <v>1</v>
      </c>
      <c r="C26" s="6" t="s">
        <v>2</v>
      </c>
      <c r="D26" s="6">
        <v>0</v>
      </c>
      <c r="E26" s="6">
        <v>1</v>
      </c>
      <c r="F26" s="6">
        <v>2</v>
      </c>
      <c r="G26" s="6">
        <v>3</v>
      </c>
      <c r="H26" s="6">
        <v>4</v>
      </c>
      <c r="I26" s="6">
        <v>5</v>
      </c>
      <c r="J26" s="6">
        <v>6</v>
      </c>
      <c r="K26" s="6">
        <v>7</v>
      </c>
    </row>
    <row r="27" spans="1:11" x14ac:dyDescent="0.3">
      <c r="A27" s="18" t="s">
        <v>14</v>
      </c>
      <c r="B27" s="18" t="s">
        <v>79</v>
      </c>
      <c r="C27" s="18" t="s">
        <v>106</v>
      </c>
      <c r="D27" s="8" t="s">
        <v>827</v>
      </c>
      <c r="E27" s="8" t="s">
        <v>827</v>
      </c>
      <c r="F27" s="8" t="s">
        <v>827</v>
      </c>
      <c r="G27" s="20" t="s">
        <v>827</v>
      </c>
      <c r="H27" s="7" t="s">
        <v>826</v>
      </c>
      <c r="I27" s="7" t="s">
        <v>826</v>
      </c>
      <c r="J27" s="7" t="s">
        <v>826</v>
      </c>
      <c r="K27" s="7" t="s">
        <v>826</v>
      </c>
    </row>
    <row r="28" spans="1:11" ht="15" thickBot="1" x14ac:dyDescent="0.35">
      <c r="A28" s="19" t="s">
        <v>14</v>
      </c>
      <c r="B28" s="19" t="s">
        <v>79</v>
      </c>
      <c r="C28" s="19" t="s">
        <v>4</v>
      </c>
      <c r="D28" s="25" t="s">
        <v>827</v>
      </c>
      <c r="E28" s="25" t="s">
        <v>827</v>
      </c>
      <c r="F28" s="25" t="s">
        <v>827</v>
      </c>
      <c r="G28" s="21" t="s">
        <v>827</v>
      </c>
      <c r="H28" s="25" t="s">
        <v>827</v>
      </c>
      <c r="I28" s="27" t="s">
        <v>826</v>
      </c>
      <c r="J28" s="27" t="s">
        <v>826</v>
      </c>
      <c r="K28" s="27" t="s">
        <v>826</v>
      </c>
    </row>
    <row r="29" spans="1:11" x14ac:dyDescent="0.3">
      <c r="A29" s="22" t="s">
        <v>14</v>
      </c>
      <c r="B29" s="22" t="s">
        <v>80</v>
      </c>
      <c r="C29" s="22" t="s">
        <v>106</v>
      </c>
      <c r="D29" s="24" t="s">
        <v>827</v>
      </c>
      <c r="E29" s="24" t="s">
        <v>827</v>
      </c>
      <c r="F29" s="24" t="s">
        <v>827</v>
      </c>
      <c r="G29" s="24" t="s">
        <v>827</v>
      </c>
      <c r="H29" s="20" t="s">
        <v>827</v>
      </c>
      <c r="I29" s="10" t="s">
        <v>826</v>
      </c>
      <c r="J29" s="10" t="s">
        <v>826</v>
      </c>
      <c r="K29" s="10" t="s">
        <v>826</v>
      </c>
    </row>
    <row r="30" spans="1:11" ht="15" thickBot="1" x14ac:dyDescent="0.35">
      <c r="A30" s="23" t="s">
        <v>14</v>
      </c>
      <c r="B30" s="23" t="s">
        <v>80</v>
      </c>
      <c r="C30" s="23" t="s">
        <v>4</v>
      </c>
      <c r="D30" s="28" t="s">
        <v>827</v>
      </c>
      <c r="E30" s="28" t="s">
        <v>827</v>
      </c>
      <c r="F30" s="28" t="s">
        <v>827</v>
      </c>
      <c r="G30" s="28" t="s">
        <v>827</v>
      </c>
      <c r="H30" s="21" t="s">
        <v>827</v>
      </c>
      <c r="I30" s="28" t="s">
        <v>827</v>
      </c>
      <c r="J30" s="27" t="s">
        <v>826</v>
      </c>
      <c r="K30" s="27" t="s">
        <v>826</v>
      </c>
    </row>
    <row r="31" spans="1:11" x14ac:dyDescent="0.3">
      <c r="A31" s="17" t="s">
        <v>14</v>
      </c>
      <c r="B31" s="17" t="s">
        <v>82</v>
      </c>
      <c r="C31" s="17" t="s">
        <v>106</v>
      </c>
      <c r="D31" s="9" t="s">
        <v>827</v>
      </c>
      <c r="E31" s="9" t="s">
        <v>827</v>
      </c>
      <c r="F31" s="9" t="s">
        <v>827</v>
      </c>
      <c r="G31" s="9" t="s">
        <v>827</v>
      </c>
      <c r="H31" s="20" t="s">
        <v>827</v>
      </c>
      <c r="I31" s="10" t="s">
        <v>826</v>
      </c>
      <c r="J31" s="10" t="s">
        <v>826</v>
      </c>
      <c r="K31" s="10" t="s">
        <v>826</v>
      </c>
    </row>
    <row r="32" spans="1:11" ht="15" thickBot="1" x14ac:dyDescent="0.35">
      <c r="A32" s="19" t="s">
        <v>14</v>
      </c>
      <c r="B32" s="19" t="s">
        <v>82</v>
      </c>
      <c r="C32" s="19" t="s">
        <v>4</v>
      </c>
      <c r="D32" s="25" t="s">
        <v>827</v>
      </c>
      <c r="E32" s="25" t="s">
        <v>827</v>
      </c>
      <c r="F32" s="25" t="s">
        <v>827</v>
      </c>
      <c r="G32" s="25" t="s">
        <v>827</v>
      </c>
      <c r="H32" s="21" t="s">
        <v>827</v>
      </c>
      <c r="I32" s="25" t="s">
        <v>827</v>
      </c>
      <c r="J32" s="27" t="s">
        <v>826</v>
      </c>
      <c r="K32" s="27" t="s">
        <v>826</v>
      </c>
    </row>
    <row r="33" spans="1:11" x14ac:dyDescent="0.3">
      <c r="A33" s="22" t="s">
        <v>14</v>
      </c>
      <c r="B33" s="22" t="s">
        <v>83</v>
      </c>
      <c r="C33" s="22" t="s">
        <v>106</v>
      </c>
      <c r="D33" s="24" t="s">
        <v>827</v>
      </c>
      <c r="E33" s="24" t="s">
        <v>827</v>
      </c>
      <c r="F33" s="24" t="s">
        <v>827</v>
      </c>
      <c r="G33" s="24" t="s">
        <v>827</v>
      </c>
      <c r="H33" s="24" t="s">
        <v>827</v>
      </c>
      <c r="I33" s="20" t="s">
        <v>827</v>
      </c>
      <c r="J33" s="24" t="s">
        <v>827</v>
      </c>
      <c r="K33" s="10" t="s">
        <v>826</v>
      </c>
    </row>
    <row r="34" spans="1:11" ht="15" thickBot="1" x14ac:dyDescent="0.35">
      <c r="A34" s="23" t="s">
        <v>14</v>
      </c>
      <c r="B34" s="23" t="s">
        <v>83</v>
      </c>
      <c r="C34" s="23" t="s">
        <v>4</v>
      </c>
      <c r="D34" s="28" t="s">
        <v>827</v>
      </c>
      <c r="E34" s="28" t="s">
        <v>827</v>
      </c>
      <c r="F34" s="28" t="s">
        <v>827</v>
      </c>
      <c r="G34" s="28" t="s">
        <v>827</v>
      </c>
      <c r="H34" s="28" t="s">
        <v>827</v>
      </c>
      <c r="I34" s="21" t="s">
        <v>827</v>
      </c>
      <c r="J34" s="27" t="s">
        <v>826</v>
      </c>
      <c r="K34" s="27" t="s">
        <v>826</v>
      </c>
    </row>
    <row r="35" spans="1:11" x14ac:dyDescent="0.3">
      <c r="A35" s="17" t="s">
        <v>14</v>
      </c>
      <c r="B35" s="17" t="s">
        <v>84</v>
      </c>
      <c r="C35" s="17" t="s">
        <v>106</v>
      </c>
      <c r="D35" s="9" t="s">
        <v>827</v>
      </c>
      <c r="E35" s="9" t="s">
        <v>827</v>
      </c>
      <c r="F35" s="9" t="s">
        <v>827</v>
      </c>
      <c r="G35" s="9" t="s">
        <v>827</v>
      </c>
      <c r="H35" s="9" t="s">
        <v>827</v>
      </c>
      <c r="I35" s="20" t="s">
        <v>827</v>
      </c>
      <c r="J35" s="9" t="s">
        <v>827</v>
      </c>
      <c r="K35" s="10" t="s">
        <v>826</v>
      </c>
    </row>
    <row r="36" spans="1:11" ht="15" thickBot="1" x14ac:dyDescent="0.35">
      <c r="A36" s="19" t="s">
        <v>14</v>
      </c>
      <c r="B36" s="19" t="s">
        <v>84</v>
      </c>
      <c r="C36" s="19" t="s">
        <v>4</v>
      </c>
      <c r="D36" s="25" t="s">
        <v>827</v>
      </c>
      <c r="E36" s="25" t="s">
        <v>827</v>
      </c>
      <c r="F36" s="25" t="s">
        <v>827</v>
      </c>
      <c r="G36" s="25" t="s">
        <v>827</v>
      </c>
      <c r="H36" s="25" t="s">
        <v>827</v>
      </c>
      <c r="I36" s="21" t="s">
        <v>827</v>
      </c>
      <c r="J36" s="27" t="s">
        <v>826</v>
      </c>
      <c r="K36" s="27" t="s">
        <v>826</v>
      </c>
    </row>
    <row r="37" spans="1:11" x14ac:dyDescent="0.3">
      <c r="A37" s="22" t="s">
        <v>14</v>
      </c>
      <c r="B37" s="22" t="s">
        <v>81</v>
      </c>
      <c r="C37" s="22" t="s">
        <v>106</v>
      </c>
      <c r="D37" s="24" t="s">
        <v>827</v>
      </c>
      <c r="E37" s="24" t="s">
        <v>827</v>
      </c>
      <c r="F37" s="24" t="s">
        <v>827</v>
      </c>
      <c r="G37" s="24" t="s">
        <v>827</v>
      </c>
      <c r="H37" s="20" t="s">
        <v>827</v>
      </c>
      <c r="I37" s="10" t="s">
        <v>826</v>
      </c>
      <c r="J37" s="10" t="s">
        <v>826</v>
      </c>
      <c r="K37" s="10" t="s">
        <v>826</v>
      </c>
    </row>
    <row r="38" spans="1:11" ht="15" thickBot="1" x14ac:dyDescent="0.35">
      <c r="A38" s="23" t="s">
        <v>14</v>
      </c>
      <c r="B38" s="23" t="s">
        <v>81</v>
      </c>
      <c r="C38" s="23" t="s">
        <v>4</v>
      </c>
      <c r="D38" s="28" t="s">
        <v>827</v>
      </c>
      <c r="E38" s="28" t="s">
        <v>827</v>
      </c>
      <c r="F38" s="28" t="s">
        <v>827</v>
      </c>
      <c r="G38" s="28" t="s">
        <v>827</v>
      </c>
      <c r="H38" s="21" t="s">
        <v>827</v>
      </c>
      <c r="I38" s="28" t="s">
        <v>827</v>
      </c>
      <c r="J38" s="27" t="s">
        <v>826</v>
      </c>
      <c r="K38" s="27" t="s">
        <v>826</v>
      </c>
    </row>
    <row r="41" spans="1:11" x14ac:dyDescent="0.3">
      <c r="A41" s="11"/>
      <c r="B41" s="38" t="s">
        <v>21</v>
      </c>
      <c r="C41" s="11"/>
      <c r="D41" s="15" t="s">
        <v>828</v>
      </c>
      <c r="E41" s="15"/>
      <c r="F41" s="15"/>
      <c r="G41" s="15"/>
      <c r="H41" s="15"/>
      <c r="I41" s="15"/>
      <c r="J41" s="15"/>
      <c r="K41" s="15"/>
    </row>
    <row r="42" spans="1:11" ht="15" thickBot="1" x14ac:dyDescent="0.35">
      <c r="A42" s="6" t="s">
        <v>0</v>
      </c>
      <c r="B42" s="6" t="s">
        <v>1</v>
      </c>
      <c r="C42" s="6" t="s">
        <v>2</v>
      </c>
      <c r="D42" s="6">
        <v>0</v>
      </c>
      <c r="E42" s="6">
        <v>1</v>
      </c>
      <c r="F42" s="6">
        <v>2</v>
      </c>
      <c r="G42" s="6">
        <v>3</v>
      </c>
      <c r="H42" s="6">
        <v>4</v>
      </c>
      <c r="I42" s="6">
        <v>5</v>
      </c>
      <c r="J42" s="6">
        <v>6</v>
      </c>
      <c r="K42" s="6">
        <v>7</v>
      </c>
    </row>
    <row r="43" spans="1:11" x14ac:dyDescent="0.3">
      <c r="A43" s="17" t="s">
        <v>21</v>
      </c>
      <c r="B43" s="17" t="s">
        <v>87</v>
      </c>
      <c r="C43" s="17" t="s">
        <v>106</v>
      </c>
      <c r="D43" s="9" t="s">
        <v>827</v>
      </c>
      <c r="E43" s="9" t="s">
        <v>827</v>
      </c>
      <c r="F43" s="9" t="s">
        <v>827</v>
      </c>
      <c r="G43" s="9" t="s">
        <v>827</v>
      </c>
      <c r="H43" s="20" t="s">
        <v>827</v>
      </c>
      <c r="I43" s="10" t="s">
        <v>826</v>
      </c>
      <c r="J43" s="10" t="s">
        <v>826</v>
      </c>
      <c r="K43" s="10" t="s">
        <v>826</v>
      </c>
    </row>
    <row r="44" spans="1:11" ht="15" thickBot="1" x14ac:dyDescent="0.35">
      <c r="A44" s="19" t="s">
        <v>21</v>
      </c>
      <c r="B44" s="19" t="s">
        <v>87</v>
      </c>
      <c r="C44" s="19" t="s">
        <v>4</v>
      </c>
      <c r="D44" s="25" t="s">
        <v>827</v>
      </c>
      <c r="E44" s="25" t="s">
        <v>827</v>
      </c>
      <c r="F44" s="25" t="s">
        <v>827</v>
      </c>
      <c r="G44" s="25" t="s">
        <v>827</v>
      </c>
      <c r="H44" s="21" t="s">
        <v>827</v>
      </c>
      <c r="I44" s="25" t="s">
        <v>827</v>
      </c>
      <c r="J44" s="27" t="s">
        <v>826</v>
      </c>
      <c r="K44" s="27" t="s">
        <v>826</v>
      </c>
    </row>
    <row r="45" spans="1:11" x14ac:dyDescent="0.3">
      <c r="A45" s="22" t="s">
        <v>21</v>
      </c>
      <c r="B45" s="22" t="s">
        <v>86</v>
      </c>
      <c r="C45" s="22" t="s">
        <v>106</v>
      </c>
      <c r="D45" s="24" t="s">
        <v>827</v>
      </c>
      <c r="E45" s="24" t="s">
        <v>827</v>
      </c>
      <c r="F45" s="24" t="s">
        <v>827</v>
      </c>
      <c r="G45" s="24" t="s">
        <v>827</v>
      </c>
      <c r="H45" s="20" t="s">
        <v>827</v>
      </c>
      <c r="I45" s="10" t="s">
        <v>826</v>
      </c>
      <c r="J45" s="10" t="s">
        <v>826</v>
      </c>
      <c r="K45" s="10" t="s">
        <v>826</v>
      </c>
    </row>
    <row r="46" spans="1:11" ht="15" thickBot="1" x14ac:dyDescent="0.35">
      <c r="A46" s="23" t="s">
        <v>21</v>
      </c>
      <c r="B46" s="23" t="s">
        <v>86</v>
      </c>
      <c r="C46" s="23" t="s">
        <v>4</v>
      </c>
      <c r="D46" s="28" t="s">
        <v>827</v>
      </c>
      <c r="E46" s="28" t="s">
        <v>827</v>
      </c>
      <c r="F46" s="28" t="s">
        <v>827</v>
      </c>
      <c r="G46" s="28" t="s">
        <v>827</v>
      </c>
      <c r="H46" s="21" t="s">
        <v>827</v>
      </c>
      <c r="I46" s="28" t="s">
        <v>827</v>
      </c>
      <c r="J46" s="28" t="s">
        <v>827</v>
      </c>
      <c r="K46" s="27" t="s">
        <v>826</v>
      </c>
    </row>
    <row r="47" spans="1:11" x14ac:dyDescent="0.3">
      <c r="A47" s="17" t="s">
        <v>21</v>
      </c>
      <c r="B47" s="17" t="s">
        <v>103</v>
      </c>
      <c r="C47" s="17" t="s">
        <v>106</v>
      </c>
      <c r="D47" s="9" t="s">
        <v>827</v>
      </c>
      <c r="E47" s="9" t="s">
        <v>827</v>
      </c>
      <c r="F47" s="9" t="s">
        <v>827</v>
      </c>
      <c r="G47" s="9" t="s">
        <v>827</v>
      </c>
      <c r="H47" s="20" t="s">
        <v>827</v>
      </c>
      <c r="I47" s="10" t="s">
        <v>826</v>
      </c>
      <c r="J47" s="10" t="s">
        <v>826</v>
      </c>
      <c r="K47" s="10" t="s">
        <v>826</v>
      </c>
    </row>
    <row r="48" spans="1:11" ht="15" thickBot="1" x14ac:dyDescent="0.35">
      <c r="A48" s="19" t="s">
        <v>21</v>
      </c>
      <c r="B48" s="19" t="s">
        <v>103</v>
      </c>
      <c r="C48" s="19" t="s">
        <v>4</v>
      </c>
      <c r="D48" s="25" t="s">
        <v>827</v>
      </c>
      <c r="E48" s="25" t="s">
        <v>827</v>
      </c>
      <c r="F48" s="25" t="s">
        <v>827</v>
      </c>
      <c r="G48" s="25" t="s">
        <v>827</v>
      </c>
      <c r="H48" s="21" t="s">
        <v>827</v>
      </c>
      <c r="I48" s="25" t="s">
        <v>827</v>
      </c>
      <c r="J48" s="25" t="s">
        <v>827</v>
      </c>
      <c r="K48" s="25" t="s">
        <v>827</v>
      </c>
    </row>
    <row r="49" spans="1:11" x14ac:dyDescent="0.3">
      <c r="A49" s="22" t="s">
        <v>21</v>
      </c>
      <c r="B49" s="22" t="s">
        <v>89</v>
      </c>
      <c r="C49" s="22" t="s">
        <v>106</v>
      </c>
      <c r="D49" s="24" t="s">
        <v>827</v>
      </c>
      <c r="E49" s="24" t="s">
        <v>827</v>
      </c>
      <c r="F49" s="24" t="s">
        <v>827</v>
      </c>
      <c r="G49" s="24" t="s">
        <v>827</v>
      </c>
      <c r="H49" s="24" t="s">
        <v>827</v>
      </c>
      <c r="I49" s="20" t="s">
        <v>827</v>
      </c>
      <c r="J49" s="24" t="s">
        <v>827</v>
      </c>
      <c r="K49" s="24" t="s">
        <v>827</v>
      </c>
    </row>
    <row r="50" spans="1:11" ht="15" thickBot="1" x14ac:dyDescent="0.35">
      <c r="A50" s="23" t="s">
        <v>21</v>
      </c>
      <c r="B50" s="23" t="s">
        <v>89</v>
      </c>
      <c r="C50" s="23" t="s">
        <v>4</v>
      </c>
      <c r="D50" s="28" t="s">
        <v>827</v>
      </c>
      <c r="E50" s="28" t="s">
        <v>827</v>
      </c>
      <c r="F50" s="28" t="s">
        <v>827</v>
      </c>
      <c r="G50" s="28" t="s">
        <v>827</v>
      </c>
      <c r="H50" s="28" t="s">
        <v>827</v>
      </c>
      <c r="I50" s="21" t="s">
        <v>827</v>
      </c>
      <c r="J50" s="27" t="s">
        <v>826</v>
      </c>
      <c r="K50" s="27" t="s">
        <v>826</v>
      </c>
    </row>
    <row r="51" spans="1:11" x14ac:dyDescent="0.3">
      <c r="A51" s="17" t="s">
        <v>21</v>
      </c>
      <c r="B51" s="17" t="s">
        <v>79</v>
      </c>
      <c r="C51" s="17" t="s">
        <v>106</v>
      </c>
      <c r="D51" s="9" t="s">
        <v>827</v>
      </c>
      <c r="E51" s="9" t="s">
        <v>827</v>
      </c>
      <c r="F51" s="9" t="s">
        <v>827</v>
      </c>
      <c r="G51" s="20" t="s">
        <v>827</v>
      </c>
      <c r="H51" s="10" t="s">
        <v>826</v>
      </c>
      <c r="I51" s="10" t="s">
        <v>826</v>
      </c>
      <c r="J51" s="10" t="s">
        <v>826</v>
      </c>
      <c r="K51" s="10" t="s">
        <v>826</v>
      </c>
    </row>
    <row r="52" spans="1:11" ht="15" thickBot="1" x14ac:dyDescent="0.35">
      <c r="A52" s="19" t="s">
        <v>21</v>
      </c>
      <c r="B52" s="19" t="s">
        <v>79</v>
      </c>
      <c r="C52" s="19" t="s">
        <v>4</v>
      </c>
      <c r="D52" s="25" t="s">
        <v>827</v>
      </c>
      <c r="E52" s="25" t="s">
        <v>827</v>
      </c>
      <c r="F52" s="25" t="s">
        <v>827</v>
      </c>
      <c r="G52" s="21" t="s">
        <v>827</v>
      </c>
      <c r="H52" s="25" t="s">
        <v>827</v>
      </c>
      <c r="I52" s="27" t="s">
        <v>826</v>
      </c>
      <c r="J52" s="27" t="s">
        <v>826</v>
      </c>
      <c r="K52" s="27" t="s">
        <v>826</v>
      </c>
    </row>
    <row r="53" spans="1:11" x14ac:dyDescent="0.3">
      <c r="A53" s="22" t="s">
        <v>21</v>
      </c>
      <c r="B53" s="22" t="s">
        <v>80</v>
      </c>
      <c r="C53" s="22" t="s">
        <v>106</v>
      </c>
      <c r="D53" s="24" t="s">
        <v>827</v>
      </c>
      <c r="E53" s="24" t="s">
        <v>827</v>
      </c>
      <c r="F53" s="24" t="s">
        <v>827</v>
      </c>
      <c r="G53" s="24" t="s">
        <v>827</v>
      </c>
      <c r="H53" s="24" t="s">
        <v>827</v>
      </c>
      <c r="I53" s="20" t="s">
        <v>827</v>
      </c>
      <c r="J53" s="10" t="s">
        <v>826</v>
      </c>
      <c r="K53" s="10" t="s">
        <v>826</v>
      </c>
    </row>
    <row r="54" spans="1:11" ht="15" thickBot="1" x14ac:dyDescent="0.35">
      <c r="A54" s="23" t="s">
        <v>21</v>
      </c>
      <c r="B54" s="23" t="s">
        <v>80</v>
      </c>
      <c r="C54" s="23" t="s">
        <v>4</v>
      </c>
      <c r="D54" s="28" t="s">
        <v>827</v>
      </c>
      <c r="E54" s="28" t="s">
        <v>827</v>
      </c>
      <c r="F54" s="28" t="s">
        <v>827</v>
      </c>
      <c r="G54" s="28" t="s">
        <v>827</v>
      </c>
      <c r="H54" s="28" t="s">
        <v>827</v>
      </c>
      <c r="I54" s="21" t="s">
        <v>827</v>
      </c>
      <c r="J54" s="27" t="s">
        <v>826</v>
      </c>
      <c r="K54" s="27" t="s">
        <v>826</v>
      </c>
    </row>
    <row r="55" spans="1:11" x14ac:dyDescent="0.3">
      <c r="A55" s="17" t="s">
        <v>21</v>
      </c>
      <c r="B55" s="17" t="s">
        <v>82</v>
      </c>
      <c r="C55" s="17" t="s">
        <v>106</v>
      </c>
      <c r="D55" s="9" t="s">
        <v>827</v>
      </c>
      <c r="E55" s="9" t="s">
        <v>827</v>
      </c>
      <c r="F55" s="9" t="s">
        <v>827</v>
      </c>
      <c r="G55" s="9" t="s">
        <v>827</v>
      </c>
      <c r="H55" s="20" t="s">
        <v>827</v>
      </c>
      <c r="I55" s="10" t="s">
        <v>826</v>
      </c>
      <c r="J55" s="10" t="s">
        <v>826</v>
      </c>
      <c r="K55" s="10" t="s">
        <v>826</v>
      </c>
    </row>
    <row r="56" spans="1:11" ht="15" thickBot="1" x14ac:dyDescent="0.35">
      <c r="A56" s="19" t="s">
        <v>21</v>
      </c>
      <c r="B56" s="19" t="s">
        <v>82</v>
      </c>
      <c r="C56" s="19" t="s">
        <v>4</v>
      </c>
      <c r="D56" s="25" t="s">
        <v>827</v>
      </c>
      <c r="E56" s="25" t="s">
        <v>827</v>
      </c>
      <c r="F56" s="25" t="s">
        <v>827</v>
      </c>
      <c r="G56" s="25" t="s">
        <v>827</v>
      </c>
      <c r="H56" s="21" t="s">
        <v>827</v>
      </c>
      <c r="I56" s="25" t="s">
        <v>827</v>
      </c>
      <c r="J56" s="27" t="s">
        <v>826</v>
      </c>
      <c r="K56" s="27" t="s">
        <v>826</v>
      </c>
    </row>
    <row r="57" spans="1:11" x14ac:dyDescent="0.3">
      <c r="A57" s="22" t="s">
        <v>21</v>
      </c>
      <c r="B57" s="22" t="s">
        <v>88</v>
      </c>
      <c r="C57" s="22" t="s">
        <v>106</v>
      </c>
      <c r="D57" s="24" t="s">
        <v>827</v>
      </c>
      <c r="E57" s="24" t="s">
        <v>827</v>
      </c>
      <c r="F57" s="24" t="s">
        <v>827</v>
      </c>
      <c r="G57" s="24" t="s">
        <v>827</v>
      </c>
      <c r="H57" s="24" t="s">
        <v>827</v>
      </c>
      <c r="I57" s="20" t="s">
        <v>827</v>
      </c>
      <c r="J57" s="10" t="s">
        <v>826</v>
      </c>
      <c r="K57" s="10" t="s">
        <v>826</v>
      </c>
    </row>
    <row r="58" spans="1:11" ht="15" thickBot="1" x14ac:dyDescent="0.35">
      <c r="A58" s="23" t="s">
        <v>21</v>
      </c>
      <c r="B58" s="23" t="s">
        <v>88</v>
      </c>
      <c r="C58" s="23" t="s">
        <v>4</v>
      </c>
      <c r="D58" s="28" t="s">
        <v>827</v>
      </c>
      <c r="E58" s="28" t="s">
        <v>827</v>
      </c>
      <c r="F58" s="28" t="s">
        <v>827</v>
      </c>
      <c r="G58" s="28" t="s">
        <v>827</v>
      </c>
      <c r="H58" s="28" t="s">
        <v>827</v>
      </c>
      <c r="I58" s="21" t="s">
        <v>827</v>
      </c>
      <c r="J58" s="27" t="s">
        <v>826</v>
      </c>
      <c r="K58" s="27" t="s">
        <v>826</v>
      </c>
    </row>
    <row r="59" spans="1:11" x14ac:dyDescent="0.3">
      <c r="A59" s="17" t="s">
        <v>21</v>
      </c>
      <c r="B59" s="17" t="s">
        <v>85</v>
      </c>
      <c r="C59" s="17" t="s">
        <v>106</v>
      </c>
      <c r="D59" s="9" t="s">
        <v>827</v>
      </c>
      <c r="E59" s="9" t="s">
        <v>827</v>
      </c>
      <c r="F59" s="9" t="s">
        <v>827</v>
      </c>
      <c r="G59" s="20" t="s">
        <v>827</v>
      </c>
      <c r="H59" s="10" t="s">
        <v>826</v>
      </c>
      <c r="I59" s="10" t="s">
        <v>826</v>
      </c>
      <c r="J59" s="10" t="s">
        <v>826</v>
      </c>
      <c r="K59" s="10" t="s">
        <v>826</v>
      </c>
    </row>
    <row r="60" spans="1:11" ht="15" thickBot="1" x14ac:dyDescent="0.35">
      <c r="A60" s="19" t="s">
        <v>21</v>
      </c>
      <c r="B60" s="19" t="s">
        <v>85</v>
      </c>
      <c r="C60" s="19" t="s">
        <v>4</v>
      </c>
      <c r="D60" s="25" t="s">
        <v>827</v>
      </c>
      <c r="E60" s="25" t="s">
        <v>827</v>
      </c>
      <c r="F60" s="25" t="s">
        <v>827</v>
      </c>
      <c r="G60" s="21" t="s">
        <v>827</v>
      </c>
      <c r="H60" s="25" t="s">
        <v>827</v>
      </c>
      <c r="I60" s="25" t="s">
        <v>827</v>
      </c>
      <c r="J60" s="27" t="s">
        <v>826</v>
      </c>
      <c r="K60" s="27" t="s">
        <v>826</v>
      </c>
    </row>
    <row r="63" spans="1:11" x14ac:dyDescent="0.3">
      <c r="A63" s="11"/>
      <c r="B63" s="38" t="s">
        <v>30</v>
      </c>
      <c r="C63" s="11"/>
      <c r="D63" s="15" t="s">
        <v>828</v>
      </c>
      <c r="E63" s="15"/>
      <c r="F63" s="15"/>
      <c r="G63" s="15"/>
      <c r="H63" s="15"/>
      <c r="I63" s="15"/>
      <c r="J63" s="15"/>
      <c r="K63" s="15"/>
    </row>
    <row r="64" spans="1:11" ht="15" thickBot="1" x14ac:dyDescent="0.35">
      <c r="A64" s="6" t="s">
        <v>0</v>
      </c>
      <c r="B64" s="6" t="s">
        <v>1</v>
      </c>
      <c r="C64" s="6" t="s">
        <v>2</v>
      </c>
      <c r="D64" s="6">
        <v>0</v>
      </c>
      <c r="E64" s="6">
        <v>1</v>
      </c>
      <c r="F64" s="6">
        <v>2</v>
      </c>
      <c r="G64" s="6">
        <v>3</v>
      </c>
      <c r="H64" s="6">
        <v>4</v>
      </c>
      <c r="I64" s="6">
        <v>5</v>
      </c>
      <c r="J64" s="6">
        <v>6</v>
      </c>
      <c r="K64" s="6">
        <v>7</v>
      </c>
    </row>
    <row r="65" spans="1:11" x14ac:dyDescent="0.3">
      <c r="A65" s="17" t="s">
        <v>30</v>
      </c>
      <c r="B65" s="17" t="s">
        <v>75</v>
      </c>
      <c r="C65" s="17" t="s">
        <v>106</v>
      </c>
      <c r="D65" s="9" t="s">
        <v>827</v>
      </c>
      <c r="E65" s="9" t="s">
        <v>827</v>
      </c>
      <c r="F65" s="9" t="s">
        <v>827</v>
      </c>
      <c r="G65" s="9" t="s">
        <v>827</v>
      </c>
      <c r="H65" s="20" t="s">
        <v>827</v>
      </c>
      <c r="I65" s="10" t="s">
        <v>826</v>
      </c>
      <c r="J65" s="10" t="s">
        <v>826</v>
      </c>
      <c r="K65" s="10" t="s">
        <v>826</v>
      </c>
    </row>
    <row r="66" spans="1:11" ht="15" thickBot="1" x14ac:dyDescent="0.35">
      <c r="A66" s="19" t="s">
        <v>30</v>
      </c>
      <c r="B66" s="19" t="s">
        <v>75</v>
      </c>
      <c r="C66" s="19" t="s">
        <v>4</v>
      </c>
      <c r="D66" s="25" t="s">
        <v>827</v>
      </c>
      <c r="E66" s="25" t="s">
        <v>827</v>
      </c>
      <c r="F66" s="25" t="s">
        <v>827</v>
      </c>
      <c r="G66" s="25" t="s">
        <v>827</v>
      </c>
      <c r="H66" s="21" t="s">
        <v>827</v>
      </c>
      <c r="I66" s="25" t="s">
        <v>827</v>
      </c>
      <c r="J66" s="27" t="s">
        <v>826</v>
      </c>
      <c r="K66" s="27" t="s">
        <v>826</v>
      </c>
    </row>
    <row r="67" spans="1:11" x14ac:dyDescent="0.3">
      <c r="A67" s="22" t="s">
        <v>30</v>
      </c>
      <c r="B67" s="22" t="s">
        <v>102</v>
      </c>
      <c r="C67" s="22" t="s">
        <v>106</v>
      </c>
      <c r="D67" s="24" t="s">
        <v>827</v>
      </c>
      <c r="E67" s="24" t="s">
        <v>827</v>
      </c>
      <c r="F67" s="24" t="s">
        <v>827</v>
      </c>
      <c r="G67" s="20" t="s">
        <v>827</v>
      </c>
      <c r="H67" s="10" t="s">
        <v>826</v>
      </c>
      <c r="I67" s="10" t="s">
        <v>826</v>
      </c>
      <c r="J67" s="10" t="s">
        <v>826</v>
      </c>
      <c r="K67" s="10" t="s">
        <v>826</v>
      </c>
    </row>
    <row r="68" spans="1:11" ht="15" thickBot="1" x14ac:dyDescent="0.35">
      <c r="A68" s="23" t="s">
        <v>30</v>
      </c>
      <c r="B68" s="23" t="s">
        <v>102</v>
      </c>
      <c r="C68" s="23" t="s">
        <v>4</v>
      </c>
      <c r="D68" s="28" t="s">
        <v>827</v>
      </c>
      <c r="E68" s="28" t="s">
        <v>827</v>
      </c>
      <c r="F68" s="28" t="s">
        <v>827</v>
      </c>
      <c r="G68" s="21" t="s">
        <v>827</v>
      </c>
      <c r="H68" s="28" t="s">
        <v>827</v>
      </c>
      <c r="I68" s="28" t="s">
        <v>827</v>
      </c>
      <c r="J68" s="27" t="s">
        <v>826</v>
      </c>
      <c r="K68" s="27" t="s">
        <v>826</v>
      </c>
    </row>
    <row r="71" spans="1:11" x14ac:dyDescent="0.3">
      <c r="A71" s="11"/>
      <c r="B71" s="38" t="s">
        <v>32</v>
      </c>
      <c r="C71" s="11"/>
      <c r="D71" s="15" t="s">
        <v>828</v>
      </c>
      <c r="E71" s="15"/>
      <c r="F71" s="15"/>
      <c r="G71" s="15"/>
      <c r="H71" s="15"/>
      <c r="I71" s="15"/>
      <c r="J71" s="15"/>
      <c r="K71" s="15"/>
    </row>
    <row r="72" spans="1:11" ht="15" thickBot="1" x14ac:dyDescent="0.35">
      <c r="A72" s="6" t="s">
        <v>0</v>
      </c>
      <c r="B72" s="6" t="s">
        <v>1</v>
      </c>
      <c r="C72" s="6" t="s">
        <v>2</v>
      </c>
      <c r="D72" s="6">
        <v>0</v>
      </c>
      <c r="E72" s="6">
        <v>1</v>
      </c>
      <c r="F72" s="6">
        <v>2</v>
      </c>
      <c r="G72" s="6">
        <v>3</v>
      </c>
      <c r="H72" s="6">
        <v>4</v>
      </c>
      <c r="I72" s="6">
        <v>5</v>
      </c>
      <c r="J72" s="6">
        <v>6</v>
      </c>
      <c r="K72" s="6">
        <v>7</v>
      </c>
    </row>
    <row r="73" spans="1:11" x14ac:dyDescent="0.3">
      <c r="A73" s="17" t="s">
        <v>32</v>
      </c>
      <c r="B73" s="17" t="s">
        <v>90</v>
      </c>
      <c r="C73" s="17" t="s">
        <v>106</v>
      </c>
      <c r="D73" s="9" t="s">
        <v>827</v>
      </c>
      <c r="E73" s="9" t="s">
        <v>827</v>
      </c>
      <c r="F73" s="9" t="s">
        <v>827</v>
      </c>
      <c r="G73" s="9" t="s">
        <v>827</v>
      </c>
      <c r="H73" s="20" t="s">
        <v>827</v>
      </c>
      <c r="I73" s="10" t="s">
        <v>826</v>
      </c>
      <c r="J73" s="10" t="s">
        <v>826</v>
      </c>
      <c r="K73" s="10" t="s">
        <v>826</v>
      </c>
    </row>
    <row r="74" spans="1:11" ht="15" thickBot="1" x14ac:dyDescent="0.35">
      <c r="A74" s="19" t="s">
        <v>32</v>
      </c>
      <c r="B74" s="19" t="s">
        <v>90</v>
      </c>
      <c r="C74" s="19" t="s">
        <v>4</v>
      </c>
      <c r="D74" s="25" t="s">
        <v>827</v>
      </c>
      <c r="E74" s="25" t="s">
        <v>827</v>
      </c>
      <c r="F74" s="25" t="s">
        <v>827</v>
      </c>
      <c r="G74" s="25" t="s">
        <v>827</v>
      </c>
      <c r="H74" s="21" t="s">
        <v>827</v>
      </c>
      <c r="I74" s="25" t="s">
        <v>827</v>
      </c>
      <c r="J74" s="25" t="s">
        <v>827</v>
      </c>
      <c r="K74" s="25" t="s">
        <v>827</v>
      </c>
    </row>
    <row r="75" spans="1:11" x14ac:dyDescent="0.3">
      <c r="A75" s="22" t="s">
        <v>32</v>
      </c>
      <c r="B75" s="22" t="s">
        <v>79</v>
      </c>
      <c r="C75" s="22" t="s">
        <v>106</v>
      </c>
      <c r="D75" s="24" t="s">
        <v>827</v>
      </c>
      <c r="E75" s="24" t="s">
        <v>827</v>
      </c>
      <c r="F75" s="24" t="s">
        <v>827</v>
      </c>
      <c r="G75" s="20" t="s">
        <v>827</v>
      </c>
      <c r="H75" s="10" t="s">
        <v>826</v>
      </c>
      <c r="I75" s="10" t="s">
        <v>826</v>
      </c>
      <c r="J75" s="10" t="s">
        <v>826</v>
      </c>
      <c r="K75" s="10" t="s">
        <v>826</v>
      </c>
    </row>
    <row r="76" spans="1:11" ht="15" thickBot="1" x14ac:dyDescent="0.35">
      <c r="A76" s="23" t="s">
        <v>32</v>
      </c>
      <c r="B76" s="23" t="s">
        <v>79</v>
      </c>
      <c r="C76" s="23" t="s">
        <v>4</v>
      </c>
      <c r="D76" s="28" t="s">
        <v>827</v>
      </c>
      <c r="E76" s="28" t="s">
        <v>827</v>
      </c>
      <c r="F76" s="28" t="s">
        <v>827</v>
      </c>
      <c r="G76" s="21" t="s">
        <v>827</v>
      </c>
      <c r="H76" s="28" t="s">
        <v>827</v>
      </c>
      <c r="I76" s="27" t="s">
        <v>826</v>
      </c>
      <c r="J76" s="27" t="s">
        <v>826</v>
      </c>
      <c r="K76" s="27" t="s">
        <v>826</v>
      </c>
    </row>
    <row r="77" spans="1:11" x14ac:dyDescent="0.3">
      <c r="A77" s="17" t="s">
        <v>32</v>
      </c>
      <c r="B77" s="17" t="s">
        <v>80</v>
      </c>
      <c r="C77" s="17" t="s">
        <v>106</v>
      </c>
      <c r="D77" s="9" t="s">
        <v>827</v>
      </c>
      <c r="E77" s="9" t="s">
        <v>827</v>
      </c>
      <c r="F77" s="9" t="s">
        <v>827</v>
      </c>
      <c r="G77" s="9" t="s">
        <v>827</v>
      </c>
      <c r="H77" s="20" t="s">
        <v>827</v>
      </c>
      <c r="I77" s="10" t="s">
        <v>826</v>
      </c>
      <c r="J77" s="10" t="s">
        <v>826</v>
      </c>
      <c r="K77" s="10" t="s">
        <v>826</v>
      </c>
    </row>
    <row r="78" spans="1:11" ht="15" thickBot="1" x14ac:dyDescent="0.35">
      <c r="A78" s="19" t="s">
        <v>32</v>
      </c>
      <c r="B78" s="19" t="s">
        <v>80</v>
      </c>
      <c r="C78" s="19" t="s">
        <v>4</v>
      </c>
      <c r="D78" s="25" t="s">
        <v>827</v>
      </c>
      <c r="E78" s="25" t="s">
        <v>827</v>
      </c>
      <c r="F78" s="25" t="s">
        <v>827</v>
      </c>
      <c r="G78" s="25" t="s">
        <v>827</v>
      </c>
      <c r="H78" s="21" t="s">
        <v>827</v>
      </c>
      <c r="I78" s="25" t="s">
        <v>827</v>
      </c>
      <c r="J78" s="27" t="s">
        <v>826</v>
      </c>
      <c r="K78" s="27" t="s">
        <v>826</v>
      </c>
    </row>
    <row r="79" spans="1:11" x14ac:dyDescent="0.3">
      <c r="A79" s="22" t="s">
        <v>32</v>
      </c>
      <c r="B79" s="22" t="s">
        <v>82</v>
      </c>
      <c r="C79" s="22" t="s">
        <v>106</v>
      </c>
      <c r="D79" s="24" t="s">
        <v>827</v>
      </c>
      <c r="E79" s="24" t="s">
        <v>827</v>
      </c>
      <c r="F79" s="24" t="s">
        <v>827</v>
      </c>
      <c r="G79" s="24" t="s">
        <v>827</v>
      </c>
      <c r="H79" s="20" t="s">
        <v>827</v>
      </c>
      <c r="I79" s="10" t="s">
        <v>826</v>
      </c>
      <c r="J79" s="10" t="s">
        <v>826</v>
      </c>
      <c r="K79" s="10" t="s">
        <v>826</v>
      </c>
    </row>
    <row r="80" spans="1:11" ht="15" thickBot="1" x14ac:dyDescent="0.35">
      <c r="A80" s="23" t="s">
        <v>32</v>
      </c>
      <c r="B80" s="23" t="s">
        <v>82</v>
      </c>
      <c r="C80" s="23" t="s">
        <v>4</v>
      </c>
      <c r="D80" s="28" t="s">
        <v>827</v>
      </c>
      <c r="E80" s="28" t="s">
        <v>827</v>
      </c>
      <c r="F80" s="28" t="s">
        <v>827</v>
      </c>
      <c r="G80" s="28" t="s">
        <v>827</v>
      </c>
      <c r="H80" s="21" t="s">
        <v>827</v>
      </c>
      <c r="I80" s="28" t="s">
        <v>827</v>
      </c>
      <c r="J80" s="27" t="s">
        <v>826</v>
      </c>
      <c r="K80" s="27" t="s">
        <v>826</v>
      </c>
    </row>
    <row r="81" spans="1:11" x14ac:dyDescent="0.3">
      <c r="A81" s="17" t="s">
        <v>32</v>
      </c>
      <c r="B81" s="17" t="s">
        <v>83</v>
      </c>
      <c r="C81" s="17" t="s">
        <v>106</v>
      </c>
      <c r="D81" s="9" t="s">
        <v>827</v>
      </c>
      <c r="E81" s="9" t="s">
        <v>827</v>
      </c>
      <c r="F81" s="9" t="s">
        <v>827</v>
      </c>
      <c r="G81" s="9" t="s">
        <v>827</v>
      </c>
      <c r="H81" s="9" t="s">
        <v>827</v>
      </c>
      <c r="I81" s="20" t="s">
        <v>827</v>
      </c>
      <c r="J81" s="9" t="s">
        <v>827</v>
      </c>
      <c r="K81" s="10" t="s">
        <v>826</v>
      </c>
    </row>
    <row r="82" spans="1:11" ht="15" thickBot="1" x14ac:dyDescent="0.35">
      <c r="A82" s="19" t="s">
        <v>32</v>
      </c>
      <c r="B82" s="19" t="s">
        <v>83</v>
      </c>
      <c r="C82" s="19" t="s">
        <v>4</v>
      </c>
      <c r="D82" s="25" t="s">
        <v>827</v>
      </c>
      <c r="E82" s="25" t="s">
        <v>827</v>
      </c>
      <c r="F82" s="25" t="s">
        <v>827</v>
      </c>
      <c r="G82" s="25" t="s">
        <v>827</v>
      </c>
      <c r="H82" s="25" t="s">
        <v>827</v>
      </c>
      <c r="I82" s="21" t="s">
        <v>827</v>
      </c>
      <c r="J82" s="27" t="s">
        <v>826</v>
      </c>
      <c r="K82" s="27" t="s">
        <v>826</v>
      </c>
    </row>
    <row r="83" spans="1:11" x14ac:dyDescent="0.3">
      <c r="A83" s="22" t="s">
        <v>32</v>
      </c>
      <c r="B83" s="22" t="s">
        <v>91</v>
      </c>
      <c r="C83" s="22" t="s">
        <v>106</v>
      </c>
      <c r="D83" s="24" t="s">
        <v>827</v>
      </c>
      <c r="E83" s="24" t="s">
        <v>827</v>
      </c>
      <c r="F83" s="20" t="s">
        <v>827</v>
      </c>
      <c r="G83" s="10" t="s">
        <v>826</v>
      </c>
      <c r="H83" s="10" t="s">
        <v>826</v>
      </c>
      <c r="I83" s="10" t="s">
        <v>826</v>
      </c>
      <c r="J83" s="10" t="s">
        <v>826</v>
      </c>
      <c r="K83" s="10" t="s">
        <v>826</v>
      </c>
    </row>
    <row r="84" spans="1:11" ht="15" thickBot="1" x14ac:dyDescent="0.35">
      <c r="A84" s="23" t="s">
        <v>32</v>
      </c>
      <c r="B84" s="23" t="s">
        <v>91</v>
      </c>
      <c r="C84" s="23" t="s">
        <v>4</v>
      </c>
      <c r="D84" s="28" t="s">
        <v>827</v>
      </c>
      <c r="E84" s="28" t="s">
        <v>827</v>
      </c>
      <c r="F84" s="21" t="s">
        <v>827</v>
      </c>
      <c r="G84" s="28" t="s">
        <v>827</v>
      </c>
      <c r="H84" s="28" t="s">
        <v>827</v>
      </c>
      <c r="I84" s="28" t="s">
        <v>827</v>
      </c>
      <c r="J84" s="27" t="s">
        <v>826</v>
      </c>
      <c r="K84" s="27" t="s">
        <v>826</v>
      </c>
    </row>
    <row r="87" spans="1:11" x14ac:dyDescent="0.3">
      <c r="A87" s="11"/>
      <c r="B87" s="38" t="s">
        <v>39</v>
      </c>
      <c r="C87" s="11"/>
      <c r="D87" s="15" t="s">
        <v>828</v>
      </c>
      <c r="E87" s="15"/>
      <c r="F87" s="15"/>
      <c r="G87" s="15"/>
      <c r="H87" s="15"/>
      <c r="I87" s="15"/>
      <c r="J87" s="15"/>
      <c r="K87" s="15"/>
    </row>
    <row r="88" spans="1:11" ht="15" thickBot="1" x14ac:dyDescent="0.35">
      <c r="A88" s="6" t="s">
        <v>0</v>
      </c>
      <c r="B88" s="6" t="s">
        <v>1</v>
      </c>
      <c r="C88" s="6" t="s">
        <v>2</v>
      </c>
      <c r="D88" s="6">
        <v>0</v>
      </c>
      <c r="E88" s="6">
        <v>1</v>
      </c>
      <c r="F88" s="6">
        <v>2</v>
      </c>
      <c r="G88" s="6">
        <v>3</v>
      </c>
      <c r="H88" s="6">
        <v>4</v>
      </c>
      <c r="I88" s="6">
        <v>5</v>
      </c>
      <c r="J88" s="6">
        <v>6</v>
      </c>
      <c r="K88" s="6">
        <v>7</v>
      </c>
    </row>
    <row r="89" spans="1:11" x14ac:dyDescent="0.3">
      <c r="A89" s="17" t="s">
        <v>39</v>
      </c>
      <c r="B89" s="17" t="s">
        <v>87</v>
      </c>
      <c r="C89" s="17" t="s">
        <v>106</v>
      </c>
      <c r="D89" s="9" t="s">
        <v>827</v>
      </c>
      <c r="E89" s="9" t="s">
        <v>827</v>
      </c>
      <c r="F89" s="9" t="s">
        <v>827</v>
      </c>
      <c r="G89" s="9" t="s">
        <v>827</v>
      </c>
      <c r="H89" s="20" t="s">
        <v>827</v>
      </c>
      <c r="I89" s="10" t="s">
        <v>826</v>
      </c>
      <c r="J89" s="10" t="s">
        <v>826</v>
      </c>
      <c r="K89" s="10" t="s">
        <v>826</v>
      </c>
    </row>
    <row r="90" spans="1:11" ht="15" thickBot="1" x14ac:dyDescent="0.35">
      <c r="A90" s="19" t="s">
        <v>39</v>
      </c>
      <c r="B90" s="19" t="s">
        <v>87</v>
      </c>
      <c r="C90" s="19" t="s">
        <v>4</v>
      </c>
      <c r="D90" s="25" t="s">
        <v>827</v>
      </c>
      <c r="E90" s="25" t="s">
        <v>827</v>
      </c>
      <c r="F90" s="25" t="s">
        <v>827</v>
      </c>
      <c r="G90" s="25" t="s">
        <v>827</v>
      </c>
      <c r="H90" s="21" t="s">
        <v>827</v>
      </c>
      <c r="I90" s="25" t="s">
        <v>827</v>
      </c>
      <c r="J90" s="25" t="s">
        <v>827</v>
      </c>
      <c r="K90" s="27" t="s">
        <v>826</v>
      </c>
    </row>
    <row r="91" spans="1:11" x14ac:dyDescent="0.3">
      <c r="A91" s="22" t="s">
        <v>39</v>
      </c>
      <c r="B91" s="22" t="s">
        <v>90</v>
      </c>
      <c r="C91" s="22" t="s">
        <v>106</v>
      </c>
      <c r="D91" s="24" t="s">
        <v>827</v>
      </c>
      <c r="E91" s="24" t="s">
        <v>827</v>
      </c>
      <c r="F91" s="24" t="s">
        <v>827</v>
      </c>
      <c r="G91" s="20" t="s">
        <v>827</v>
      </c>
      <c r="H91" s="10" t="s">
        <v>826</v>
      </c>
      <c r="I91" s="10" t="s">
        <v>826</v>
      </c>
      <c r="J91" s="10" t="s">
        <v>826</v>
      </c>
      <c r="K91" s="10" t="s">
        <v>826</v>
      </c>
    </row>
    <row r="92" spans="1:11" ht="15" thickBot="1" x14ac:dyDescent="0.35">
      <c r="A92" s="23" t="s">
        <v>39</v>
      </c>
      <c r="B92" s="23" t="s">
        <v>90</v>
      </c>
      <c r="C92" s="23" t="s">
        <v>4</v>
      </c>
      <c r="D92" s="28" t="s">
        <v>827</v>
      </c>
      <c r="E92" s="28" t="s">
        <v>827</v>
      </c>
      <c r="F92" s="28" t="s">
        <v>827</v>
      </c>
      <c r="G92" s="21" t="s">
        <v>827</v>
      </c>
      <c r="H92" s="28" t="s">
        <v>827</v>
      </c>
      <c r="I92" s="28" t="s">
        <v>827</v>
      </c>
      <c r="J92" s="28" t="s">
        <v>827</v>
      </c>
      <c r="K92" s="27" t="s">
        <v>826</v>
      </c>
    </row>
    <row r="93" spans="1:11" x14ac:dyDescent="0.3">
      <c r="A93" s="17" t="s">
        <v>39</v>
      </c>
      <c r="B93" s="17" t="s">
        <v>79</v>
      </c>
      <c r="C93" s="17" t="s">
        <v>106</v>
      </c>
      <c r="D93" s="9" t="s">
        <v>827</v>
      </c>
      <c r="E93" s="9" t="s">
        <v>827</v>
      </c>
      <c r="F93" s="9" t="s">
        <v>827</v>
      </c>
      <c r="G93" s="20" t="s">
        <v>827</v>
      </c>
      <c r="H93" s="10" t="s">
        <v>826</v>
      </c>
      <c r="I93" s="10" t="s">
        <v>826</v>
      </c>
      <c r="J93" s="10" t="s">
        <v>826</v>
      </c>
      <c r="K93" s="10" t="s">
        <v>826</v>
      </c>
    </row>
    <row r="94" spans="1:11" ht="15" thickBot="1" x14ac:dyDescent="0.35">
      <c r="A94" s="19" t="s">
        <v>39</v>
      </c>
      <c r="B94" s="19" t="s">
        <v>79</v>
      </c>
      <c r="C94" s="19" t="s">
        <v>4</v>
      </c>
      <c r="D94" s="25" t="s">
        <v>827</v>
      </c>
      <c r="E94" s="25" t="s">
        <v>827</v>
      </c>
      <c r="F94" s="25" t="s">
        <v>827</v>
      </c>
      <c r="G94" s="21" t="s">
        <v>827</v>
      </c>
      <c r="H94" s="25" t="s">
        <v>827</v>
      </c>
      <c r="I94" s="27" t="s">
        <v>826</v>
      </c>
      <c r="J94" s="27" t="s">
        <v>826</v>
      </c>
      <c r="K94" s="27" t="s">
        <v>826</v>
      </c>
    </row>
    <row r="95" spans="1:11" x14ac:dyDescent="0.3">
      <c r="A95" s="22" t="s">
        <v>39</v>
      </c>
      <c r="B95" s="22" t="s">
        <v>80</v>
      </c>
      <c r="C95" s="22" t="s">
        <v>106</v>
      </c>
      <c r="D95" s="24" t="s">
        <v>827</v>
      </c>
      <c r="E95" s="24" t="s">
        <v>827</v>
      </c>
      <c r="F95" s="24" t="s">
        <v>827</v>
      </c>
      <c r="G95" s="20" t="s">
        <v>827</v>
      </c>
      <c r="H95" s="10" t="s">
        <v>826</v>
      </c>
      <c r="I95" s="10" t="s">
        <v>826</v>
      </c>
      <c r="J95" s="10" t="s">
        <v>826</v>
      </c>
      <c r="K95" s="10" t="s">
        <v>826</v>
      </c>
    </row>
    <row r="96" spans="1:11" ht="15" thickBot="1" x14ac:dyDescent="0.35">
      <c r="A96" s="23" t="s">
        <v>39</v>
      </c>
      <c r="B96" s="23" t="s">
        <v>80</v>
      </c>
      <c r="C96" s="23" t="s">
        <v>4</v>
      </c>
      <c r="D96" s="28" t="s">
        <v>827</v>
      </c>
      <c r="E96" s="28" t="s">
        <v>827</v>
      </c>
      <c r="F96" s="28" t="s">
        <v>827</v>
      </c>
      <c r="G96" s="21" t="s">
        <v>827</v>
      </c>
      <c r="H96" s="28" t="s">
        <v>827</v>
      </c>
      <c r="I96" s="28" t="s">
        <v>827</v>
      </c>
      <c r="J96" s="27" t="s">
        <v>826</v>
      </c>
      <c r="K96" s="27" t="s">
        <v>826</v>
      </c>
    </row>
    <row r="97" spans="1:11" x14ac:dyDescent="0.3">
      <c r="A97" s="17" t="s">
        <v>39</v>
      </c>
      <c r="B97" s="17" t="s">
        <v>82</v>
      </c>
      <c r="C97" s="17" t="s">
        <v>106</v>
      </c>
      <c r="D97" s="9" t="s">
        <v>827</v>
      </c>
      <c r="E97" s="9" t="s">
        <v>827</v>
      </c>
      <c r="F97" s="9" t="s">
        <v>827</v>
      </c>
      <c r="G97" s="9" t="s">
        <v>827</v>
      </c>
      <c r="H97" s="20" t="s">
        <v>827</v>
      </c>
      <c r="I97" s="10" t="s">
        <v>826</v>
      </c>
      <c r="J97" s="10" t="s">
        <v>826</v>
      </c>
      <c r="K97" s="10" t="s">
        <v>826</v>
      </c>
    </row>
    <row r="98" spans="1:11" ht="15" thickBot="1" x14ac:dyDescent="0.35">
      <c r="A98" s="19" t="s">
        <v>39</v>
      </c>
      <c r="B98" s="19" t="s">
        <v>82</v>
      </c>
      <c r="C98" s="19" t="s">
        <v>4</v>
      </c>
      <c r="D98" s="25" t="s">
        <v>827</v>
      </c>
      <c r="E98" s="25" t="s">
        <v>827</v>
      </c>
      <c r="F98" s="25" t="s">
        <v>827</v>
      </c>
      <c r="G98" s="25" t="s">
        <v>827</v>
      </c>
      <c r="H98" s="21" t="s">
        <v>827</v>
      </c>
      <c r="I98" s="25" t="s">
        <v>827</v>
      </c>
      <c r="J98" s="27" t="s">
        <v>826</v>
      </c>
      <c r="K98" s="27" t="s">
        <v>826</v>
      </c>
    </row>
    <row r="99" spans="1:11" x14ac:dyDescent="0.3">
      <c r="A99" s="22" t="s">
        <v>39</v>
      </c>
      <c r="B99" s="22" t="s">
        <v>83</v>
      </c>
      <c r="C99" s="22" t="s">
        <v>106</v>
      </c>
      <c r="D99" s="24" t="s">
        <v>827</v>
      </c>
      <c r="E99" s="24" t="s">
        <v>827</v>
      </c>
      <c r="F99" s="24" t="s">
        <v>827</v>
      </c>
      <c r="G99" s="24" t="s">
        <v>827</v>
      </c>
      <c r="H99" s="24" t="s">
        <v>827</v>
      </c>
      <c r="I99" s="20" t="s">
        <v>827</v>
      </c>
      <c r="J99" s="10" t="s">
        <v>826</v>
      </c>
      <c r="K99" s="10" t="s">
        <v>826</v>
      </c>
    </row>
    <row r="100" spans="1:11" ht="15" thickBot="1" x14ac:dyDescent="0.35">
      <c r="A100" s="23" t="s">
        <v>39</v>
      </c>
      <c r="B100" s="23" t="s">
        <v>83</v>
      </c>
      <c r="C100" s="23" t="s">
        <v>4</v>
      </c>
      <c r="D100" s="28" t="s">
        <v>827</v>
      </c>
      <c r="E100" s="28" t="s">
        <v>827</v>
      </c>
      <c r="F100" s="28" t="s">
        <v>827</v>
      </c>
      <c r="G100" s="28" t="s">
        <v>827</v>
      </c>
      <c r="H100" s="28" t="s">
        <v>827</v>
      </c>
      <c r="I100" s="21" t="s">
        <v>827</v>
      </c>
      <c r="J100" s="27" t="s">
        <v>826</v>
      </c>
      <c r="K100" s="27" t="s">
        <v>826</v>
      </c>
    </row>
    <row r="101" spans="1:11" x14ac:dyDescent="0.3">
      <c r="A101" s="17" t="s">
        <v>39</v>
      </c>
      <c r="B101" s="17" t="s">
        <v>91</v>
      </c>
      <c r="C101" s="17" t="s">
        <v>106</v>
      </c>
      <c r="D101" s="9" t="s">
        <v>827</v>
      </c>
      <c r="E101" s="9" t="s">
        <v>827</v>
      </c>
      <c r="F101" s="9" t="s">
        <v>827</v>
      </c>
      <c r="G101" s="20" t="s">
        <v>827</v>
      </c>
      <c r="H101" s="10" t="s">
        <v>826</v>
      </c>
      <c r="I101" s="10" t="s">
        <v>826</v>
      </c>
      <c r="J101" s="10" t="s">
        <v>826</v>
      </c>
      <c r="K101" s="10" t="s">
        <v>826</v>
      </c>
    </row>
    <row r="102" spans="1:11" ht="15" thickBot="1" x14ac:dyDescent="0.35">
      <c r="A102" s="19" t="s">
        <v>39</v>
      </c>
      <c r="B102" s="19" t="s">
        <v>91</v>
      </c>
      <c r="C102" s="19" t="s">
        <v>4</v>
      </c>
      <c r="D102" s="25" t="s">
        <v>827</v>
      </c>
      <c r="E102" s="25" t="s">
        <v>827</v>
      </c>
      <c r="F102" s="25" t="s">
        <v>827</v>
      </c>
      <c r="G102" s="21" t="s">
        <v>827</v>
      </c>
      <c r="H102" s="25" t="s">
        <v>827</v>
      </c>
      <c r="I102" s="25" t="s">
        <v>827</v>
      </c>
      <c r="J102" s="27" t="s">
        <v>826</v>
      </c>
      <c r="K102" s="27" t="s">
        <v>826</v>
      </c>
    </row>
    <row r="105" spans="1:11" x14ac:dyDescent="0.3">
      <c r="A105" s="11"/>
      <c r="B105" s="38" t="s">
        <v>47</v>
      </c>
      <c r="C105" s="11"/>
      <c r="D105" s="15" t="s">
        <v>828</v>
      </c>
      <c r="E105" s="15"/>
      <c r="F105" s="15"/>
      <c r="G105" s="15"/>
      <c r="H105" s="15"/>
      <c r="I105" s="15"/>
      <c r="J105" s="15"/>
      <c r="K105" s="15"/>
    </row>
    <row r="106" spans="1:11" ht="15" thickBot="1" x14ac:dyDescent="0.35">
      <c r="A106" s="6" t="s">
        <v>0</v>
      </c>
      <c r="B106" s="6" t="s">
        <v>1</v>
      </c>
      <c r="C106" s="6" t="s">
        <v>2</v>
      </c>
      <c r="D106" s="6">
        <v>0</v>
      </c>
      <c r="E106" s="6">
        <v>1</v>
      </c>
      <c r="F106" s="6">
        <v>2</v>
      </c>
      <c r="G106" s="6">
        <v>3</v>
      </c>
      <c r="H106" s="6">
        <v>4</v>
      </c>
      <c r="I106" s="6">
        <v>5</v>
      </c>
      <c r="J106" s="6">
        <v>6</v>
      </c>
      <c r="K106" s="6">
        <v>7</v>
      </c>
    </row>
    <row r="107" spans="1:11" x14ac:dyDescent="0.3">
      <c r="A107" s="17" t="s">
        <v>47</v>
      </c>
      <c r="B107" s="17" t="s">
        <v>92</v>
      </c>
      <c r="C107" s="17" t="s">
        <v>106</v>
      </c>
      <c r="D107" s="9" t="s">
        <v>827</v>
      </c>
      <c r="E107" s="9" t="s">
        <v>827</v>
      </c>
      <c r="F107" s="9" t="s">
        <v>827</v>
      </c>
      <c r="G107" s="20" t="s">
        <v>827</v>
      </c>
      <c r="H107" s="10" t="s">
        <v>826</v>
      </c>
      <c r="I107" s="10" t="s">
        <v>826</v>
      </c>
      <c r="J107" s="10" t="s">
        <v>826</v>
      </c>
      <c r="K107" s="10" t="s">
        <v>826</v>
      </c>
    </row>
    <row r="108" spans="1:11" ht="15" thickBot="1" x14ac:dyDescent="0.35">
      <c r="A108" s="19" t="s">
        <v>47</v>
      </c>
      <c r="B108" s="19" t="s">
        <v>92</v>
      </c>
      <c r="C108" s="19" t="s">
        <v>4</v>
      </c>
      <c r="D108" s="25" t="s">
        <v>827</v>
      </c>
      <c r="E108" s="25" t="s">
        <v>827</v>
      </c>
      <c r="F108" s="25" t="s">
        <v>827</v>
      </c>
      <c r="G108" s="21" t="s">
        <v>827</v>
      </c>
      <c r="H108" s="25" t="s">
        <v>827</v>
      </c>
      <c r="I108" s="25" t="s">
        <v>827</v>
      </c>
      <c r="J108" s="27" t="s">
        <v>826</v>
      </c>
      <c r="K108" s="27" t="s">
        <v>826</v>
      </c>
    </row>
    <row r="109" spans="1:11" x14ac:dyDescent="0.3">
      <c r="A109" s="22" t="s">
        <v>47</v>
      </c>
      <c r="B109" s="22" t="s">
        <v>87</v>
      </c>
      <c r="C109" s="22" t="s">
        <v>106</v>
      </c>
      <c r="D109" s="24" t="s">
        <v>827</v>
      </c>
      <c r="E109" s="24" t="s">
        <v>827</v>
      </c>
      <c r="F109" s="24" t="s">
        <v>827</v>
      </c>
      <c r="G109" s="24" t="s">
        <v>827</v>
      </c>
      <c r="H109" s="20" t="s">
        <v>827</v>
      </c>
      <c r="I109" s="10" t="s">
        <v>826</v>
      </c>
      <c r="J109" s="10" t="s">
        <v>826</v>
      </c>
      <c r="K109" s="10" t="s">
        <v>826</v>
      </c>
    </row>
    <row r="110" spans="1:11" ht="15" thickBot="1" x14ac:dyDescent="0.35">
      <c r="A110" s="23" t="s">
        <v>47</v>
      </c>
      <c r="B110" s="23" t="s">
        <v>87</v>
      </c>
      <c r="C110" s="23" t="s">
        <v>4</v>
      </c>
      <c r="D110" s="28" t="s">
        <v>827</v>
      </c>
      <c r="E110" s="28" t="s">
        <v>827</v>
      </c>
      <c r="F110" s="28" t="s">
        <v>827</v>
      </c>
      <c r="G110" s="28" t="s">
        <v>827</v>
      </c>
      <c r="H110" s="21" t="s">
        <v>827</v>
      </c>
      <c r="I110" s="28" t="s">
        <v>827</v>
      </c>
      <c r="J110" s="27" t="s">
        <v>826</v>
      </c>
      <c r="K110" s="27" t="s">
        <v>826</v>
      </c>
    </row>
    <row r="111" spans="1:11" x14ac:dyDescent="0.3">
      <c r="A111" s="17" t="s">
        <v>47</v>
      </c>
      <c r="B111" s="17" t="s">
        <v>89</v>
      </c>
      <c r="C111" s="17" t="s">
        <v>106</v>
      </c>
      <c r="D111" s="9" t="s">
        <v>827</v>
      </c>
      <c r="E111" s="9" t="s">
        <v>827</v>
      </c>
      <c r="F111" s="9" t="s">
        <v>827</v>
      </c>
      <c r="G111" s="9" t="s">
        <v>827</v>
      </c>
      <c r="H111" s="9" t="s">
        <v>827</v>
      </c>
      <c r="I111" s="20" t="s">
        <v>827</v>
      </c>
      <c r="J111" s="9" t="s">
        <v>827</v>
      </c>
      <c r="K111" s="9" t="s">
        <v>827</v>
      </c>
    </row>
    <row r="112" spans="1:11" ht="15" thickBot="1" x14ac:dyDescent="0.35">
      <c r="A112" s="19" t="s">
        <v>47</v>
      </c>
      <c r="B112" s="19" t="s">
        <v>89</v>
      </c>
      <c r="C112" s="19" t="s">
        <v>4</v>
      </c>
      <c r="D112" s="25" t="s">
        <v>827</v>
      </c>
      <c r="E112" s="25" t="s">
        <v>827</v>
      </c>
      <c r="F112" s="25" t="s">
        <v>827</v>
      </c>
      <c r="G112" s="25" t="s">
        <v>827</v>
      </c>
      <c r="H112" s="25" t="s">
        <v>827</v>
      </c>
      <c r="I112" s="21" t="s">
        <v>827</v>
      </c>
      <c r="J112" s="27" t="s">
        <v>826</v>
      </c>
      <c r="K112" s="27" t="s">
        <v>826</v>
      </c>
    </row>
    <row r="113" spans="1:11" x14ac:dyDescent="0.3">
      <c r="A113" s="22" t="s">
        <v>47</v>
      </c>
      <c r="B113" s="22" t="s">
        <v>80</v>
      </c>
      <c r="C113" s="22" t="s">
        <v>106</v>
      </c>
      <c r="D113" s="24" t="s">
        <v>827</v>
      </c>
      <c r="E113" s="24" t="s">
        <v>827</v>
      </c>
      <c r="F113" s="24" t="s">
        <v>827</v>
      </c>
      <c r="G113" s="24" t="s">
        <v>827</v>
      </c>
      <c r="H113" s="24" t="s">
        <v>827</v>
      </c>
      <c r="I113" s="20" t="s">
        <v>827</v>
      </c>
      <c r="J113" s="10" t="s">
        <v>826</v>
      </c>
      <c r="K113" s="10" t="s">
        <v>826</v>
      </c>
    </row>
    <row r="114" spans="1:11" ht="15" thickBot="1" x14ac:dyDescent="0.35">
      <c r="A114" s="23" t="s">
        <v>47</v>
      </c>
      <c r="B114" s="23" t="s">
        <v>80</v>
      </c>
      <c r="C114" s="23" t="s">
        <v>4</v>
      </c>
      <c r="D114" s="28" t="s">
        <v>827</v>
      </c>
      <c r="E114" s="28" t="s">
        <v>827</v>
      </c>
      <c r="F114" s="28" t="s">
        <v>827</v>
      </c>
      <c r="G114" s="28" t="s">
        <v>827</v>
      </c>
      <c r="H114" s="28" t="s">
        <v>827</v>
      </c>
      <c r="I114" s="21" t="s">
        <v>827</v>
      </c>
      <c r="J114" s="27" t="s">
        <v>826</v>
      </c>
      <c r="K114" s="27" t="s">
        <v>826</v>
      </c>
    </row>
    <row r="115" spans="1:11" x14ac:dyDescent="0.3">
      <c r="A115" s="17" t="s">
        <v>47</v>
      </c>
      <c r="B115" s="17" t="s">
        <v>85</v>
      </c>
      <c r="C115" s="17" t="s">
        <v>106</v>
      </c>
      <c r="D115" s="9" t="s">
        <v>827</v>
      </c>
      <c r="E115" s="9" t="s">
        <v>827</v>
      </c>
      <c r="F115" s="9" t="s">
        <v>827</v>
      </c>
      <c r="G115" s="9" t="s">
        <v>827</v>
      </c>
      <c r="H115" s="20" t="s">
        <v>827</v>
      </c>
      <c r="I115" s="10" t="s">
        <v>826</v>
      </c>
      <c r="J115" s="10" t="s">
        <v>826</v>
      </c>
      <c r="K115" s="10" t="s">
        <v>826</v>
      </c>
    </row>
    <row r="116" spans="1:11" ht="15" thickBot="1" x14ac:dyDescent="0.35">
      <c r="A116" s="19" t="s">
        <v>47</v>
      </c>
      <c r="B116" s="19" t="s">
        <v>85</v>
      </c>
      <c r="C116" s="19" t="s">
        <v>4</v>
      </c>
      <c r="D116" s="25" t="s">
        <v>827</v>
      </c>
      <c r="E116" s="25" t="s">
        <v>827</v>
      </c>
      <c r="F116" s="25" t="s">
        <v>827</v>
      </c>
      <c r="G116" s="25" t="s">
        <v>827</v>
      </c>
      <c r="H116" s="21" t="s">
        <v>827</v>
      </c>
      <c r="I116" s="25" t="s">
        <v>827</v>
      </c>
      <c r="J116" s="27" t="s">
        <v>826</v>
      </c>
      <c r="K116" s="27" t="s">
        <v>826</v>
      </c>
    </row>
    <row r="117" spans="1:11" x14ac:dyDescent="0.3">
      <c r="A117" s="22" t="s">
        <v>47</v>
      </c>
      <c r="B117" s="22" t="s">
        <v>99</v>
      </c>
      <c r="C117" s="22" t="s">
        <v>106</v>
      </c>
      <c r="D117" s="24" t="s">
        <v>827</v>
      </c>
      <c r="E117" s="24" t="s">
        <v>827</v>
      </c>
      <c r="F117" s="20" t="s">
        <v>827</v>
      </c>
      <c r="G117" s="10" t="s">
        <v>826</v>
      </c>
      <c r="H117" s="10" t="s">
        <v>826</v>
      </c>
      <c r="I117" s="10" t="s">
        <v>826</v>
      </c>
      <c r="J117" s="10" t="s">
        <v>826</v>
      </c>
      <c r="K117" s="10" t="s">
        <v>826</v>
      </c>
    </row>
    <row r="118" spans="1:11" ht="15" thickBot="1" x14ac:dyDescent="0.35">
      <c r="A118" s="23" t="s">
        <v>47</v>
      </c>
      <c r="B118" s="23" t="s">
        <v>99</v>
      </c>
      <c r="C118" s="23" t="s">
        <v>4</v>
      </c>
      <c r="D118" s="28" t="s">
        <v>827</v>
      </c>
      <c r="E118" s="28" t="s">
        <v>827</v>
      </c>
      <c r="F118" s="21" t="s">
        <v>827</v>
      </c>
      <c r="G118" s="28" t="s">
        <v>827</v>
      </c>
      <c r="H118" s="28" t="s">
        <v>827</v>
      </c>
      <c r="I118" s="28" t="s">
        <v>827</v>
      </c>
      <c r="J118" s="27" t="s">
        <v>826</v>
      </c>
      <c r="K118" s="27" t="s">
        <v>826</v>
      </c>
    </row>
    <row r="119" spans="1:11" x14ac:dyDescent="0.3">
      <c r="A119" s="17" t="s">
        <v>47</v>
      </c>
      <c r="B119" s="17" t="s">
        <v>101</v>
      </c>
      <c r="C119" s="17" t="s">
        <v>106</v>
      </c>
      <c r="D119" s="9" t="s">
        <v>827</v>
      </c>
      <c r="E119" s="9" t="s">
        <v>827</v>
      </c>
      <c r="F119" s="9" t="s">
        <v>827</v>
      </c>
      <c r="G119" s="20" t="s">
        <v>827</v>
      </c>
      <c r="H119" s="10" t="s">
        <v>826</v>
      </c>
      <c r="I119" s="10" t="s">
        <v>826</v>
      </c>
      <c r="J119" s="10" t="s">
        <v>826</v>
      </c>
      <c r="K119" s="10" t="s">
        <v>826</v>
      </c>
    </row>
    <row r="120" spans="1:11" ht="15" thickBot="1" x14ac:dyDescent="0.35">
      <c r="A120" s="19" t="s">
        <v>47</v>
      </c>
      <c r="B120" s="19" t="s">
        <v>101</v>
      </c>
      <c r="C120" s="19" t="s">
        <v>4</v>
      </c>
      <c r="D120" s="25" t="s">
        <v>827</v>
      </c>
      <c r="E120" s="25" t="s">
        <v>827</v>
      </c>
      <c r="F120" s="25" t="s">
        <v>827</v>
      </c>
      <c r="G120" s="21" t="s">
        <v>827</v>
      </c>
      <c r="H120" s="27" t="s">
        <v>826</v>
      </c>
      <c r="I120" s="27" t="s">
        <v>826</v>
      </c>
      <c r="J120" s="27" t="s">
        <v>826</v>
      </c>
      <c r="K120" s="27" t="s">
        <v>826</v>
      </c>
    </row>
    <row r="121" spans="1:11" x14ac:dyDescent="0.3">
      <c r="A121" s="22" t="s">
        <v>47</v>
      </c>
      <c r="B121" s="22" t="s">
        <v>93</v>
      </c>
      <c r="C121" s="22" t="s">
        <v>106</v>
      </c>
      <c r="D121" s="24" t="s">
        <v>827</v>
      </c>
      <c r="E121" s="24" t="s">
        <v>827</v>
      </c>
      <c r="F121" s="24" t="s">
        <v>827</v>
      </c>
      <c r="G121" s="24" t="s">
        <v>827</v>
      </c>
      <c r="H121" s="20" t="s">
        <v>827</v>
      </c>
      <c r="I121" s="10" t="s">
        <v>826</v>
      </c>
      <c r="J121" s="10" t="s">
        <v>826</v>
      </c>
      <c r="K121" s="10" t="s">
        <v>826</v>
      </c>
    </row>
    <row r="122" spans="1:11" ht="15" thickBot="1" x14ac:dyDescent="0.35">
      <c r="A122" s="23" t="s">
        <v>47</v>
      </c>
      <c r="B122" s="23" t="s">
        <v>93</v>
      </c>
      <c r="C122" s="23" t="s">
        <v>4</v>
      </c>
      <c r="D122" s="28" t="s">
        <v>827</v>
      </c>
      <c r="E122" s="28" t="s">
        <v>827</v>
      </c>
      <c r="F122" s="28" t="s">
        <v>827</v>
      </c>
      <c r="G122" s="28" t="s">
        <v>827</v>
      </c>
      <c r="H122" s="21" t="s">
        <v>827</v>
      </c>
      <c r="I122" s="28" t="s">
        <v>827</v>
      </c>
      <c r="J122" s="28" t="s">
        <v>827</v>
      </c>
      <c r="K122" s="27" t="s">
        <v>826</v>
      </c>
    </row>
    <row r="125" spans="1:11" x14ac:dyDescent="0.3">
      <c r="A125" s="11"/>
      <c r="B125" s="40" t="s">
        <v>54</v>
      </c>
      <c r="C125" s="40"/>
      <c r="D125" s="15" t="s">
        <v>828</v>
      </c>
      <c r="E125" s="15"/>
      <c r="F125" s="15"/>
      <c r="G125" s="15"/>
      <c r="H125" s="15"/>
      <c r="I125" s="15"/>
      <c r="J125" s="15"/>
      <c r="K125" s="15"/>
    </row>
    <row r="126" spans="1:11" ht="15" thickBot="1" x14ac:dyDescent="0.35">
      <c r="A126" s="6" t="s">
        <v>0</v>
      </c>
      <c r="B126" s="6" t="s">
        <v>1</v>
      </c>
      <c r="C126" s="6" t="s">
        <v>2</v>
      </c>
      <c r="D126" s="6">
        <v>0</v>
      </c>
      <c r="E126" s="6">
        <v>1</v>
      </c>
      <c r="F126" s="6">
        <v>2</v>
      </c>
      <c r="G126" s="6">
        <v>3</v>
      </c>
      <c r="H126" s="6">
        <v>4</v>
      </c>
      <c r="I126" s="6">
        <v>5</v>
      </c>
      <c r="J126" s="6">
        <v>6</v>
      </c>
      <c r="K126" s="6">
        <v>7</v>
      </c>
    </row>
    <row r="127" spans="1:11" x14ac:dyDescent="0.3">
      <c r="A127" s="17" t="s">
        <v>54</v>
      </c>
      <c r="B127" s="17" t="s">
        <v>90</v>
      </c>
      <c r="C127" s="17" t="s">
        <v>106</v>
      </c>
      <c r="D127" s="9" t="s">
        <v>827</v>
      </c>
      <c r="E127" s="9" t="s">
        <v>827</v>
      </c>
      <c r="F127" s="20" t="s">
        <v>827</v>
      </c>
      <c r="G127" s="10" t="s">
        <v>826</v>
      </c>
      <c r="H127" s="10" t="s">
        <v>826</v>
      </c>
      <c r="I127" s="10" t="s">
        <v>826</v>
      </c>
      <c r="J127" s="10" t="s">
        <v>826</v>
      </c>
      <c r="K127" s="10" t="s">
        <v>826</v>
      </c>
    </row>
    <row r="128" spans="1:11" ht="15" thickBot="1" x14ac:dyDescent="0.35">
      <c r="A128" s="19" t="s">
        <v>54</v>
      </c>
      <c r="B128" s="19" t="s">
        <v>90</v>
      </c>
      <c r="C128" s="19" t="s">
        <v>4</v>
      </c>
      <c r="D128" s="25" t="s">
        <v>827</v>
      </c>
      <c r="E128" s="25" t="s">
        <v>827</v>
      </c>
      <c r="F128" s="21" t="s">
        <v>827</v>
      </c>
      <c r="G128" s="25" t="s">
        <v>827</v>
      </c>
      <c r="H128" s="25" t="s">
        <v>827</v>
      </c>
      <c r="I128" s="25" t="s">
        <v>827</v>
      </c>
      <c r="J128" s="25" t="s">
        <v>827</v>
      </c>
      <c r="K128" s="27" t="s">
        <v>826</v>
      </c>
    </row>
    <row r="129" spans="1:11" x14ac:dyDescent="0.3">
      <c r="A129" s="22" t="s">
        <v>54</v>
      </c>
      <c r="B129" s="22" t="s">
        <v>97</v>
      </c>
      <c r="C129" s="22" t="s">
        <v>106</v>
      </c>
      <c r="D129" s="24" t="s">
        <v>827</v>
      </c>
      <c r="E129" s="24" t="s">
        <v>827</v>
      </c>
      <c r="F129" s="24" t="s">
        <v>827</v>
      </c>
      <c r="G129" s="24" t="s">
        <v>827</v>
      </c>
      <c r="H129" s="20" t="s">
        <v>827</v>
      </c>
      <c r="I129" s="10" t="s">
        <v>826</v>
      </c>
      <c r="J129" s="10" t="s">
        <v>826</v>
      </c>
      <c r="K129" s="10" t="s">
        <v>826</v>
      </c>
    </row>
    <row r="130" spans="1:11" ht="15" thickBot="1" x14ac:dyDescent="0.35">
      <c r="A130" s="23" t="s">
        <v>54</v>
      </c>
      <c r="B130" s="23" t="s">
        <v>97</v>
      </c>
      <c r="C130" s="23" t="s">
        <v>4</v>
      </c>
      <c r="D130" s="28" t="s">
        <v>827</v>
      </c>
      <c r="E130" s="28" t="s">
        <v>827</v>
      </c>
      <c r="F130" s="28" t="s">
        <v>827</v>
      </c>
      <c r="G130" s="28" t="s">
        <v>827</v>
      </c>
      <c r="H130" s="21" t="s">
        <v>827</v>
      </c>
      <c r="I130" s="27" t="s">
        <v>826</v>
      </c>
      <c r="J130" s="27" t="s">
        <v>826</v>
      </c>
      <c r="K130" s="27" t="s">
        <v>826</v>
      </c>
    </row>
    <row r="131" spans="1:11" x14ac:dyDescent="0.3">
      <c r="A131" s="17" t="s">
        <v>54</v>
      </c>
      <c r="B131" s="17" t="s">
        <v>95</v>
      </c>
      <c r="C131" s="17" t="s">
        <v>106</v>
      </c>
      <c r="D131" s="9" t="s">
        <v>827</v>
      </c>
      <c r="E131" s="9" t="s">
        <v>827</v>
      </c>
      <c r="F131" s="9" t="s">
        <v>827</v>
      </c>
      <c r="G131" s="9" t="s">
        <v>827</v>
      </c>
      <c r="H131" s="20" t="s">
        <v>827</v>
      </c>
      <c r="I131" s="10" t="s">
        <v>826</v>
      </c>
      <c r="J131" s="10" t="s">
        <v>826</v>
      </c>
      <c r="K131" s="10" t="s">
        <v>826</v>
      </c>
    </row>
    <row r="132" spans="1:11" ht="15" thickBot="1" x14ac:dyDescent="0.35">
      <c r="A132" s="19" t="s">
        <v>54</v>
      </c>
      <c r="B132" s="19" t="s">
        <v>95</v>
      </c>
      <c r="C132" s="19" t="s">
        <v>4</v>
      </c>
      <c r="D132" s="25" t="s">
        <v>827</v>
      </c>
      <c r="E132" s="25" t="s">
        <v>827</v>
      </c>
      <c r="F132" s="25" t="s">
        <v>827</v>
      </c>
      <c r="G132" s="25" t="s">
        <v>827</v>
      </c>
      <c r="H132" s="21" t="s">
        <v>827</v>
      </c>
      <c r="I132" s="25" t="s">
        <v>827</v>
      </c>
      <c r="J132" s="27" t="s">
        <v>826</v>
      </c>
      <c r="K132" s="27" t="s">
        <v>826</v>
      </c>
    </row>
    <row r="133" spans="1:11" x14ac:dyDescent="0.3">
      <c r="A133" s="22" t="s">
        <v>54</v>
      </c>
      <c r="B133" s="22" t="s">
        <v>83</v>
      </c>
      <c r="C133" s="22" t="s">
        <v>106</v>
      </c>
      <c r="D133" s="24" t="s">
        <v>827</v>
      </c>
      <c r="E133" s="24" t="s">
        <v>827</v>
      </c>
      <c r="F133" s="24" t="s">
        <v>827</v>
      </c>
      <c r="G133" s="24" t="s">
        <v>827</v>
      </c>
      <c r="H133" s="24" t="s">
        <v>827</v>
      </c>
      <c r="I133" s="20" t="s">
        <v>827</v>
      </c>
      <c r="J133" s="24" t="s">
        <v>827</v>
      </c>
      <c r="K133" s="10" t="s">
        <v>826</v>
      </c>
    </row>
    <row r="134" spans="1:11" ht="15" thickBot="1" x14ac:dyDescent="0.35">
      <c r="A134" s="23" t="s">
        <v>54</v>
      </c>
      <c r="B134" s="23" t="s">
        <v>83</v>
      </c>
      <c r="C134" s="23" t="s">
        <v>4</v>
      </c>
      <c r="D134" s="28" t="s">
        <v>827</v>
      </c>
      <c r="E134" s="28" t="s">
        <v>827</v>
      </c>
      <c r="F134" s="28" t="s">
        <v>827</v>
      </c>
      <c r="G134" s="28" t="s">
        <v>827</v>
      </c>
      <c r="H134" s="28" t="s">
        <v>827</v>
      </c>
      <c r="I134" s="21" t="s">
        <v>827</v>
      </c>
      <c r="J134" s="27" t="s">
        <v>826</v>
      </c>
      <c r="K134" s="27" t="s">
        <v>826</v>
      </c>
    </row>
    <row r="135" spans="1:11" x14ac:dyDescent="0.3">
      <c r="A135" s="17" t="s">
        <v>54</v>
      </c>
      <c r="B135" s="17" t="s">
        <v>91</v>
      </c>
      <c r="C135" s="17" t="s">
        <v>106</v>
      </c>
      <c r="D135" s="9" t="s">
        <v>827</v>
      </c>
      <c r="E135" s="20" t="s">
        <v>827</v>
      </c>
      <c r="F135" s="10" t="s">
        <v>826</v>
      </c>
      <c r="G135" s="10" t="s">
        <v>826</v>
      </c>
      <c r="H135" s="10" t="s">
        <v>826</v>
      </c>
      <c r="I135" s="10" t="s">
        <v>826</v>
      </c>
      <c r="J135" s="10" t="s">
        <v>826</v>
      </c>
      <c r="K135" s="10" t="s">
        <v>826</v>
      </c>
    </row>
    <row r="136" spans="1:11" ht="15" thickBot="1" x14ac:dyDescent="0.35">
      <c r="A136" s="19" t="s">
        <v>54</v>
      </c>
      <c r="B136" s="19" t="s">
        <v>91</v>
      </c>
      <c r="C136" s="19" t="s">
        <v>4</v>
      </c>
      <c r="D136" s="25" t="s">
        <v>827</v>
      </c>
      <c r="E136" s="21" t="s">
        <v>827</v>
      </c>
      <c r="F136" s="25" t="s">
        <v>827</v>
      </c>
      <c r="G136" s="25" t="s">
        <v>827</v>
      </c>
      <c r="H136" s="25" t="s">
        <v>827</v>
      </c>
      <c r="I136" s="25" t="s">
        <v>827</v>
      </c>
      <c r="J136" s="27" t="s">
        <v>826</v>
      </c>
      <c r="K136" s="27" t="s">
        <v>826</v>
      </c>
    </row>
    <row r="137" spans="1:11" x14ac:dyDescent="0.3">
      <c r="A137" s="22" t="s">
        <v>54</v>
      </c>
      <c r="B137" s="22" t="s">
        <v>94</v>
      </c>
      <c r="C137" s="22" t="s">
        <v>106</v>
      </c>
      <c r="D137" s="24" t="s">
        <v>827</v>
      </c>
      <c r="E137" s="24" t="s">
        <v>827</v>
      </c>
      <c r="F137" s="20" t="s">
        <v>827</v>
      </c>
      <c r="G137" s="10" t="s">
        <v>826</v>
      </c>
      <c r="H137" s="10" t="s">
        <v>826</v>
      </c>
      <c r="I137" s="10" t="s">
        <v>826</v>
      </c>
      <c r="J137" s="10" t="s">
        <v>826</v>
      </c>
      <c r="K137" s="10" t="s">
        <v>826</v>
      </c>
    </row>
    <row r="138" spans="1:11" ht="15" thickBot="1" x14ac:dyDescent="0.35">
      <c r="A138" s="23" t="s">
        <v>54</v>
      </c>
      <c r="B138" s="23" t="s">
        <v>94</v>
      </c>
      <c r="C138" s="23" t="s">
        <v>4</v>
      </c>
      <c r="D138" s="28" t="s">
        <v>827</v>
      </c>
      <c r="E138" s="28" t="s">
        <v>827</v>
      </c>
      <c r="F138" s="21" t="s">
        <v>827</v>
      </c>
      <c r="G138" s="28" t="s">
        <v>827</v>
      </c>
      <c r="H138" s="28" t="s">
        <v>827</v>
      </c>
      <c r="I138" s="28" t="s">
        <v>827</v>
      </c>
      <c r="J138" s="27" t="s">
        <v>826</v>
      </c>
      <c r="K138" s="27" t="s">
        <v>826</v>
      </c>
    </row>
    <row r="139" spans="1:11" ht="15" thickBot="1" x14ac:dyDescent="0.35">
      <c r="A139" s="33" t="s">
        <v>54</v>
      </c>
      <c r="B139" s="33" t="s">
        <v>98</v>
      </c>
      <c r="C139" s="33" t="s">
        <v>106</v>
      </c>
      <c r="D139" s="39" t="s">
        <v>827</v>
      </c>
      <c r="E139" s="20" t="s">
        <v>827</v>
      </c>
      <c r="F139" s="35" t="s">
        <v>826</v>
      </c>
      <c r="G139" s="35" t="s">
        <v>826</v>
      </c>
      <c r="H139" s="35" t="s">
        <v>826</v>
      </c>
      <c r="I139" s="35" t="s">
        <v>826</v>
      </c>
      <c r="J139" s="35" t="s">
        <v>826</v>
      </c>
      <c r="K139" s="35" t="s">
        <v>826</v>
      </c>
    </row>
    <row r="143" spans="1:11" x14ac:dyDescent="0.3">
      <c r="A143" s="11"/>
      <c r="B143" s="40" t="s">
        <v>59</v>
      </c>
      <c r="C143" s="40"/>
      <c r="D143" s="15" t="s">
        <v>828</v>
      </c>
      <c r="E143" s="15"/>
      <c r="F143" s="15"/>
      <c r="G143" s="15"/>
      <c r="H143" s="15"/>
      <c r="I143" s="15"/>
      <c r="J143" s="15"/>
      <c r="K143" s="15"/>
    </row>
    <row r="144" spans="1:11" ht="15" thickBot="1" x14ac:dyDescent="0.35">
      <c r="A144" s="6" t="s">
        <v>0</v>
      </c>
      <c r="B144" s="6" t="s">
        <v>1</v>
      </c>
      <c r="C144" s="6" t="s">
        <v>2</v>
      </c>
      <c r="D144" s="6">
        <v>0</v>
      </c>
      <c r="E144" s="6">
        <v>1</v>
      </c>
      <c r="F144" s="6">
        <v>2</v>
      </c>
      <c r="G144" s="6">
        <v>3</v>
      </c>
      <c r="H144" s="6">
        <v>4</v>
      </c>
      <c r="I144" s="6">
        <v>5</v>
      </c>
      <c r="J144" s="6">
        <v>6</v>
      </c>
      <c r="K144" s="6">
        <v>7</v>
      </c>
    </row>
    <row r="145" spans="1:11" x14ac:dyDescent="0.3">
      <c r="A145" s="17" t="s">
        <v>59</v>
      </c>
      <c r="B145" s="17" t="s">
        <v>96</v>
      </c>
      <c r="C145" s="17" t="s">
        <v>106</v>
      </c>
      <c r="D145" s="9" t="s">
        <v>827</v>
      </c>
      <c r="E145" s="9" t="s">
        <v>827</v>
      </c>
      <c r="F145" s="9" t="s">
        <v>827</v>
      </c>
      <c r="G145" s="20" t="s">
        <v>827</v>
      </c>
      <c r="H145" s="10" t="s">
        <v>826</v>
      </c>
      <c r="I145" s="10" t="s">
        <v>826</v>
      </c>
      <c r="J145" s="10" t="s">
        <v>826</v>
      </c>
      <c r="K145" s="10" t="s">
        <v>826</v>
      </c>
    </row>
    <row r="146" spans="1:11" ht="15" thickBot="1" x14ac:dyDescent="0.35">
      <c r="A146" s="19" t="s">
        <v>59</v>
      </c>
      <c r="B146" s="19" t="s">
        <v>96</v>
      </c>
      <c r="C146" s="19" t="s">
        <v>4</v>
      </c>
      <c r="D146" s="25" t="s">
        <v>827</v>
      </c>
      <c r="E146" s="25" t="s">
        <v>827</v>
      </c>
      <c r="F146" s="25" t="s">
        <v>827</v>
      </c>
      <c r="G146" s="21" t="s">
        <v>827</v>
      </c>
      <c r="H146" s="25" t="s">
        <v>827</v>
      </c>
      <c r="I146" s="25" t="s">
        <v>827</v>
      </c>
      <c r="J146" s="27" t="s">
        <v>826</v>
      </c>
      <c r="K146" s="27" t="s">
        <v>826</v>
      </c>
    </row>
    <row r="147" spans="1:11" x14ac:dyDescent="0.3">
      <c r="A147" s="22" t="s">
        <v>59</v>
      </c>
      <c r="B147" s="22" t="s">
        <v>100</v>
      </c>
      <c r="C147" s="22" t="s">
        <v>106</v>
      </c>
      <c r="D147" s="24" t="s">
        <v>827</v>
      </c>
      <c r="E147" s="24" t="s">
        <v>827</v>
      </c>
      <c r="F147" s="24" t="s">
        <v>827</v>
      </c>
      <c r="G147" s="20" t="s">
        <v>827</v>
      </c>
      <c r="H147" s="10" t="s">
        <v>826</v>
      </c>
      <c r="I147" s="10" t="s">
        <v>826</v>
      </c>
      <c r="J147" s="10" t="s">
        <v>826</v>
      </c>
      <c r="K147" s="10" t="s">
        <v>826</v>
      </c>
    </row>
    <row r="148" spans="1:11" ht="15" thickBot="1" x14ac:dyDescent="0.35">
      <c r="A148" s="23" t="s">
        <v>59</v>
      </c>
      <c r="B148" s="23" t="s">
        <v>100</v>
      </c>
      <c r="C148" s="23" t="s">
        <v>4</v>
      </c>
      <c r="D148" s="28" t="s">
        <v>827</v>
      </c>
      <c r="E148" s="28" t="s">
        <v>827</v>
      </c>
      <c r="F148" s="28" t="s">
        <v>827</v>
      </c>
      <c r="G148" s="21" t="s">
        <v>827</v>
      </c>
      <c r="H148" s="28" t="s">
        <v>827</v>
      </c>
      <c r="I148" s="19" t="s">
        <v>826</v>
      </c>
      <c r="J148" s="27" t="s">
        <v>826</v>
      </c>
      <c r="K148" s="27" t="s">
        <v>826</v>
      </c>
    </row>
    <row r="149" spans="1:11" x14ac:dyDescent="0.3">
      <c r="A149" s="17" t="s">
        <v>59</v>
      </c>
      <c r="B149" s="17" t="s">
        <v>105</v>
      </c>
      <c r="C149" s="17" t="s">
        <v>106</v>
      </c>
      <c r="D149" s="9" t="s">
        <v>827</v>
      </c>
      <c r="E149" s="9" t="s">
        <v>827</v>
      </c>
      <c r="F149" s="20" t="s">
        <v>827</v>
      </c>
      <c r="G149" s="9" t="s">
        <v>827</v>
      </c>
      <c r="H149" s="9" t="s">
        <v>827</v>
      </c>
      <c r="I149" s="9" t="s">
        <v>827</v>
      </c>
      <c r="J149" s="10" t="s">
        <v>826</v>
      </c>
      <c r="K149" s="10" t="s">
        <v>826</v>
      </c>
    </row>
    <row r="150" spans="1:11" ht="15" thickBot="1" x14ac:dyDescent="0.35">
      <c r="A150" s="19" t="s">
        <v>59</v>
      </c>
      <c r="B150" s="19" t="s">
        <v>105</v>
      </c>
      <c r="C150" s="19" t="s">
        <v>4</v>
      </c>
      <c r="D150" s="25" t="s">
        <v>827</v>
      </c>
      <c r="E150" s="25" t="s">
        <v>827</v>
      </c>
      <c r="F150" s="21" t="s">
        <v>827</v>
      </c>
      <c r="G150" s="27" t="s">
        <v>826</v>
      </c>
      <c r="H150" s="27" t="s">
        <v>826</v>
      </c>
      <c r="I150" s="27" t="s">
        <v>826</v>
      </c>
      <c r="J150" s="27" t="s">
        <v>826</v>
      </c>
      <c r="K150" s="27" t="s">
        <v>826</v>
      </c>
    </row>
    <row r="151" spans="1:11" x14ac:dyDescent="0.3">
      <c r="A151" s="22" t="s">
        <v>59</v>
      </c>
      <c r="B151" s="22" t="s">
        <v>74</v>
      </c>
      <c r="C151" s="22" t="s">
        <v>106</v>
      </c>
      <c r="D151" s="24" t="s">
        <v>827</v>
      </c>
      <c r="E151" s="24" t="s">
        <v>827</v>
      </c>
      <c r="F151" s="20" t="s">
        <v>827</v>
      </c>
      <c r="G151" s="10" t="s">
        <v>826</v>
      </c>
      <c r="H151" s="10" t="s">
        <v>826</v>
      </c>
      <c r="I151" s="10" t="s">
        <v>826</v>
      </c>
      <c r="J151" s="10" t="s">
        <v>826</v>
      </c>
      <c r="K151" s="10" t="s">
        <v>826</v>
      </c>
    </row>
    <row r="152" spans="1:11" ht="15" thickBot="1" x14ac:dyDescent="0.35">
      <c r="A152" s="23" t="s">
        <v>59</v>
      </c>
      <c r="B152" s="23" t="s">
        <v>74</v>
      </c>
      <c r="C152" s="23" t="s">
        <v>4</v>
      </c>
      <c r="D152" s="28" t="s">
        <v>827</v>
      </c>
      <c r="E152" s="28" t="s">
        <v>827</v>
      </c>
      <c r="F152" s="21" t="s">
        <v>827</v>
      </c>
      <c r="G152" s="28" t="s">
        <v>827</v>
      </c>
      <c r="H152" s="28" t="s">
        <v>827</v>
      </c>
      <c r="I152" s="27" t="s">
        <v>826</v>
      </c>
      <c r="J152" s="27" t="s">
        <v>826</v>
      </c>
      <c r="K152" s="27" t="s">
        <v>826</v>
      </c>
    </row>
    <row r="153" spans="1:11" x14ac:dyDescent="0.3">
      <c r="A153" s="17" t="s">
        <v>59</v>
      </c>
      <c r="B153" s="17" t="s">
        <v>75</v>
      </c>
      <c r="C153" s="17" t="s">
        <v>106</v>
      </c>
      <c r="D153" s="9" t="s">
        <v>827</v>
      </c>
      <c r="E153" s="9" t="s">
        <v>827</v>
      </c>
      <c r="F153" s="9" t="s">
        <v>827</v>
      </c>
      <c r="G153" s="9" t="s">
        <v>827</v>
      </c>
      <c r="H153" s="20" t="s">
        <v>827</v>
      </c>
      <c r="I153" s="10" t="s">
        <v>826</v>
      </c>
      <c r="J153" s="10" t="s">
        <v>826</v>
      </c>
      <c r="K153" s="10" t="s">
        <v>826</v>
      </c>
    </row>
    <row r="154" spans="1:11" ht="15" thickBot="1" x14ac:dyDescent="0.35">
      <c r="A154" s="19" t="s">
        <v>59</v>
      </c>
      <c r="B154" s="19" t="s">
        <v>75</v>
      </c>
      <c r="C154" s="19" t="s">
        <v>4</v>
      </c>
      <c r="D154" s="25" t="s">
        <v>827</v>
      </c>
      <c r="E154" s="25" t="s">
        <v>827</v>
      </c>
      <c r="F154" s="25" t="s">
        <v>827</v>
      </c>
      <c r="G154" s="25" t="s">
        <v>827</v>
      </c>
      <c r="H154" s="21" t="s">
        <v>827</v>
      </c>
      <c r="I154" s="27" t="s">
        <v>826</v>
      </c>
      <c r="J154" s="27" t="s">
        <v>826</v>
      </c>
      <c r="K154" s="27" t="s">
        <v>826</v>
      </c>
    </row>
  </sheetData>
  <sortState xmlns:xlrd2="http://schemas.microsoft.com/office/spreadsheetml/2017/richdata2" ref="A3:K152">
    <sortCondition ref="A3:A152"/>
    <sortCondition ref="B3:B152"/>
  </sortState>
  <mergeCells count="12">
    <mergeCell ref="B125:C125"/>
    <mergeCell ref="B143:C143"/>
    <mergeCell ref="D1:K1"/>
    <mergeCell ref="D10:K10"/>
    <mergeCell ref="D25:K25"/>
    <mergeCell ref="D41:K41"/>
    <mergeCell ref="D143:K143"/>
    <mergeCell ref="D63:K63"/>
    <mergeCell ref="D71:K71"/>
    <mergeCell ref="D87:K87"/>
    <mergeCell ref="D105:K105"/>
    <mergeCell ref="D125:K125"/>
  </mergeCells>
  <conditionalFormatting sqref="D1:K2 D3:G4 I3:K4 D5:E6 G5:K6 D7:H8 J7:K8 D12:F13 H12:K13 D14:H15 J14:K15 D16:G17 I16:K17 D18:H19 J18:K19 D20:E21 G20:K21 D22:G22 I22:K22 D27:F28 H27:K28 D29:G32 I29:K32 D33:H36 J33:K36 D37:G38 I37:K38 D43:G48 I43:K48 D49:H50 J49:K50 D51:F52 H51:K52 D53:H54 J53:K54 D55:G56 I55:K56 D57:H58 J57:K58 D59:F60 H59:K60 D65:G66 I65:K66 D67:F68 H67:K68 D73:G74 I73:K74 D75:F76 H75:K76 D77:G80 I77:K80 D81:H82 J81:K82 D83:E84 G83:K84 D89:G90 I89:K90 D91:F96 H91:K96 D97:G98 I97:K98 D99:H100 J99:K100 D101:F102 H101:K102 D9:K11 D23:K26 D39:K42 D61:K64 D69:K72 D85:K88 D103:K106 D119:F120 D107:F108 H107:K108 D109:G110 I109:K110 D111:H114 J111:K114 D115:G116 I115:K116 D117:E118 G117:K118 D123:K126 D121:G122 I121:K122 H119:K120 D140:K144 D127:E128 G127:K128 D129:G132 I129:K132 D133:H134 J133:K134 D135:D136 F135:K136 D137:E138 G137:K138 D139 F139:K139 D155:K1048576 D145:F148 H145:K148 D149:E152 G149:K152 D153:G154 I153:K154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F73C-2937-41FD-B95F-AFEAB52240ED}">
  <dimension ref="A1:L146"/>
  <sheetViews>
    <sheetView topLeftCell="A117" workbookViewId="0">
      <selection activeCell="E136" sqref="E136"/>
    </sheetView>
  </sheetViews>
  <sheetFormatPr defaultRowHeight="14.4" x14ac:dyDescent="0.3"/>
  <cols>
    <col min="1" max="1" width="23" bestFit="1" customWidth="1"/>
    <col min="2" max="2" width="37.33203125" customWidth="1"/>
    <col min="3" max="3" width="50.109375" bestFit="1" customWidth="1"/>
    <col min="4" max="4" width="14.109375" customWidth="1"/>
  </cols>
  <sheetData>
    <row r="1" spans="1:12" x14ac:dyDescent="0.3">
      <c r="E1" s="16" t="s">
        <v>788</v>
      </c>
      <c r="F1" s="16"/>
      <c r="G1" s="16"/>
      <c r="H1" s="16"/>
      <c r="I1" s="16"/>
      <c r="J1" s="16"/>
      <c r="K1" s="16"/>
      <c r="L1" s="16"/>
    </row>
    <row r="2" spans="1:12" ht="15" thickBot="1" x14ac:dyDescent="0.35">
      <c r="A2" s="4" t="s">
        <v>0</v>
      </c>
      <c r="B2" s="4" t="s">
        <v>787</v>
      </c>
      <c r="C2" s="4" t="s">
        <v>1</v>
      </c>
      <c r="D2" s="4" t="s">
        <v>2</v>
      </c>
      <c r="E2" s="5">
        <v>7</v>
      </c>
      <c r="F2" s="5">
        <v>6</v>
      </c>
      <c r="G2" s="5">
        <v>5</v>
      </c>
      <c r="H2" s="5">
        <v>4</v>
      </c>
      <c r="I2" s="5">
        <v>3</v>
      </c>
      <c r="J2" s="5">
        <v>2</v>
      </c>
      <c r="K2" s="5">
        <v>1</v>
      </c>
      <c r="L2" s="5">
        <v>0</v>
      </c>
    </row>
    <row r="3" spans="1:12" x14ac:dyDescent="0.3">
      <c r="A3" t="str">
        <f>Mercury!E2</f>
        <v>Chollas Reservoir</v>
      </c>
      <c r="B3" t="str">
        <f>Mercury!F2</f>
        <v>Chollas Reservoir_Largemouth Bass</v>
      </c>
      <c r="C3" t="str">
        <f>Mercury!AC2</f>
        <v>Largemouth Bass</v>
      </c>
      <c r="D3" t="s">
        <v>106</v>
      </c>
      <c r="E3" s="3" t="str">
        <f>IF(Mercury!BL2&lt;5,"Yes","No")</f>
        <v>No</v>
      </c>
      <c r="F3" s="3" t="str">
        <f>IF(Mercury!BL2&lt;10,"Yes","No")</f>
        <v>No</v>
      </c>
      <c r="G3" s="3" t="str">
        <f>IF(Mercury!BL2&lt;20,"Yes","No")</f>
        <v>No</v>
      </c>
      <c r="H3" s="3" t="str">
        <f>IF(Mercury!BL2&lt;40,"Yes","No")</f>
        <v>No</v>
      </c>
      <c r="I3" s="3" t="str">
        <f>IF(Mercury!BL2&lt;70,"Yes","No")</f>
        <v>No</v>
      </c>
      <c r="J3" s="3" t="str">
        <f>IF(Mercury!BL2&lt;150,"Yes","No")</f>
        <v>Yes</v>
      </c>
      <c r="K3" s="3" t="str">
        <f>IF(Mercury!BL2&lt;440,"Yes","No")</f>
        <v>Yes</v>
      </c>
      <c r="L3" s="3" t="str">
        <f>IF(Mercury!BL2&gt;440,"No","Yes")</f>
        <v>Yes</v>
      </c>
    </row>
    <row r="4" spans="1:12" x14ac:dyDescent="0.3">
      <c r="A4" t="s">
        <v>5</v>
      </c>
      <c r="B4" t="s">
        <v>75</v>
      </c>
      <c r="C4" t="str">
        <f>Mercury!AC3</f>
        <v>Bluegill</v>
      </c>
      <c r="D4" t="s">
        <v>106</v>
      </c>
      <c r="E4" s="3" t="str">
        <f>IF(Mercury!BL3&lt;5,"Yes","No")</f>
        <v>No</v>
      </c>
      <c r="F4" s="3" t="str">
        <f>IF(Mercury!BL3&lt;10,"Yes","No")</f>
        <v>No</v>
      </c>
      <c r="G4" s="3" t="str">
        <f>IF(Mercury!BL3&lt;20,"Yes","No")</f>
        <v>No</v>
      </c>
      <c r="H4" s="3" t="str">
        <f>IF(Mercury!BL3&lt;40,"Yes","No")</f>
        <v>Yes</v>
      </c>
      <c r="I4" s="3" t="str">
        <f>IF(Mercury!BL3&lt;70,"Yes","No")</f>
        <v>Yes</v>
      </c>
      <c r="J4" s="3" t="str">
        <f>IF(Mercury!BL3&lt;150,"Yes","No")</f>
        <v>Yes</v>
      </c>
      <c r="K4" s="3" t="str">
        <f>IF(Mercury!BL3&lt;440,"Yes","No")</f>
        <v>Yes</v>
      </c>
      <c r="L4" s="3" t="str">
        <f>IF(Mercury!BL3&gt;440,"No","Yes")</f>
        <v>Yes</v>
      </c>
    </row>
    <row r="5" spans="1:12" x14ac:dyDescent="0.3">
      <c r="A5" t="s">
        <v>5</v>
      </c>
      <c r="B5" t="s">
        <v>76</v>
      </c>
      <c r="C5" t="str">
        <f>Mercury!AC4</f>
        <v>Redear Sunfish</v>
      </c>
      <c r="D5" t="s">
        <v>106</v>
      </c>
      <c r="E5" s="3" t="str">
        <f>IF(Mercury!BL4&lt;5,"Yes","No")</f>
        <v>No</v>
      </c>
      <c r="F5" s="3" t="str">
        <f>IF(Mercury!BL4&lt;10,"Yes","No")</f>
        <v>Yes</v>
      </c>
      <c r="G5" s="3" t="str">
        <f>IF(Mercury!BL4&lt;20,"Yes","No")</f>
        <v>Yes</v>
      </c>
      <c r="H5" s="3" t="str">
        <f>IF(Mercury!BL4&lt;40,"Yes","No")</f>
        <v>Yes</v>
      </c>
      <c r="I5" s="3" t="str">
        <f>IF(Mercury!BL4&lt;70,"Yes","No")</f>
        <v>Yes</v>
      </c>
      <c r="J5" s="3" t="str">
        <f>IF(Mercury!BL4&lt;150,"Yes","No")</f>
        <v>Yes</v>
      </c>
      <c r="K5" s="3" t="str">
        <f>IF(Mercury!BL4&lt;440,"Yes","No")</f>
        <v>Yes</v>
      </c>
      <c r="L5" s="3" t="str">
        <f>IF(Mercury!BL4&gt;440,"No","Yes")</f>
        <v>Yes</v>
      </c>
    </row>
    <row r="6" spans="1:12" x14ac:dyDescent="0.3">
      <c r="A6" t="s">
        <v>9</v>
      </c>
      <c r="B6" t="s">
        <v>74</v>
      </c>
      <c r="C6" t="str">
        <f>Mercury!AC5</f>
        <v>Largemouth Bass</v>
      </c>
      <c r="D6" t="s">
        <v>106</v>
      </c>
      <c r="E6" s="3" t="str">
        <f>IF(Mercury!BL5&lt;5,"Yes","No")</f>
        <v>No</v>
      </c>
      <c r="F6" s="3" t="str">
        <f>IF(Mercury!BL5&lt;10,"Yes","No")</f>
        <v>No</v>
      </c>
      <c r="G6" s="3" t="str">
        <f>IF(Mercury!BL5&lt;20,"Yes","No")</f>
        <v>No</v>
      </c>
      <c r="H6" s="3" t="str">
        <f>IF(Mercury!BL5&lt;40,"Yes","No")</f>
        <v>No</v>
      </c>
      <c r="I6" s="3" t="str">
        <f>IF(Mercury!BL5&lt;70,"Yes","No")</f>
        <v>No</v>
      </c>
      <c r="J6" s="3" t="str">
        <f>IF(Mercury!BL5&lt;150,"Yes","No")</f>
        <v>Yes</v>
      </c>
      <c r="K6" s="3" t="str">
        <f>IF(Mercury!BL5&lt;440,"Yes","No")</f>
        <v>Yes</v>
      </c>
      <c r="L6" s="3" t="str">
        <f>IF(Mercury!BL5&gt;440,"No","Yes")</f>
        <v>Yes</v>
      </c>
    </row>
    <row r="7" spans="1:12" x14ac:dyDescent="0.3">
      <c r="A7" t="s">
        <v>9</v>
      </c>
      <c r="B7" t="s">
        <v>77</v>
      </c>
      <c r="C7" t="str">
        <f>Mercury!AC6</f>
        <v>Black Crappie</v>
      </c>
      <c r="D7" t="s">
        <v>106</v>
      </c>
      <c r="E7" s="3" t="str">
        <f>IF(Mercury!BL6&lt;5,"Yes","No")</f>
        <v>No</v>
      </c>
      <c r="F7" s="3" t="str">
        <f>IF(Mercury!BL6&lt;10,"Yes","No")</f>
        <v>No</v>
      </c>
      <c r="G7" s="3" t="str">
        <f>IF(Mercury!BL6&lt;20,"Yes","No")</f>
        <v>No</v>
      </c>
      <c r="H7" s="3" t="str">
        <f>IF(Mercury!BL6&lt;40,"Yes","No")</f>
        <v>No</v>
      </c>
      <c r="I7" s="3" t="str">
        <f>IF(Mercury!BL6&lt;70,"Yes","No")</f>
        <v>Yes</v>
      </c>
      <c r="J7" s="3" t="str">
        <f>IF(Mercury!BL6&lt;150,"Yes","No")</f>
        <v>Yes</v>
      </c>
      <c r="K7" s="3" t="str">
        <f>IF(Mercury!BL6&lt;440,"Yes","No")</f>
        <v>Yes</v>
      </c>
      <c r="L7" s="3" t="str">
        <f>IF(Mercury!BL6&gt;440,"No","Yes")</f>
        <v>Yes</v>
      </c>
    </row>
    <row r="8" spans="1:12" x14ac:dyDescent="0.3">
      <c r="A8" t="s">
        <v>9</v>
      </c>
      <c r="B8" t="s">
        <v>75</v>
      </c>
      <c r="C8" t="str">
        <f>Mercury!AC7</f>
        <v>Bluegill</v>
      </c>
      <c r="D8" t="s">
        <v>106</v>
      </c>
      <c r="E8" s="3" t="str">
        <f>IF(Mercury!BL7&lt;5,"Yes","No")</f>
        <v>No</v>
      </c>
      <c r="F8" s="3" t="str">
        <f>IF(Mercury!BL7&lt;10,"Yes","No")</f>
        <v>No</v>
      </c>
      <c r="G8" s="3" t="str">
        <f>IF(Mercury!BL7&lt;20,"Yes","No")</f>
        <v>Yes</v>
      </c>
      <c r="H8" s="3" t="str">
        <f>IF(Mercury!BL7&lt;40,"Yes","No")</f>
        <v>Yes</v>
      </c>
      <c r="I8" s="3" t="str">
        <f>IF(Mercury!BL7&lt;70,"Yes","No")</f>
        <v>Yes</v>
      </c>
      <c r="J8" s="3" t="str">
        <f>IF(Mercury!BL7&lt;150,"Yes","No")</f>
        <v>Yes</v>
      </c>
      <c r="K8" s="3" t="str">
        <f>IF(Mercury!BL7&lt;440,"Yes","No")</f>
        <v>Yes</v>
      </c>
      <c r="L8" s="3" t="str">
        <f>IF(Mercury!BL7&gt;440,"No","Yes")</f>
        <v>Yes</v>
      </c>
    </row>
    <row r="9" spans="1:12" x14ac:dyDescent="0.3">
      <c r="A9" t="s">
        <v>9</v>
      </c>
      <c r="B9" t="s">
        <v>75</v>
      </c>
      <c r="C9" t="str">
        <f>Mercury!AC8</f>
        <v>Bluegill</v>
      </c>
      <c r="D9" t="s">
        <v>106</v>
      </c>
      <c r="E9" s="3" t="str">
        <f>IF(Mercury!BL8&lt;5,"Yes","No")</f>
        <v>No</v>
      </c>
      <c r="F9" s="3" t="str">
        <f>IF(Mercury!BL8&lt;10,"Yes","No")</f>
        <v>No</v>
      </c>
      <c r="G9" s="3" t="str">
        <f>IF(Mercury!BL8&lt;20,"Yes","No")</f>
        <v>Yes</v>
      </c>
      <c r="H9" s="3" t="str">
        <f>IF(Mercury!BL8&lt;40,"Yes","No")</f>
        <v>Yes</v>
      </c>
      <c r="I9" s="3" t="str">
        <f>IF(Mercury!BL8&lt;70,"Yes","No")</f>
        <v>Yes</v>
      </c>
      <c r="J9" s="3" t="str">
        <f>IF(Mercury!BL8&lt;150,"Yes","No")</f>
        <v>Yes</v>
      </c>
      <c r="K9" s="3" t="str">
        <f>IF(Mercury!BL8&lt;440,"Yes","No")</f>
        <v>Yes</v>
      </c>
      <c r="L9" s="3" t="str">
        <f>IF(Mercury!BL8&gt;440,"No","Yes")</f>
        <v>Yes</v>
      </c>
    </row>
    <row r="10" spans="1:12" x14ac:dyDescent="0.3">
      <c r="A10" t="s">
        <v>9</v>
      </c>
      <c r="B10" t="s">
        <v>75</v>
      </c>
      <c r="C10" t="str">
        <f>Mercury!AC9</f>
        <v>Bluegill</v>
      </c>
      <c r="D10" t="s">
        <v>106</v>
      </c>
      <c r="E10" s="3" t="str">
        <f>IF(Mercury!BL9&lt;5,"Yes","No")</f>
        <v>No</v>
      </c>
      <c r="F10" s="3" t="str">
        <f>IF(Mercury!BL9&lt;10,"Yes","No")</f>
        <v>No</v>
      </c>
      <c r="G10" s="3" t="str">
        <f>IF(Mercury!BL9&lt;20,"Yes","No")</f>
        <v>Yes</v>
      </c>
      <c r="H10" s="3" t="str">
        <f>IF(Mercury!BL9&lt;40,"Yes","No")</f>
        <v>Yes</v>
      </c>
      <c r="I10" s="3" t="str">
        <f>IF(Mercury!BL9&lt;70,"Yes","No")</f>
        <v>Yes</v>
      </c>
      <c r="J10" s="3" t="str">
        <f>IF(Mercury!BL9&lt;150,"Yes","No")</f>
        <v>Yes</v>
      </c>
      <c r="K10" s="3" t="str">
        <f>IF(Mercury!BL9&lt;440,"Yes","No")</f>
        <v>Yes</v>
      </c>
      <c r="L10" s="3" t="str">
        <f>IF(Mercury!BL9&gt;440,"No","Yes")</f>
        <v>Yes</v>
      </c>
    </row>
    <row r="11" spans="1:12" x14ac:dyDescent="0.3">
      <c r="A11" t="s">
        <v>9</v>
      </c>
      <c r="B11" t="s">
        <v>78</v>
      </c>
      <c r="C11" t="str">
        <f>Mercury!AC10</f>
        <v>Green Sunfish</v>
      </c>
      <c r="D11" t="s">
        <v>106</v>
      </c>
      <c r="E11" s="3" t="str">
        <f>IF(Mercury!BL10&lt;5,"Yes","No")</f>
        <v>No</v>
      </c>
      <c r="F11" s="3" t="str">
        <f>IF(Mercury!BL10&lt;10,"Yes","No")</f>
        <v>Yes</v>
      </c>
      <c r="G11" s="3" t="str">
        <f>IF(Mercury!BL10&lt;20,"Yes","No")</f>
        <v>Yes</v>
      </c>
      <c r="H11" s="3" t="str">
        <f>IF(Mercury!BL10&lt;40,"Yes","No")</f>
        <v>Yes</v>
      </c>
      <c r="I11" s="3" t="str">
        <f>IF(Mercury!BL10&lt;70,"Yes","No")</f>
        <v>Yes</v>
      </c>
      <c r="J11" s="3" t="str">
        <f>IF(Mercury!BL10&lt;150,"Yes","No")</f>
        <v>Yes</v>
      </c>
      <c r="K11" s="3" t="str">
        <f>IF(Mercury!BL10&lt;440,"Yes","No")</f>
        <v>Yes</v>
      </c>
      <c r="L11" s="3" t="str">
        <f>IF(Mercury!BL10&gt;440,"No","Yes")</f>
        <v>Yes</v>
      </c>
    </row>
    <row r="12" spans="1:12" x14ac:dyDescent="0.3">
      <c r="A12" t="s">
        <v>14</v>
      </c>
      <c r="B12" t="s">
        <v>79</v>
      </c>
      <c r="C12" t="str">
        <f>Mercury!AC11</f>
        <v>Chub Mackerel</v>
      </c>
      <c r="D12" t="s">
        <v>106</v>
      </c>
      <c r="E12" s="3" t="str">
        <f>IF(Mercury!BL11&lt;5,"Yes","No")</f>
        <v>No</v>
      </c>
      <c r="F12" s="3" t="str">
        <f>IF(Mercury!BL11&lt;10,"Yes","No")</f>
        <v>No</v>
      </c>
      <c r="G12" s="3" t="str">
        <f>IF(Mercury!BL11&lt;20,"Yes","No")</f>
        <v>No</v>
      </c>
      <c r="H12" s="3" t="str">
        <f>IF(Mercury!BL11&lt;40,"Yes","No")</f>
        <v>No</v>
      </c>
      <c r="I12" s="3" t="str">
        <f>IF(Mercury!BL11&lt;70,"Yes","No")</f>
        <v>Yes</v>
      </c>
      <c r="J12" s="3" t="str">
        <f>IF(Mercury!BL11&lt;150,"Yes","No")</f>
        <v>Yes</v>
      </c>
      <c r="K12" s="3" t="str">
        <f>IF(Mercury!BL11&lt;440,"Yes","No")</f>
        <v>Yes</v>
      </c>
      <c r="L12" s="3" t="str">
        <f>IF(Mercury!BL11&gt;440,"No","Yes")</f>
        <v>Yes</v>
      </c>
    </row>
    <row r="13" spans="1:12" x14ac:dyDescent="0.3">
      <c r="A13" t="s">
        <v>14</v>
      </c>
      <c r="B13" t="s">
        <v>80</v>
      </c>
      <c r="C13" t="str">
        <f>Mercury!AC12</f>
        <v>Jacksmelt</v>
      </c>
      <c r="D13" t="s">
        <v>106</v>
      </c>
      <c r="E13" s="3" t="str">
        <f>IF(Mercury!BL12&lt;5,"Yes","No")</f>
        <v>No</v>
      </c>
      <c r="F13" s="3" t="str">
        <f>IF(Mercury!BL12&lt;10,"Yes","No")</f>
        <v>No</v>
      </c>
      <c r="G13" s="3" t="str">
        <f>IF(Mercury!BL12&lt;20,"Yes","No")</f>
        <v>No</v>
      </c>
      <c r="H13" s="3" t="str">
        <f>IF(Mercury!BL12&lt;40,"Yes","No")</f>
        <v>Yes</v>
      </c>
      <c r="I13" s="3" t="str">
        <f>IF(Mercury!BL12&lt;70,"Yes","No")</f>
        <v>Yes</v>
      </c>
      <c r="J13" s="3" t="str">
        <f>IF(Mercury!BL12&lt;150,"Yes","No")</f>
        <v>Yes</v>
      </c>
      <c r="K13" s="3" t="str">
        <f>IF(Mercury!BL12&lt;440,"Yes","No")</f>
        <v>Yes</v>
      </c>
      <c r="L13" s="3" t="str">
        <f>IF(Mercury!BL12&gt;440,"No","Yes")</f>
        <v>Yes</v>
      </c>
    </row>
    <row r="14" spans="1:12" x14ac:dyDescent="0.3">
      <c r="A14" t="s">
        <v>14</v>
      </c>
      <c r="B14" t="s">
        <v>81</v>
      </c>
      <c r="C14" t="str">
        <f>Mercury!AC13</f>
        <v>Walleye Surfperch</v>
      </c>
      <c r="D14" t="s">
        <v>106</v>
      </c>
      <c r="E14" s="3" t="str">
        <f>IF(Mercury!BL13&lt;5,"Yes","No")</f>
        <v>No</v>
      </c>
      <c r="F14" s="3" t="str">
        <f>IF(Mercury!BL13&lt;10,"Yes","No")</f>
        <v>No</v>
      </c>
      <c r="G14" s="3" t="str">
        <f>IF(Mercury!BL13&lt;20,"Yes","No")</f>
        <v>No</v>
      </c>
      <c r="H14" s="3" t="str">
        <f>IF(Mercury!BL13&lt;40,"Yes","No")</f>
        <v>Yes</v>
      </c>
      <c r="I14" s="3" t="str">
        <f>IF(Mercury!BL13&lt;70,"Yes","No")</f>
        <v>Yes</v>
      </c>
      <c r="J14" s="3" t="str">
        <f>IF(Mercury!BL13&lt;150,"Yes","No")</f>
        <v>Yes</v>
      </c>
      <c r="K14" s="3" t="str">
        <f>IF(Mercury!BL13&lt;440,"Yes","No")</f>
        <v>Yes</v>
      </c>
      <c r="L14" s="3" t="str">
        <f>IF(Mercury!BL13&gt;440,"No","Yes")</f>
        <v>Yes</v>
      </c>
    </row>
    <row r="15" spans="1:12" x14ac:dyDescent="0.3">
      <c r="A15" t="s">
        <v>14</v>
      </c>
      <c r="B15" t="s">
        <v>82</v>
      </c>
      <c r="C15" t="str">
        <f>Mercury!AC14</f>
        <v>Pacific Bonito</v>
      </c>
      <c r="D15" t="s">
        <v>106</v>
      </c>
      <c r="E15" s="3" t="str">
        <f>IF(Mercury!BL14&lt;5,"Yes","No")</f>
        <v>No</v>
      </c>
      <c r="F15" s="3" t="str">
        <f>IF(Mercury!BL14&lt;10,"Yes","No")</f>
        <v>No</v>
      </c>
      <c r="G15" s="3" t="str">
        <f>IF(Mercury!BL14&lt;20,"Yes","No")</f>
        <v>No</v>
      </c>
      <c r="H15" s="3" t="str">
        <f>IF(Mercury!BL14&lt;40,"Yes","No")</f>
        <v>Yes</v>
      </c>
      <c r="I15" s="3" t="str">
        <f>IF(Mercury!BL14&lt;70,"Yes","No")</f>
        <v>Yes</v>
      </c>
      <c r="J15" s="3" t="str">
        <f>IF(Mercury!BL14&lt;150,"Yes","No")</f>
        <v>Yes</v>
      </c>
      <c r="K15" s="3" t="str">
        <f>IF(Mercury!BL14&lt;440,"Yes","No")</f>
        <v>Yes</v>
      </c>
      <c r="L15" s="3" t="str">
        <f>IF(Mercury!BL14&gt;440,"No","Yes")</f>
        <v>Yes</v>
      </c>
    </row>
    <row r="16" spans="1:12" x14ac:dyDescent="0.3">
      <c r="A16" t="s">
        <v>14</v>
      </c>
      <c r="B16" t="s">
        <v>83</v>
      </c>
      <c r="C16" t="str">
        <f>Mercury!AC15</f>
        <v>Pacific Oyster</v>
      </c>
      <c r="D16" t="s">
        <v>106</v>
      </c>
      <c r="E16" s="3" t="str">
        <f>IF(Mercury!BL15&lt;5,"Yes","No")</f>
        <v>No</v>
      </c>
      <c r="F16" s="3" t="str">
        <f>IF(Mercury!BL15&lt;10,"Yes","No")</f>
        <v>Yes</v>
      </c>
      <c r="G16" s="3" t="str">
        <f>IF(Mercury!BL15&lt;20,"Yes","No")</f>
        <v>Yes</v>
      </c>
      <c r="H16" s="3" t="str">
        <f>IF(Mercury!BL15&lt;40,"Yes","No")</f>
        <v>Yes</v>
      </c>
      <c r="I16" s="3" t="str">
        <f>IF(Mercury!BL15&lt;70,"Yes","No")</f>
        <v>Yes</v>
      </c>
      <c r="J16" s="3" t="str">
        <f>IF(Mercury!BL15&lt;150,"Yes","No")</f>
        <v>Yes</v>
      </c>
      <c r="K16" s="3" t="str">
        <f>IF(Mercury!BL15&lt;440,"Yes","No")</f>
        <v>Yes</v>
      </c>
      <c r="L16" s="3" t="str">
        <f>IF(Mercury!BL15&gt;440,"No","Yes")</f>
        <v>Yes</v>
      </c>
    </row>
    <row r="17" spans="1:12" x14ac:dyDescent="0.3">
      <c r="A17" t="s">
        <v>14</v>
      </c>
      <c r="B17" t="s">
        <v>84</v>
      </c>
      <c r="C17" t="str">
        <f>Mercury!AC16</f>
        <v>Striped Mullet</v>
      </c>
      <c r="D17" t="s">
        <v>106</v>
      </c>
      <c r="E17" s="3" t="str">
        <f>IF(Mercury!BL16&lt;5,"Yes","No")</f>
        <v>No</v>
      </c>
      <c r="F17" s="3" t="str">
        <f>IF(Mercury!BL16&lt;10,"Yes","No")</f>
        <v>Yes</v>
      </c>
      <c r="G17" s="3" t="str">
        <f>IF(Mercury!BL16&lt;20,"Yes","No")</f>
        <v>Yes</v>
      </c>
      <c r="H17" s="3" t="str">
        <f>IF(Mercury!BL16&lt;40,"Yes","No")</f>
        <v>Yes</v>
      </c>
      <c r="I17" s="3" t="str">
        <f>IF(Mercury!BL16&lt;70,"Yes","No")</f>
        <v>Yes</v>
      </c>
      <c r="J17" s="3" t="str">
        <f>IF(Mercury!BL16&lt;150,"Yes","No")</f>
        <v>Yes</v>
      </c>
      <c r="K17" s="3" t="str">
        <f>IF(Mercury!BL16&lt;440,"Yes","No")</f>
        <v>Yes</v>
      </c>
      <c r="L17" s="3" t="str">
        <f>IF(Mercury!BL16&gt;440,"No","Yes")</f>
        <v>Yes</v>
      </c>
    </row>
    <row r="18" spans="1:12" x14ac:dyDescent="0.3">
      <c r="A18" t="s">
        <v>21</v>
      </c>
      <c r="B18" t="s">
        <v>79</v>
      </c>
      <c r="C18" t="str">
        <f>Mercury!AC17</f>
        <v>Chub Mackerel</v>
      </c>
      <c r="D18" t="s">
        <v>106</v>
      </c>
      <c r="E18" s="3" t="str">
        <f>IF(Mercury!BL17&lt;5,"Yes","No")</f>
        <v>No</v>
      </c>
      <c r="F18" s="3" t="str">
        <f>IF(Mercury!BL17&lt;10,"Yes","No")</f>
        <v>No</v>
      </c>
      <c r="G18" s="3" t="str">
        <f>IF(Mercury!BL17&lt;20,"Yes","No")</f>
        <v>No</v>
      </c>
      <c r="H18" s="3" t="str">
        <f>IF(Mercury!BL17&lt;40,"Yes","No")</f>
        <v>No</v>
      </c>
      <c r="I18" s="3" t="str">
        <f>IF(Mercury!BL17&lt;70,"Yes","No")</f>
        <v>Yes</v>
      </c>
      <c r="J18" s="3" t="str">
        <f>IF(Mercury!BL17&lt;150,"Yes","No")</f>
        <v>Yes</v>
      </c>
      <c r="K18" s="3" t="str">
        <f>IF(Mercury!BL17&lt;440,"Yes","No")</f>
        <v>Yes</v>
      </c>
      <c r="L18" s="3" t="str">
        <f>IF(Mercury!BL17&gt;440,"No","Yes")</f>
        <v>Yes</v>
      </c>
    </row>
    <row r="19" spans="1:12" x14ac:dyDescent="0.3">
      <c r="A19" t="s">
        <v>21</v>
      </c>
      <c r="B19" t="s">
        <v>85</v>
      </c>
      <c r="C19" t="str">
        <f>Mercury!AC18</f>
        <v>Queenfish</v>
      </c>
      <c r="D19" t="s">
        <v>106</v>
      </c>
      <c r="E19" s="3" t="str">
        <f>IF(Mercury!BL18&lt;5,"Yes","No")</f>
        <v>No</v>
      </c>
      <c r="F19" s="3" t="str">
        <f>IF(Mercury!BL18&lt;10,"Yes","No")</f>
        <v>No</v>
      </c>
      <c r="G19" s="3" t="str">
        <f>IF(Mercury!BL18&lt;20,"Yes","No")</f>
        <v>No</v>
      </c>
      <c r="H19" s="3" t="str">
        <f>IF(Mercury!BL18&lt;40,"Yes","No")</f>
        <v>No</v>
      </c>
      <c r="I19" s="3" t="str">
        <f>IF(Mercury!BL18&lt;70,"Yes","No")</f>
        <v>Yes</v>
      </c>
      <c r="J19" s="3" t="str">
        <f>IF(Mercury!BL18&lt;150,"Yes","No")</f>
        <v>Yes</v>
      </c>
      <c r="K19" s="3" t="str">
        <f>IF(Mercury!BL18&lt;440,"Yes","No")</f>
        <v>Yes</v>
      </c>
      <c r="L19" s="3" t="str">
        <f>IF(Mercury!BL18&gt;440,"No","Yes")</f>
        <v>Yes</v>
      </c>
    </row>
    <row r="20" spans="1:12" x14ac:dyDescent="0.3">
      <c r="A20" t="s">
        <v>21</v>
      </c>
      <c r="B20" t="s">
        <v>82</v>
      </c>
      <c r="C20" t="str">
        <f>Mercury!AC19</f>
        <v>Pacific Bonito</v>
      </c>
      <c r="D20" t="s">
        <v>106</v>
      </c>
      <c r="E20" s="3" t="str">
        <f>IF(Mercury!BL19&lt;5,"Yes","No")</f>
        <v>No</v>
      </c>
      <c r="F20" s="3" t="str">
        <f>IF(Mercury!BL19&lt;10,"Yes","No")</f>
        <v>No</v>
      </c>
      <c r="G20" s="3" t="str">
        <f>IF(Mercury!BL19&lt;20,"Yes","No")</f>
        <v>No</v>
      </c>
      <c r="H20" s="3" t="str">
        <f>IF(Mercury!BL19&lt;40,"Yes","No")</f>
        <v>Yes</v>
      </c>
      <c r="I20" s="3" t="str">
        <f>IF(Mercury!BL19&lt;70,"Yes","No")</f>
        <v>Yes</v>
      </c>
      <c r="J20" s="3" t="str">
        <f>IF(Mercury!BL19&lt;150,"Yes","No")</f>
        <v>Yes</v>
      </c>
      <c r="K20" s="3" t="str">
        <f>IF(Mercury!BL19&lt;440,"Yes","No")</f>
        <v>Yes</v>
      </c>
      <c r="L20" s="3" t="str">
        <f>IF(Mercury!BL19&gt;440,"No","Yes")</f>
        <v>Yes</v>
      </c>
    </row>
    <row r="21" spans="1:12" x14ac:dyDescent="0.3">
      <c r="A21" t="s">
        <v>21</v>
      </c>
      <c r="B21" t="s">
        <v>86</v>
      </c>
      <c r="C21" t="str">
        <f>Mercury!AC20</f>
        <v>California Corbina</v>
      </c>
      <c r="D21" t="s">
        <v>106</v>
      </c>
      <c r="E21" s="3" t="str">
        <f>IF(Mercury!BL20&lt;5,"Yes","No")</f>
        <v>No</v>
      </c>
      <c r="F21" s="3" t="str">
        <f>IF(Mercury!BL20&lt;10,"Yes","No")</f>
        <v>No</v>
      </c>
      <c r="G21" s="3" t="str">
        <f>IF(Mercury!BL20&lt;20,"Yes","No")</f>
        <v>No</v>
      </c>
      <c r="H21" s="3" t="str">
        <f>IF(Mercury!BL20&lt;40,"Yes","No")</f>
        <v>Yes</v>
      </c>
      <c r="I21" s="3" t="str">
        <f>IF(Mercury!BL20&lt;70,"Yes","No")</f>
        <v>Yes</v>
      </c>
      <c r="J21" s="3" t="str">
        <f>IF(Mercury!BL20&lt;150,"Yes","No")</f>
        <v>Yes</v>
      </c>
      <c r="K21" s="3" t="str">
        <f>IF(Mercury!BL20&lt;440,"Yes","No")</f>
        <v>Yes</v>
      </c>
      <c r="L21" s="3" t="str">
        <f>IF(Mercury!BL20&gt;440,"No","Yes")</f>
        <v>Yes</v>
      </c>
    </row>
    <row r="22" spans="1:12" x14ac:dyDescent="0.3">
      <c r="A22" t="s">
        <v>21</v>
      </c>
      <c r="B22" t="s">
        <v>87</v>
      </c>
      <c r="C22" t="str">
        <f>Mercury!AC21</f>
        <v>Barred Surfperch</v>
      </c>
      <c r="D22" t="s">
        <v>106</v>
      </c>
      <c r="E22" s="3" t="str">
        <f>IF(Mercury!BL21&lt;5,"Yes","No")</f>
        <v>No</v>
      </c>
      <c r="F22" s="3" t="str">
        <f>IF(Mercury!BL21&lt;10,"Yes","No")</f>
        <v>No</v>
      </c>
      <c r="G22" s="3" t="str">
        <f>IF(Mercury!BL21&lt;20,"Yes","No")</f>
        <v>No</v>
      </c>
      <c r="H22" s="3" t="str">
        <f>IF(Mercury!BL21&lt;40,"Yes","No")</f>
        <v>Yes</v>
      </c>
      <c r="I22" s="3" t="str">
        <f>IF(Mercury!BL21&lt;70,"Yes","No")</f>
        <v>Yes</v>
      </c>
      <c r="J22" s="3" t="str">
        <f>IF(Mercury!BL21&lt;150,"Yes","No")</f>
        <v>Yes</v>
      </c>
      <c r="K22" s="3" t="str">
        <f>IF(Mercury!BL21&lt;440,"Yes","No")</f>
        <v>Yes</v>
      </c>
      <c r="L22" s="3" t="str">
        <f>IF(Mercury!BL21&gt;440,"No","Yes")</f>
        <v>Yes</v>
      </c>
    </row>
    <row r="23" spans="1:12" x14ac:dyDescent="0.3">
      <c r="A23" t="s">
        <v>21</v>
      </c>
      <c r="B23" t="s">
        <v>80</v>
      </c>
      <c r="C23" t="str">
        <f>Mercury!AC22</f>
        <v>Jacksmelt</v>
      </c>
      <c r="D23" t="s">
        <v>106</v>
      </c>
      <c r="E23" s="3" t="str">
        <f>IF(Mercury!BL22&lt;5,"Yes","No")</f>
        <v>No</v>
      </c>
      <c r="F23" s="3" t="str">
        <f>IF(Mercury!BL22&lt;10,"Yes","No")</f>
        <v>No</v>
      </c>
      <c r="G23" s="3" t="str">
        <f>IF(Mercury!BL22&lt;20,"Yes","No")</f>
        <v>Yes</v>
      </c>
      <c r="H23" s="3" t="str">
        <f>IF(Mercury!BL22&lt;40,"Yes","No")</f>
        <v>Yes</v>
      </c>
      <c r="I23" s="3" t="str">
        <f>IF(Mercury!BL22&lt;70,"Yes","No")</f>
        <v>Yes</v>
      </c>
      <c r="J23" s="3" t="str">
        <f>IF(Mercury!BL22&lt;150,"Yes","No")</f>
        <v>Yes</v>
      </c>
      <c r="K23" s="3" t="str">
        <f>IF(Mercury!BL22&lt;440,"Yes","No")</f>
        <v>Yes</v>
      </c>
      <c r="L23" s="3" t="str">
        <f>IF(Mercury!BL22&gt;440,"No","Yes")</f>
        <v>Yes</v>
      </c>
    </row>
    <row r="24" spans="1:12" x14ac:dyDescent="0.3">
      <c r="A24" t="s">
        <v>21</v>
      </c>
      <c r="B24" t="s">
        <v>88</v>
      </c>
      <c r="C24" t="str">
        <f>Mercury!AC23</f>
        <v>Pacific Sardine</v>
      </c>
      <c r="D24" t="s">
        <v>106</v>
      </c>
      <c r="E24" s="3" t="str">
        <f>IF(Mercury!BL23&lt;5,"Yes","No")</f>
        <v>No</v>
      </c>
      <c r="F24" s="3" t="str">
        <f>IF(Mercury!BL23&lt;10,"Yes","No")</f>
        <v>No</v>
      </c>
      <c r="G24" s="3" t="str">
        <f>IF(Mercury!BL23&lt;20,"Yes","No")</f>
        <v>Yes</v>
      </c>
      <c r="H24" s="3" t="str">
        <f>IF(Mercury!BL23&lt;40,"Yes","No")</f>
        <v>Yes</v>
      </c>
      <c r="I24" s="3" t="str">
        <f>IF(Mercury!BL23&lt;70,"Yes","No")</f>
        <v>Yes</v>
      </c>
      <c r="J24" s="3" t="str">
        <f>IF(Mercury!BL23&lt;150,"Yes","No")</f>
        <v>Yes</v>
      </c>
      <c r="K24" s="3" t="str">
        <f>IF(Mercury!BL23&lt;440,"Yes","No")</f>
        <v>Yes</v>
      </c>
      <c r="L24" s="3" t="str">
        <f>IF(Mercury!BL23&gt;440,"No","Yes")</f>
        <v>Yes</v>
      </c>
    </row>
    <row r="25" spans="1:12" x14ac:dyDescent="0.3">
      <c r="A25" t="s">
        <v>21</v>
      </c>
      <c r="B25" t="s">
        <v>89</v>
      </c>
      <c r="C25" t="str">
        <f>Mercury!AC24</f>
        <v>California Mussel</v>
      </c>
      <c r="D25" t="s">
        <v>106</v>
      </c>
      <c r="E25" s="3" t="str">
        <f>IF(Mercury!BL24&lt;5,"Yes","No")</f>
        <v>Yes</v>
      </c>
      <c r="F25" s="3" t="str">
        <f>IF(Mercury!BL24&lt;10,"Yes","No")</f>
        <v>Yes</v>
      </c>
      <c r="G25" s="3" t="str">
        <f>IF(Mercury!BL24&lt;20,"Yes","No")</f>
        <v>Yes</v>
      </c>
      <c r="H25" s="3" t="str">
        <f>IF(Mercury!BL24&lt;40,"Yes","No")</f>
        <v>Yes</v>
      </c>
      <c r="I25" s="3" t="str">
        <f>IF(Mercury!BL24&lt;70,"Yes","No")</f>
        <v>Yes</v>
      </c>
      <c r="J25" s="3" t="str">
        <f>IF(Mercury!BL24&lt;150,"Yes","No")</f>
        <v>Yes</v>
      </c>
      <c r="K25" s="3" t="str">
        <f>IF(Mercury!BL24&lt;440,"Yes","No")</f>
        <v>Yes</v>
      </c>
      <c r="L25" s="3" t="str">
        <f>IF(Mercury!BL24&gt;440,"No","Yes")</f>
        <v>Yes</v>
      </c>
    </row>
    <row r="26" spans="1:12" x14ac:dyDescent="0.3">
      <c r="A26" t="s">
        <v>30</v>
      </c>
      <c r="B26" t="s">
        <v>75</v>
      </c>
      <c r="C26" t="str">
        <f>Mercury!AC25</f>
        <v>Bluegill</v>
      </c>
      <c r="D26" t="s">
        <v>106</v>
      </c>
      <c r="E26" s="3" t="str">
        <f>IF(Mercury!BL25&lt;5,"Yes","No")</f>
        <v>No</v>
      </c>
      <c r="F26" s="3" t="str">
        <f>IF(Mercury!BL25&lt;10,"Yes","No")</f>
        <v>No</v>
      </c>
      <c r="G26" s="3" t="str">
        <f>IF(Mercury!BL25&lt;20,"Yes","No")</f>
        <v>No</v>
      </c>
      <c r="H26" s="3" t="str">
        <f>IF(Mercury!BL25&lt;40,"Yes","No")</f>
        <v>Yes</v>
      </c>
      <c r="I26" s="3" t="str">
        <f>IF(Mercury!BL25&lt;70,"Yes","No")</f>
        <v>Yes</v>
      </c>
      <c r="J26" s="3" t="str">
        <f>IF(Mercury!BL25&lt;150,"Yes","No")</f>
        <v>Yes</v>
      </c>
      <c r="K26" s="3" t="str">
        <f>IF(Mercury!BL25&lt;440,"Yes","No")</f>
        <v>Yes</v>
      </c>
      <c r="L26" s="3" t="str">
        <f>IF(Mercury!BL25&gt;440,"No","Yes")</f>
        <v>Yes</v>
      </c>
    </row>
    <row r="27" spans="1:12" x14ac:dyDescent="0.3">
      <c r="A27" t="s">
        <v>32</v>
      </c>
      <c r="B27" t="s">
        <v>90</v>
      </c>
      <c r="C27" t="str">
        <f>Mercury!AC26</f>
        <v>California Spiny Lobster</v>
      </c>
      <c r="D27" t="s">
        <v>106</v>
      </c>
      <c r="E27" s="3" t="str">
        <f>IF(Mercury!BL26&lt;5,"Yes","No")</f>
        <v>No</v>
      </c>
      <c r="F27" s="3" t="str">
        <f>IF(Mercury!BL26&lt;10,"Yes","No")</f>
        <v>No</v>
      </c>
      <c r="G27" s="3" t="str">
        <f>IF(Mercury!BL26&lt;20,"Yes","No")</f>
        <v>No</v>
      </c>
      <c r="H27" s="3" t="str">
        <f>IF(Mercury!BL26&lt;40,"Yes","No")</f>
        <v>Yes</v>
      </c>
      <c r="I27" s="3" t="str">
        <f>IF(Mercury!BL26&lt;70,"Yes","No")</f>
        <v>Yes</v>
      </c>
      <c r="J27" s="3" t="str">
        <f>IF(Mercury!BL26&lt;150,"Yes","No")</f>
        <v>Yes</v>
      </c>
      <c r="K27" s="3" t="str">
        <f>IF(Mercury!BL26&lt;440,"Yes","No")</f>
        <v>Yes</v>
      </c>
      <c r="L27" s="3" t="str">
        <f>IF(Mercury!BL26&gt;440,"No","Yes")</f>
        <v>Yes</v>
      </c>
    </row>
    <row r="28" spans="1:12" x14ac:dyDescent="0.3">
      <c r="A28" t="s">
        <v>32</v>
      </c>
      <c r="B28" t="s">
        <v>83</v>
      </c>
      <c r="C28" t="str">
        <f>Mercury!AC27</f>
        <v>Pacific Oyster</v>
      </c>
      <c r="D28" t="s">
        <v>106</v>
      </c>
      <c r="E28" s="3" t="str">
        <f>IF(Mercury!BL27&lt;5,"Yes","No")</f>
        <v>No</v>
      </c>
      <c r="F28" s="3" t="str">
        <f>IF(Mercury!BL27&lt;10,"Yes","No")</f>
        <v>Yes</v>
      </c>
      <c r="G28" s="3" t="str">
        <f>IF(Mercury!BL27&lt;20,"Yes","No")</f>
        <v>Yes</v>
      </c>
      <c r="H28" s="3" t="str">
        <f>IF(Mercury!BL27&lt;40,"Yes","No")</f>
        <v>Yes</v>
      </c>
      <c r="I28" s="3" t="str">
        <f>IF(Mercury!BL27&lt;70,"Yes","No")</f>
        <v>Yes</v>
      </c>
      <c r="J28" s="3" t="str">
        <f>IF(Mercury!BL27&lt;150,"Yes","No")</f>
        <v>Yes</v>
      </c>
      <c r="K28" s="3" t="str">
        <f>IF(Mercury!BL27&lt;440,"Yes","No")</f>
        <v>Yes</v>
      </c>
      <c r="L28" s="3" t="str">
        <f>IF(Mercury!BL27&gt;440,"No","Yes")</f>
        <v>Yes</v>
      </c>
    </row>
    <row r="29" spans="1:12" x14ac:dyDescent="0.3">
      <c r="A29" t="s">
        <v>32</v>
      </c>
      <c r="B29" t="s">
        <v>91</v>
      </c>
      <c r="C29" t="str">
        <f>Mercury!AC28</f>
        <v>Spotfin Croaker</v>
      </c>
      <c r="D29" t="s">
        <v>106</v>
      </c>
      <c r="E29" s="3" t="str">
        <f>IF(Mercury!BL28&lt;5,"Yes","No")</f>
        <v>No</v>
      </c>
      <c r="F29" s="3" t="str">
        <f>IF(Mercury!BL28&lt;10,"Yes","No")</f>
        <v>No</v>
      </c>
      <c r="G29" s="3" t="str">
        <f>IF(Mercury!BL28&lt;20,"Yes","No")</f>
        <v>No</v>
      </c>
      <c r="H29" s="3" t="str">
        <f>IF(Mercury!BL28&lt;40,"Yes","No")</f>
        <v>No</v>
      </c>
      <c r="I29" s="3" t="str">
        <f>IF(Mercury!BL28&lt;70,"Yes","No")</f>
        <v>No</v>
      </c>
      <c r="J29" s="3" t="str">
        <f>IF(Mercury!BL28&lt;150,"Yes","No")</f>
        <v>Yes</v>
      </c>
      <c r="K29" s="3" t="str">
        <f>IF(Mercury!BL28&lt;440,"Yes","No")</f>
        <v>Yes</v>
      </c>
      <c r="L29" s="3" t="str">
        <f>IF(Mercury!BL28&gt;440,"No","Yes")</f>
        <v>Yes</v>
      </c>
    </row>
    <row r="30" spans="1:12" x14ac:dyDescent="0.3">
      <c r="A30" t="s">
        <v>32</v>
      </c>
      <c r="B30" t="s">
        <v>79</v>
      </c>
      <c r="C30" t="str">
        <f>Mercury!AC29</f>
        <v>Chub Mackerel</v>
      </c>
      <c r="D30" t="s">
        <v>106</v>
      </c>
      <c r="E30" s="3" t="str">
        <f>IF(Mercury!BL29&lt;5,"Yes","No")</f>
        <v>No</v>
      </c>
      <c r="F30" s="3" t="str">
        <f>IF(Mercury!BL29&lt;10,"Yes","No")</f>
        <v>No</v>
      </c>
      <c r="G30" s="3" t="str">
        <f>IF(Mercury!BL29&lt;20,"Yes","No")</f>
        <v>No</v>
      </c>
      <c r="H30" s="3" t="str">
        <f>IF(Mercury!BL29&lt;40,"Yes","No")</f>
        <v>No</v>
      </c>
      <c r="I30" s="3" t="str">
        <f>IF(Mercury!BL29&lt;70,"Yes","No")</f>
        <v>Yes</v>
      </c>
      <c r="J30" s="3" t="str">
        <f>IF(Mercury!BL29&lt;150,"Yes","No")</f>
        <v>Yes</v>
      </c>
      <c r="K30" s="3" t="str">
        <f>IF(Mercury!BL29&lt;440,"Yes","No")</f>
        <v>Yes</v>
      </c>
      <c r="L30" s="3" t="str">
        <f>IF(Mercury!BL29&gt;440,"No","Yes")</f>
        <v>Yes</v>
      </c>
    </row>
    <row r="31" spans="1:12" x14ac:dyDescent="0.3">
      <c r="A31" t="s">
        <v>32</v>
      </c>
      <c r="B31" t="s">
        <v>82</v>
      </c>
      <c r="C31" t="str">
        <f>Mercury!AC30</f>
        <v>Pacific Bonito</v>
      </c>
      <c r="D31" t="s">
        <v>106</v>
      </c>
      <c r="E31" s="3" t="str">
        <f>IF(Mercury!BL30&lt;5,"Yes","No")</f>
        <v>No</v>
      </c>
      <c r="F31" s="3" t="str">
        <f>IF(Mercury!BL30&lt;10,"Yes","No")</f>
        <v>No</v>
      </c>
      <c r="G31" s="3" t="str">
        <f>IF(Mercury!BL30&lt;20,"Yes","No")</f>
        <v>No</v>
      </c>
      <c r="H31" s="3" t="str">
        <f>IF(Mercury!BL30&lt;40,"Yes","No")</f>
        <v>Yes</v>
      </c>
      <c r="I31" s="3" t="str">
        <f>IF(Mercury!BL30&lt;70,"Yes","No")</f>
        <v>Yes</v>
      </c>
      <c r="J31" s="3" t="str">
        <f>IF(Mercury!BL30&lt;150,"Yes","No")</f>
        <v>Yes</v>
      </c>
      <c r="K31" s="3" t="str">
        <f>IF(Mercury!BL30&lt;440,"Yes","No")</f>
        <v>Yes</v>
      </c>
      <c r="L31" s="3" t="str">
        <f>IF(Mercury!BL30&gt;440,"No","Yes")</f>
        <v>Yes</v>
      </c>
    </row>
    <row r="32" spans="1:12" x14ac:dyDescent="0.3">
      <c r="A32" t="s">
        <v>32</v>
      </c>
      <c r="B32" t="s">
        <v>80</v>
      </c>
      <c r="C32" t="str">
        <f>Mercury!AC31</f>
        <v>Jacksmelt</v>
      </c>
      <c r="D32" t="s">
        <v>106</v>
      </c>
      <c r="E32" s="3" t="str">
        <f>IF(Mercury!BL31&lt;5,"Yes","No")</f>
        <v>No</v>
      </c>
      <c r="F32" s="3" t="str">
        <f>IF(Mercury!BL31&lt;10,"Yes","No")</f>
        <v>No</v>
      </c>
      <c r="G32" s="3" t="str">
        <f>IF(Mercury!BL31&lt;20,"Yes","No")</f>
        <v>No</v>
      </c>
      <c r="H32" s="3" t="str">
        <f>IF(Mercury!BL31&lt;40,"Yes","No")</f>
        <v>Yes</v>
      </c>
      <c r="I32" s="3" t="str">
        <f>IF(Mercury!BL31&lt;70,"Yes","No")</f>
        <v>Yes</v>
      </c>
      <c r="J32" s="3" t="str">
        <f>IF(Mercury!BL31&lt;150,"Yes","No")</f>
        <v>Yes</v>
      </c>
      <c r="K32" s="3" t="str">
        <f>IF(Mercury!BL31&lt;440,"Yes","No")</f>
        <v>Yes</v>
      </c>
      <c r="L32" s="3" t="str">
        <f>IF(Mercury!BL31&gt;440,"No","Yes")</f>
        <v>Yes</v>
      </c>
    </row>
    <row r="33" spans="1:12" x14ac:dyDescent="0.3">
      <c r="A33" t="s">
        <v>39</v>
      </c>
      <c r="B33" t="s">
        <v>90</v>
      </c>
      <c r="C33" t="str">
        <f>Mercury!AC32</f>
        <v>California Spiny Lobster</v>
      </c>
      <c r="D33" t="s">
        <v>106</v>
      </c>
      <c r="E33" s="3" t="str">
        <f>IF(Mercury!BL32&lt;5,"Yes","No")</f>
        <v>No</v>
      </c>
      <c r="F33" s="3" t="str">
        <f>IF(Mercury!BL32&lt;10,"Yes","No")</f>
        <v>No</v>
      </c>
      <c r="G33" s="3" t="str">
        <f>IF(Mercury!BL32&lt;20,"Yes","No")</f>
        <v>No</v>
      </c>
      <c r="H33" s="3" t="str">
        <f>IF(Mercury!BL32&lt;40,"Yes","No")</f>
        <v>No</v>
      </c>
      <c r="I33" s="3" t="str">
        <f>IF(Mercury!BL32&lt;70,"Yes","No")</f>
        <v>Yes</v>
      </c>
      <c r="J33" s="3" t="str">
        <f>IF(Mercury!BL32&lt;150,"Yes","No")</f>
        <v>Yes</v>
      </c>
      <c r="K33" s="3" t="str">
        <f>IF(Mercury!BL32&lt;440,"Yes","No")</f>
        <v>Yes</v>
      </c>
      <c r="L33" s="3" t="str">
        <f>IF(Mercury!BL32&gt;440,"No","Yes")</f>
        <v>Yes</v>
      </c>
    </row>
    <row r="34" spans="1:12" x14ac:dyDescent="0.3">
      <c r="A34" t="s">
        <v>39</v>
      </c>
      <c r="B34" t="s">
        <v>80</v>
      </c>
      <c r="C34" t="str">
        <f>Mercury!AC33</f>
        <v>Jacksmelt</v>
      </c>
      <c r="D34" t="s">
        <v>106</v>
      </c>
      <c r="E34" s="3" t="str">
        <f>IF(Mercury!BL33&lt;5,"Yes","No")</f>
        <v>No</v>
      </c>
      <c r="F34" s="3" t="str">
        <f>IF(Mercury!BL33&lt;10,"Yes","No")</f>
        <v>No</v>
      </c>
      <c r="G34" s="3" t="str">
        <f>IF(Mercury!BL33&lt;20,"Yes","No")</f>
        <v>No</v>
      </c>
      <c r="H34" s="3" t="str">
        <f>IF(Mercury!BL33&lt;40,"Yes","No")</f>
        <v>No</v>
      </c>
      <c r="I34" s="3" t="str">
        <f>IF(Mercury!BL33&lt;70,"Yes","No")</f>
        <v>Yes</v>
      </c>
      <c r="J34" s="3" t="str">
        <f>IF(Mercury!BL33&lt;150,"Yes","No")</f>
        <v>Yes</v>
      </c>
      <c r="K34" s="3" t="str">
        <f>IF(Mercury!BL33&lt;440,"Yes","No")</f>
        <v>Yes</v>
      </c>
      <c r="L34" s="3" t="str">
        <f>IF(Mercury!BL33&gt;440,"No","Yes")</f>
        <v>Yes</v>
      </c>
    </row>
    <row r="35" spans="1:12" x14ac:dyDescent="0.3">
      <c r="A35" t="s">
        <v>39</v>
      </c>
      <c r="B35" t="s">
        <v>79</v>
      </c>
      <c r="C35" t="str">
        <f>Mercury!AC34</f>
        <v>Chub Mackerel</v>
      </c>
      <c r="D35" t="s">
        <v>106</v>
      </c>
      <c r="E35" s="3" t="str">
        <f>IF(Mercury!BL34&lt;5,"Yes","No")</f>
        <v>No</v>
      </c>
      <c r="F35" s="3" t="str">
        <f>IF(Mercury!BL34&lt;10,"Yes","No")</f>
        <v>No</v>
      </c>
      <c r="G35" s="3" t="str">
        <f>IF(Mercury!BL34&lt;20,"Yes","No")</f>
        <v>No</v>
      </c>
      <c r="H35" s="3" t="str">
        <f>IF(Mercury!BL34&lt;40,"Yes","No")</f>
        <v>No</v>
      </c>
      <c r="I35" s="3" t="str">
        <f>IF(Mercury!BL34&lt;70,"Yes","No")</f>
        <v>Yes</v>
      </c>
      <c r="J35" s="3" t="str">
        <f>IF(Mercury!BL34&lt;150,"Yes","No")</f>
        <v>Yes</v>
      </c>
      <c r="K35" s="3" t="str">
        <f>IF(Mercury!BL34&lt;440,"Yes","No")</f>
        <v>Yes</v>
      </c>
      <c r="L35" s="3" t="str">
        <f>IF(Mercury!BL34&gt;440,"No","Yes")</f>
        <v>Yes</v>
      </c>
    </row>
    <row r="36" spans="1:12" x14ac:dyDescent="0.3">
      <c r="A36" t="s">
        <v>39</v>
      </c>
      <c r="B36" t="s">
        <v>91</v>
      </c>
      <c r="C36" t="str">
        <f>Mercury!AC35</f>
        <v>Spotfin Croaker</v>
      </c>
      <c r="D36" t="s">
        <v>106</v>
      </c>
      <c r="E36" s="3" t="str">
        <f>IF(Mercury!BL35&lt;5,"Yes","No")</f>
        <v>No</v>
      </c>
      <c r="F36" s="3" t="str">
        <f>IF(Mercury!BL35&lt;10,"Yes","No")</f>
        <v>No</v>
      </c>
      <c r="G36" s="3" t="str">
        <f>IF(Mercury!BL35&lt;20,"Yes","No")</f>
        <v>No</v>
      </c>
      <c r="H36" s="3" t="str">
        <f>IF(Mercury!BL35&lt;40,"Yes","No")</f>
        <v>No</v>
      </c>
      <c r="I36" s="3" t="str">
        <f>IF(Mercury!BL35&lt;70,"Yes","No")</f>
        <v>Yes</v>
      </c>
      <c r="J36" s="3" t="str">
        <f>IF(Mercury!BL35&lt;150,"Yes","No")</f>
        <v>Yes</v>
      </c>
      <c r="K36" s="3" t="str">
        <f>IF(Mercury!BL35&lt;440,"Yes","No")</f>
        <v>Yes</v>
      </c>
      <c r="L36" s="3" t="str">
        <f>IF(Mercury!BL35&gt;440,"No","Yes")</f>
        <v>Yes</v>
      </c>
    </row>
    <row r="37" spans="1:12" x14ac:dyDescent="0.3">
      <c r="A37" t="s">
        <v>39</v>
      </c>
      <c r="B37" t="s">
        <v>82</v>
      </c>
      <c r="C37" t="str">
        <f>Mercury!AC36</f>
        <v>Pacific Bonito</v>
      </c>
      <c r="D37" t="s">
        <v>106</v>
      </c>
      <c r="E37" s="3" t="str">
        <f>IF(Mercury!BL36&lt;5,"Yes","No")</f>
        <v>No</v>
      </c>
      <c r="F37" s="3" t="str">
        <f>IF(Mercury!BL36&lt;10,"Yes","No")</f>
        <v>No</v>
      </c>
      <c r="G37" s="3" t="str">
        <f>IF(Mercury!BL36&lt;20,"Yes","No")</f>
        <v>No</v>
      </c>
      <c r="H37" s="3" t="str">
        <f>IF(Mercury!BL36&lt;40,"Yes","No")</f>
        <v>Yes</v>
      </c>
      <c r="I37" s="3" t="str">
        <f>IF(Mercury!BL36&lt;70,"Yes","No")</f>
        <v>Yes</v>
      </c>
      <c r="J37" s="3" t="str">
        <f>IF(Mercury!BL36&lt;150,"Yes","No")</f>
        <v>Yes</v>
      </c>
      <c r="K37" s="3" t="str">
        <f>IF(Mercury!BL36&lt;440,"Yes","No")</f>
        <v>Yes</v>
      </c>
      <c r="L37" s="3" t="str">
        <f>IF(Mercury!BL36&gt;440,"No","Yes")</f>
        <v>Yes</v>
      </c>
    </row>
    <row r="38" spans="1:12" x14ac:dyDescent="0.3">
      <c r="A38" t="s">
        <v>39</v>
      </c>
      <c r="B38" t="s">
        <v>87</v>
      </c>
      <c r="C38" t="str">
        <f>Mercury!AC37</f>
        <v>Barred Surfperch</v>
      </c>
      <c r="D38" t="s">
        <v>106</v>
      </c>
      <c r="E38" s="3" t="str">
        <f>IF(Mercury!BL37&lt;5,"Yes","No")</f>
        <v>No</v>
      </c>
      <c r="F38" s="3" t="str">
        <f>IF(Mercury!BL37&lt;10,"Yes","No")</f>
        <v>No</v>
      </c>
      <c r="G38" s="3" t="str">
        <f>IF(Mercury!BL37&lt;20,"Yes","No")</f>
        <v>No</v>
      </c>
      <c r="H38" s="3" t="str">
        <f>IF(Mercury!BL37&lt;40,"Yes","No")</f>
        <v>Yes</v>
      </c>
      <c r="I38" s="3" t="str">
        <f>IF(Mercury!BL37&lt;70,"Yes","No")</f>
        <v>Yes</v>
      </c>
      <c r="J38" s="3" t="str">
        <f>IF(Mercury!BL37&lt;150,"Yes","No")</f>
        <v>Yes</v>
      </c>
      <c r="K38" s="3" t="str">
        <f>IF(Mercury!BL37&lt;440,"Yes","No")</f>
        <v>Yes</v>
      </c>
      <c r="L38" s="3" t="str">
        <f>IF(Mercury!BL37&gt;440,"No","Yes")</f>
        <v>Yes</v>
      </c>
    </row>
    <row r="39" spans="1:12" x14ac:dyDescent="0.3">
      <c r="A39" t="s">
        <v>39</v>
      </c>
      <c r="B39" t="s">
        <v>83</v>
      </c>
      <c r="C39" t="str">
        <f>Mercury!AC38</f>
        <v>Pacific Oyster</v>
      </c>
      <c r="D39" t="s">
        <v>106</v>
      </c>
      <c r="E39" s="3" t="str">
        <f>IF(Mercury!BL38&lt;5,"Yes","No")</f>
        <v>No</v>
      </c>
      <c r="F39" s="3" t="str">
        <f>IF(Mercury!BL38&lt;10,"Yes","No")</f>
        <v>No</v>
      </c>
      <c r="G39" s="3" t="str">
        <f>IF(Mercury!BL38&lt;20,"Yes","No")</f>
        <v>Yes</v>
      </c>
      <c r="H39" s="3" t="str">
        <f>IF(Mercury!BL38&lt;40,"Yes","No")</f>
        <v>Yes</v>
      </c>
      <c r="I39" s="3" t="str">
        <f>IF(Mercury!BL38&lt;70,"Yes","No")</f>
        <v>Yes</v>
      </c>
      <c r="J39" s="3" t="str">
        <f>IF(Mercury!BL38&lt;150,"Yes","No")</f>
        <v>Yes</v>
      </c>
      <c r="K39" s="3" t="str">
        <f>IF(Mercury!BL38&lt;440,"Yes","No")</f>
        <v>Yes</v>
      </c>
      <c r="L39" s="3" t="str">
        <f>IF(Mercury!BL38&gt;440,"No","Yes")</f>
        <v>Yes</v>
      </c>
    </row>
    <row r="40" spans="1:12" x14ac:dyDescent="0.3">
      <c r="A40" t="s">
        <v>39</v>
      </c>
      <c r="B40" t="s">
        <v>83</v>
      </c>
      <c r="C40" t="str">
        <f>Mercury!AC39</f>
        <v>Pacific Oyster</v>
      </c>
      <c r="D40" t="s">
        <v>106</v>
      </c>
      <c r="E40" s="3" t="str">
        <f>IF(Mercury!BL39&lt;5,"Yes","No")</f>
        <v>No</v>
      </c>
      <c r="F40" s="3" t="str">
        <f>IF(Mercury!BL39&lt;10,"Yes","No")</f>
        <v>No</v>
      </c>
      <c r="G40" s="3" t="str">
        <f>IF(Mercury!BL39&lt;20,"Yes","No")</f>
        <v>Yes</v>
      </c>
      <c r="H40" s="3" t="str">
        <f>IF(Mercury!BL39&lt;40,"Yes","No")</f>
        <v>Yes</v>
      </c>
      <c r="I40" s="3" t="str">
        <f>IF(Mercury!BL39&lt;70,"Yes","No")</f>
        <v>Yes</v>
      </c>
      <c r="J40" s="3" t="str">
        <f>IF(Mercury!BL39&lt;150,"Yes","No")</f>
        <v>Yes</v>
      </c>
      <c r="K40" s="3" t="str">
        <f>IF(Mercury!BL39&lt;440,"Yes","No")</f>
        <v>Yes</v>
      </c>
      <c r="L40" s="3" t="str">
        <f>IF(Mercury!BL39&gt;440,"No","Yes")</f>
        <v>Yes</v>
      </c>
    </row>
    <row r="41" spans="1:12" x14ac:dyDescent="0.3">
      <c r="A41" t="s">
        <v>47</v>
      </c>
      <c r="B41" t="s">
        <v>92</v>
      </c>
      <c r="C41" t="str">
        <f>Mercury!AC40</f>
        <v>Barred Sand Bass</v>
      </c>
      <c r="D41" t="s">
        <v>106</v>
      </c>
      <c r="E41" s="3" t="str">
        <f>IF(Mercury!BL40&lt;5,"Yes","No")</f>
        <v>No</v>
      </c>
      <c r="F41" s="3" t="str">
        <f>IF(Mercury!BL40&lt;10,"Yes","No")</f>
        <v>No</v>
      </c>
      <c r="G41" s="3" t="str">
        <f>IF(Mercury!BL40&lt;20,"Yes","No")</f>
        <v>No</v>
      </c>
      <c r="H41" s="3" t="str">
        <f>IF(Mercury!BL40&lt;40,"Yes","No")</f>
        <v>No</v>
      </c>
      <c r="I41" s="3" t="str">
        <f>IF(Mercury!BL40&lt;70,"Yes","No")</f>
        <v>Yes</v>
      </c>
      <c r="J41" s="3" t="str">
        <f>IF(Mercury!BL40&lt;150,"Yes","No")</f>
        <v>Yes</v>
      </c>
      <c r="K41" s="3" t="str">
        <f>IF(Mercury!BL40&lt;440,"Yes","No")</f>
        <v>Yes</v>
      </c>
      <c r="L41" s="3" t="str">
        <f>IF(Mercury!BL40&gt;440,"No","Yes")</f>
        <v>Yes</v>
      </c>
    </row>
    <row r="42" spans="1:12" x14ac:dyDescent="0.3">
      <c r="A42" t="s">
        <v>47</v>
      </c>
      <c r="B42" t="s">
        <v>85</v>
      </c>
      <c r="C42" t="str">
        <f>Mercury!AC41</f>
        <v>Queenfish</v>
      </c>
      <c r="D42" t="s">
        <v>106</v>
      </c>
      <c r="E42" s="3" t="str">
        <f>IF(Mercury!BL41&lt;5,"Yes","No")</f>
        <v>No</v>
      </c>
      <c r="F42" s="3" t="str">
        <f>IF(Mercury!BL41&lt;10,"Yes","No")</f>
        <v>No</v>
      </c>
      <c r="G42" s="3" t="str">
        <f>IF(Mercury!BL41&lt;20,"Yes","No")</f>
        <v>No</v>
      </c>
      <c r="H42" s="3" t="str">
        <f>IF(Mercury!BL41&lt;40,"Yes","No")</f>
        <v>Yes</v>
      </c>
      <c r="I42" s="3" t="str">
        <f>IF(Mercury!BL41&lt;70,"Yes","No")</f>
        <v>Yes</v>
      </c>
      <c r="J42" s="3" t="str">
        <f>IF(Mercury!BL41&lt;150,"Yes","No")</f>
        <v>Yes</v>
      </c>
      <c r="K42" s="3" t="str">
        <f>IF(Mercury!BL41&lt;440,"Yes","No")</f>
        <v>Yes</v>
      </c>
      <c r="L42" s="3" t="str">
        <f>IF(Mercury!BL41&gt;440,"No","Yes")</f>
        <v>Yes</v>
      </c>
    </row>
    <row r="43" spans="1:12" x14ac:dyDescent="0.3">
      <c r="A43" t="s">
        <v>47</v>
      </c>
      <c r="B43" t="s">
        <v>87</v>
      </c>
      <c r="C43" t="str">
        <f>Mercury!AC42</f>
        <v>Barred Surfperch</v>
      </c>
      <c r="D43" t="s">
        <v>106</v>
      </c>
      <c r="E43" s="3" t="str">
        <f>IF(Mercury!BL42&lt;5,"Yes","No")</f>
        <v>No</v>
      </c>
      <c r="F43" s="3" t="str">
        <f>IF(Mercury!BL42&lt;10,"Yes","No")</f>
        <v>No</v>
      </c>
      <c r="G43" s="3" t="str">
        <f>IF(Mercury!BL42&lt;20,"Yes","No")</f>
        <v>No</v>
      </c>
      <c r="H43" s="3" t="str">
        <f>IF(Mercury!BL42&lt;40,"Yes","No")</f>
        <v>Yes</v>
      </c>
      <c r="I43" s="3" t="str">
        <f>IF(Mercury!BL42&lt;70,"Yes","No")</f>
        <v>Yes</v>
      </c>
      <c r="J43" s="3" t="str">
        <f>IF(Mercury!BL42&lt;150,"Yes","No")</f>
        <v>Yes</v>
      </c>
      <c r="K43" s="3" t="str">
        <f>IF(Mercury!BL42&lt;440,"Yes","No")</f>
        <v>Yes</v>
      </c>
      <c r="L43" s="3" t="str">
        <f>IF(Mercury!BL42&gt;440,"No","Yes")</f>
        <v>Yes</v>
      </c>
    </row>
    <row r="44" spans="1:12" x14ac:dyDescent="0.3">
      <c r="A44" t="s">
        <v>47</v>
      </c>
      <c r="B44" t="s">
        <v>93</v>
      </c>
      <c r="C44" t="str">
        <f>Mercury!AC43</f>
        <v>Yellowfin Croaker</v>
      </c>
      <c r="D44" t="s">
        <v>106</v>
      </c>
      <c r="E44" s="3" t="str">
        <f>IF(Mercury!BL43&lt;5,"Yes","No")</f>
        <v>No</v>
      </c>
      <c r="F44" s="3" t="str">
        <f>IF(Mercury!BL43&lt;10,"Yes","No")</f>
        <v>No</v>
      </c>
      <c r="G44" s="3" t="str">
        <f>IF(Mercury!BL43&lt;20,"Yes","No")</f>
        <v>No</v>
      </c>
      <c r="H44" s="3" t="str">
        <f>IF(Mercury!BL43&lt;40,"Yes","No")</f>
        <v>Yes</v>
      </c>
      <c r="I44" s="3" t="str">
        <f>IF(Mercury!BL43&lt;70,"Yes","No")</f>
        <v>Yes</v>
      </c>
      <c r="J44" s="3" t="str">
        <f>IF(Mercury!BL43&lt;150,"Yes","No")</f>
        <v>Yes</v>
      </c>
      <c r="K44" s="3" t="str">
        <f>IF(Mercury!BL43&lt;440,"Yes","No")</f>
        <v>Yes</v>
      </c>
      <c r="L44" s="3" t="str">
        <f>IF(Mercury!BL43&gt;440,"No","Yes")</f>
        <v>Yes</v>
      </c>
    </row>
    <row r="45" spans="1:12" x14ac:dyDescent="0.3">
      <c r="A45" t="s">
        <v>47</v>
      </c>
      <c r="B45" t="s">
        <v>80</v>
      </c>
      <c r="C45" t="str">
        <f>Mercury!AC44</f>
        <v>Jacksmelt</v>
      </c>
      <c r="D45" t="s">
        <v>106</v>
      </c>
      <c r="E45" s="3" t="str">
        <f>IF(Mercury!BL44&lt;5,"Yes","No")</f>
        <v>No</v>
      </c>
      <c r="F45" s="3" t="str">
        <f>IF(Mercury!BL44&lt;10,"Yes","No")</f>
        <v>No</v>
      </c>
      <c r="G45" s="3" t="str">
        <f>IF(Mercury!BL44&lt;20,"Yes","No")</f>
        <v>Yes</v>
      </c>
      <c r="H45" s="3" t="str">
        <f>IF(Mercury!BL44&lt;40,"Yes","No")</f>
        <v>Yes</v>
      </c>
      <c r="I45" s="3" t="str">
        <f>IF(Mercury!BL44&lt;70,"Yes","No")</f>
        <v>Yes</v>
      </c>
      <c r="J45" s="3" t="str">
        <f>IF(Mercury!BL44&lt;150,"Yes","No")</f>
        <v>Yes</v>
      </c>
      <c r="K45" s="3" t="str">
        <f>IF(Mercury!BL44&lt;440,"Yes","No")</f>
        <v>Yes</v>
      </c>
      <c r="L45" s="3" t="str">
        <f>IF(Mercury!BL44&gt;440,"No","Yes")</f>
        <v>Yes</v>
      </c>
    </row>
    <row r="46" spans="1:12" x14ac:dyDescent="0.3">
      <c r="A46" t="s">
        <v>47</v>
      </c>
      <c r="B46" t="s">
        <v>89</v>
      </c>
      <c r="C46" t="str">
        <f>Mercury!AC45</f>
        <v>California Mussel</v>
      </c>
      <c r="D46" t="s">
        <v>106</v>
      </c>
      <c r="E46" s="3" t="str">
        <f>IF(Mercury!BL45&lt;5,"Yes","No")</f>
        <v>Yes</v>
      </c>
      <c r="F46" s="3" t="str">
        <f>IF(Mercury!BL45&lt;10,"Yes","No")</f>
        <v>Yes</v>
      </c>
      <c r="G46" s="3" t="str">
        <f>IF(Mercury!BL45&lt;20,"Yes","No")</f>
        <v>Yes</v>
      </c>
      <c r="H46" s="3" t="str">
        <f>IF(Mercury!BL45&lt;40,"Yes","No")</f>
        <v>Yes</v>
      </c>
      <c r="I46" s="3" t="str">
        <f>IF(Mercury!BL45&lt;70,"Yes","No")</f>
        <v>Yes</v>
      </c>
      <c r="J46" s="3" t="str">
        <f>IF(Mercury!BL45&lt;150,"Yes","No")</f>
        <v>Yes</v>
      </c>
      <c r="K46" s="3" t="str">
        <f>IF(Mercury!BL45&lt;440,"Yes","No")</f>
        <v>Yes</v>
      </c>
      <c r="L46" s="3" t="str">
        <f>IF(Mercury!BL45&gt;440,"No","Yes")</f>
        <v>Yes</v>
      </c>
    </row>
    <row r="47" spans="1:12" x14ac:dyDescent="0.3">
      <c r="A47" t="s">
        <v>54</v>
      </c>
      <c r="B47" t="s">
        <v>83</v>
      </c>
      <c r="C47" t="str">
        <f>Mercury!AC46</f>
        <v>Pacific Oyster</v>
      </c>
      <c r="D47" t="s">
        <v>106</v>
      </c>
      <c r="E47" s="3" t="str">
        <f>IF(Mercury!BL46&lt;5,"Yes","No")</f>
        <v>No</v>
      </c>
      <c r="F47" s="3" t="str">
        <f>IF(Mercury!BL46&lt;10,"Yes","No")</f>
        <v>Yes</v>
      </c>
      <c r="G47" s="3" t="str">
        <f>IF(Mercury!BL46&lt;20,"Yes","No")</f>
        <v>Yes</v>
      </c>
      <c r="H47" s="3" t="str">
        <f>IF(Mercury!BL46&lt;40,"Yes","No")</f>
        <v>Yes</v>
      </c>
      <c r="I47" s="3" t="str">
        <f>IF(Mercury!BL46&lt;70,"Yes","No")</f>
        <v>Yes</v>
      </c>
      <c r="J47" s="3" t="str">
        <f>IF(Mercury!BL46&lt;150,"Yes","No")</f>
        <v>Yes</v>
      </c>
      <c r="K47" s="3" t="str">
        <f>IF(Mercury!BL46&lt;440,"Yes","No")</f>
        <v>Yes</v>
      </c>
      <c r="L47" s="3" t="str">
        <f>IF(Mercury!BL46&gt;440,"No","Yes")</f>
        <v>Yes</v>
      </c>
    </row>
    <row r="48" spans="1:12" x14ac:dyDescent="0.3">
      <c r="A48" t="s">
        <v>54</v>
      </c>
      <c r="B48" t="s">
        <v>91</v>
      </c>
      <c r="C48" t="str">
        <f>Mercury!AC47</f>
        <v>Spotfin Croaker</v>
      </c>
      <c r="D48" t="s">
        <v>106</v>
      </c>
      <c r="E48" s="3" t="str">
        <f>IF(Mercury!BL47&lt;5,"Yes","No")</f>
        <v>No</v>
      </c>
      <c r="F48" s="3" t="str">
        <f>IF(Mercury!BL47&lt;10,"Yes","No")</f>
        <v>No</v>
      </c>
      <c r="G48" s="3" t="str">
        <f>IF(Mercury!BL47&lt;20,"Yes","No")</f>
        <v>No</v>
      </c>
      <c r="H48" s="3" t="str">
        <f>IF(Mercury!BL47&lt;40,"Yes","No")</f>
        <v>No</v>
      </c>
      <c r="I48" s="3" t="str">
        <f>IF(Mercury!BL47&lt;70,"Yes","No")</f>
        <v>No</v>
      </c>
      <c r="J48" s="3" t="str">
        <f>IF(Mercury!BL47&lt;150,"Yes","No")</f>
        <v>No</v>
      </c>
      <c r="K48" s="3" t="str">
        <f>IF(Mercury!BL47&lt;440,"Yes","No")</f>
        <v>Yes</v>
      </c>
      <c r="L48" s="3" t="str">
        <f>IF(Mercury!BL47&gt;440,"No","Yes")</f>
        <v>Yes</v>
      </c>
    </row>
    <row r="49" spans="1:12" x14ac:dyDescent="0.3">
      <c r="A49" t="s">
        <v>54</v>
      </c>
      <c r="B49" t="s">
        <v>94</v>
      </c>
      <c r="C49" t="str">
        <f>Mercury!AC48</f>
        <v>Spotted Sand Bass</v>
      </c>
      <c r="D49" t="s">
        <v>106</v>
      </c>
      <c r="E49" s="3" t="str">
        <f>IF(Mercury!BL48&lt;5,"Yes","No")</f>
        <v>No</v>
      </c>
      <c r="F49" s="3" t="str">
        <f>IF(Mercury!BL48&lt;10,"Yes","No")</f>
        <v>No</v>
      </c>
      <c r="G49" s="3" t="str">
        <f>IF(Mercury!BL48&lt;20,"Yes","No")</f>
        <v>No</v>
      </c>
      <c r="H49" s="3" t="str">
        <f>IF(Mercury!BL48&lt;40,"Yes","No")</f>
        <v>No</v>
      </c>
      <c r="I49" s="3" t="str">
        <f>IF(Mercury!BL48&lt;70,"Yes","No")</f>
        <v>No</v>
      </c>
      <c r="J49" s="3" t="str">
        <f>IF(Mercury!BL48&lt;150,"Yes","No")</f>
        <v>Yes</v>
      </c>
      <c r="K49" s="3" t="str">
        <f>IF(Mercury!BL48&lt;440,"Yes","No")</f>
        <v>Yes</v>
      </c>
      <c r="L49" s="3" t="str">
        <f>IF(Mercury!BL48&gt;440,"No","Yes")</f>
        <v>Yes</v>
      </c>
    </row>
    <row r="50" spans="1:12" x14ac:dyDescent="0.3">
      <c r="A50" t="s">
        <v>54</v>
      </c>
      <c r="B50" t="s">
        <v>95</v>
      </c>
      <c r="C50" t="str">
        <f>Mercury!AC49</f>
        <v>Jack Mackerel</v>
      </c>
      <c r="D50" t="s">
        <v>106</v>
      </c>
      <c r="E50" s="3" t="str">
        <f>IF(Mercury!BL49&lt;5,"Yes","No")</f>
        <v>No</v>
      </c>
      <c r="F50" s="3" t="str">
        <f>IF(Mercury!BL49&lt;10,"Yes","No")</f>
        <v>No</v>
      </c>
      <c r="G50" s="3" t="str">
        <f>IF(Mercury!BL49&lt;20,"Yes","No")</f>
        <v>No</v>
      </c>
      <c r="H50" s="3" t="str">
        <f>IF(Mercury!BL49&lt;40,"Yes","No")</f>
        <v>Yes</v>
      </c>
      <c r="I50" s="3" t="str">
        <f>IF(Mercury!BL49&lt;70,"Yes","No")</f>
        <v>Yes</v>
      </c>
      <c r="J50" s="3" t="str">
        <f>IF(Mercury!BL49&lt;150,"Yes","No")</f>
        <v>Yes</v>
      </c>
      <c r="K50" s="3" t="str">
        <f>IF(Mercury!BL49&lt;440,"Yes","No")</f>
        <v>Yes</v>
      </c>
      <c r="L50" s="3" t="str">
        <f>IF(Mercury!BL49&gt;440,"No","Yes")</f>
        <v>Yes</v>
      </c>
    </row>
    <row r="51" spans="1:12" x14ac:dyDescent="0.3">
      <c r="A51" t="s">
        <v>59</v>
      </c>
      <c r="B51" t="s">
        <v>74</v>
      </c>
      <c r="C51" t="str">
        <f>Mercury!AC50</f>
        <v>Largemouth Bass</v>
      </c>
      <c r="D51" t="s">
        <v>106</v>
      </c>
      <c r="E51" s="3" t="str">
        <f>IF(Mercury!BL50&lt;5,"Yes","No")</f>
        <v>No</v>
      </c>
      <c r="F51" s="3" t="str">
        <f>IF(Mercury!BL50&lt;10,"Yes","No")</f>
        <v>No</v>
      </c>
      <c r="G51" s="3" t="str">
        <f>IF(Mercury!BL50&lt;20,"Yes","No")</f>
        <v>No</v>
      </c>
      <c r="H51" s="3" t="str">
        <f>IF(Mercury!BL50&lt;40,"Yes","No")</f>
        <v>No</v>
      </c>
      <c r="I51" s="3" t="str">
        <f>IF(Mercury!BL50&lt;70,"Yes","No")</f>
        <v>No</v>
      </c>
      <c r="J51" s="3" t="str">
        <f>IF(Mercury!BL50&lt;150,"Yes","No")</f>
        <v>Yes</v>
      </c>
      <c r="K51" s="3" t="str">
        <f>IF(Mercury!BL50&lt;440,"Yes","No")</f>
        <v>Yes</v>
      </c>
      <c r="L51" s="3" t="str">
        <f>IF(Mercury!BL50&gt;440,"No","Yes")</f>
        <v>Yes</v>
      </c>
    </row>
    <row r="52" spans="1:12" x14ac:dyDescent="0.3">
      <c r="A52" t="s">
        <v>59</v>
      </c>
      <c r="B52" t="s">
        <v>74</v>
      </c>
      <c r="C52" t="str">
        <f>Mercury!AC51</f>
        <v>Largemouth Bass</v>
      </c>
      <c r="D52" t="s">
        <v>106</v>
      </c>
      <c r="E52" s="3" t="str">
        <f>IF(Mercury!BL51&lt;5,"Yes","No")</f>
        <v>No</v>
      </c>
      <c r="F52" s="3" t="str">
        <f>IF(Mercury!BL51&lt;10,"Yes","No")</f>
        <v>No</v>
      </c>
      <c r="G52" s="3" t="str">
        <f>IF(Mercury!BL51&lt;20,"Yes","No")</f>
        <v>No</v>
      </c>
      <c r="H52" s="3" t="str">
        <f>IF(Mercury!BL51&lt;40,"Yes","No")</f>
        <v>No</v>
      </c>
      <c r="I52" s="3" t="str">
        <f>IF(Mercury!BL51&lt;70,"Yes","No")</f>
        <v>No</v>
      </c>
      <c r="J52" s="3" t="str">
        <f>IF(Mercury!BL51&lt;150,"Yes","No")</f>
        <v>Yes</v>
      </c>
      <c r="K52" s="3" t="str">
        <f>IF(Mercury!BL51&lt;440,"Yes","No")</f>
        <v>Yes</v>
      </c>
      <c r="L52" s="3" t="str">
        <f>IF(Mercury!BL51&gt;440,"No","Yes")</f>
        <v>Yes</v>
      </c>
    </row>
    <row r="53" spans="1:12" x14ac:dyDescent="0.3">
      <c r="A53" t="s">
        <v>59</v>
      </c>
      <c r="B53" t="s">
        <v>96</v>
      </c>
      <c r="C53" t="str">
        <f>Mercury!AC52</f>
        <v>Brown Bullhead</v>
      </c>
      <c r="D53" t="s">
        <v>106</v>
      </c>
      <c r="E53" s="3" t="str">
        <f>IF(Mercury!BL52&lt;5,"Yes","No")</f>
        <v>No</v>
      </c>
      <c r="F53" s="3" t="str">
        <f>IF(Mercury!BL52&lt;10,"Yes","No")</f>
        <v>No</v>
      </c>
      <c r="G53" s="3" t="str">
        <f>IF(Mercury!BL52&lt;20,"Yes","No")</f>
        <v>No</v>
      </c>
      <c r="H53" s="3" t="str">
        <f>IF(Mercury!BL52&lt;40,"Yes","No")</f>
        <v>No</v>
      </c>
      <c r="I53" s="3" t="str">
        <f>IF(Mercury!BL52&lt;70,"Yes","No")</f>
        <v>Yes</v>
      </c>
      <c r="J53" s="3" t="str">
        <f>IF(Mercury!BL52&lt;150,"Yes","No")</f>
        <v>Yes</v>
      </c>
      <c r="K53" s="3" t="str">
        <f>IF(Mercury!BL52&lt;440,"Yes","No")</f>
        <v>Yes</v>
      </c>
      <c r="L53" s="3" t="str">
        <f>IF(Mercury!BL52&gt;440,"No","Yes")</f>
        <v>Yes</v>
      </c>
    </row>
    <row r="54" spans="1:12" x14ac:dyDescent="0.3">
      <c r="A54" t="s">
        <v>59</v>
      </c>
      <c r="B54" t="s">
        <v>75</v>
      </c>
      <c r="C54" t="str">
        <f>Mercury!AC53</f>
        <v>Bluegill</v>
      </c>
      <c r="D54" t="s">
        <v>106</v>
      </c>
      <c r="E54" s="3" t="str">
        <f>IF(Mercury!BL53&lt;5,"Yes","No")</f>
        <v>No</v>
      </c>
      <c r="F54" s="3" t="str">
        <f>IF(Mercury!BL53&lt;10,"Yes","No")</f>
        <v>No</v>
      </c>
      <c r="G54" s="3" t="str">
        <f>IF(Mercury!BL53&lt;20,"Yes","No")</f>
        <v>No</v>
      </c>
      <c r="H54" s="3" t="str">
        <f>IF(Mercury!BL53&lt;40,"Yes","No")</f>
        <v>Yes</v>
      </c>
      <c r="I54" s="3" t="str">
        <f>IF(Mercury!BL53&lt;70,"Yes","No")</f>
        <v>Yes</v>
      </c>
      <c r="J54" s="3" t="str">
        <f>IF(Mercury!BL53&lt;150,"Yes","No")</f>
        <v>Yes</v>
      </c>
      <c r="K54" s="3" t="str">
        <f>IF(Mercury!BL53&lt;440,"Yes","No")</f>
        <v>Yes</v>
      </c>
      <c r="L54" s="3" t="str">
        <f>IF(Mercury!BL53&gt;440,"No","Yes")</f>
        <v>Yes</v>
      </c>
    </row>
    <row r="55" spans="1:12" x14ac:dyDescent="0.3">
      <c r="A55" t="s">
        <v>54</v>
      </c>
      <c r="B55" t="s">
        <v>90</v>
      </c>
      <c r="C55" t="str">
        <f>Mercury!AC54</f>
        <v>California Spiny Lobster</v>
      </c>
      <c r="D55" t="s">
        <v>106</v>
      </c>
      <c r="E55" s="3" t="str">
        <f>IF(Mercury!BL54&lt;5,"Yes","No")</f>
        <v>No</v>
      </c>
      <c r="F55" s="3" t="str">
        <f>IF(Mercury!BL54&lt;10,"Yes","No")</f>
        <v>No</v>
      </c>
      <c r="G55" s="3" t="str">
        <f>IF(Mercury!BL54&lt;20,"Yes","No")</f>
        <v>No</v>
      </c>
      <c r="H55" s="3" t="str">
        <f>IF(Mercury!BL54&lt;40,"Yes","No")</f>
        <v>No</v>
      </c>
      <c r="I55" s="3" t="str">
        <f>IF(Mercury!BL54&lt;70,"Yes","No")</f>
        <v>No</v>
      </c>
      <c r="J55" s="3" t="str">
        <f>IF(Mercury!BL54&lt;150,"Yes","No")</f>
        <v>Yes</v>
      </c>
      <c r="K55" s="3" t="str">
        <f>IF(Mercury!BL54&lt;440,"Yes","No")</f>
        <v>Yes</v>
      </c>
      <c r="L55" s="3" t="str">
        <f>IF(Mercury!BL54&gt;440,"No","Yes")</f>
        <v>Yes</v>
      </c>
    </row>
    <row r="56" spans="1:12" x14ac:dyDescent="0.3">
      <c r="A56" t="s">
        <v>54</v>
      </c>
      <c r="B56" t="s">
        <v>90</v>
      </c>
      <c r="C56" t="str">
        <f>Mercury!AC55</f>
        <v>California Spiny Lobster</v>
      </c>
      <c r="D56" t="s">
        <v>106</v>
      </c>
      <c r="E56" s="3" t="str">
        <f>IF(Mercury!BL55&lt;5,"Yes","No")</f>
        <v>No</v>
      </c>
      <c r="F56" s="3" t="str">
        <f>IF(Mercury!BL55&lt;10,"Yes","No")</f>
        <v>No</v>
      </c>
      <c r="G56" s="3" t="str">
        <f>IF(Mercury!BL55&lt;20,"Yes","No")</f>
        <v>No</v>
      </c>
      <c r="H56" s="3" t="str">
        <f>IF(Mercury!BL55&lt;40,"Yes","No")</f>
        <v>No</v>
      </c>
      <c r="I56" s="3" t="str">
        <f>IF(Mercury!BL55&lt;70,"Yes","No")</f>
        <v>Yes</v>
      </c>
      <c r="J56" s="3" t="str">
        <f>IF(Mercury!BL55&lt;150,"Yes","No")</f>
        <v>Yes</v>
      </c>
      <c r="K56" s="3" t="str">
        <f>IF(Mercury!BL55&lt;440,"Yes","No")</f>
        <v>Yes</v>
      </c>
      <c r="L56" s="3" t="str">
        <f>IF(Mercury!BL55&gt;440,"No","Yes")</f>
        <v>Yes</v>
      </c>
    </row>
    <row r="57" spans="1:12" x14ac:dyDescent="0.3">
      <c r="A57" t="s">
        <v>54</v>
      </c>
      <c r="B57" t="s">
        <v>97</v>
      </c>
      <c r="C57" t="str">
        <f>Mercury!AC56</f>
        <v>Graceful Rock Crab</v>
      </c>
      <c r="D57" t="s">
        <v>106</v>
      </c>
      <c r="E57" s="3" t="str">
        <f>IF(Mercury!BL56&lt;5,"Yes","No")</f>
        <v>No</v>
      </c>
      <c r="F57" s="3" t="str">
        <f>IF(Mercury!BL56&lt;10,"Yes","No")</f>
        <v>No</v>
      </c>
      <c r="G57" s="3" t="str">
        <f>IF(Mercury!BL56&lt;20,"Yes","No")</f>
        <v>No</v>
      </c>
      <c r="H57" s="3" t="str">
        <f>IF(Mercury!BL56&lt;40,"Yes","No")</f>
        <v>Yes</v>
      </c>
      <c r="I57" s="3" t="str">
        <f>IF(Mercury!BL56&lt;70,"Yes","No")</f>
        <v>Yes</v>
      </c>
      <c r="J57" s="3" t="str">
        <f>IF(Mercury!BL56&lt;150,"Yes","No")</f>
        <v>Yes</v>
      </c>
      <c r="K57" s="3" t="str">
        <f>IF(Mercury!BL56&lt;440,"Yes","No")</f>
        <v>Yes</v>
      </c>
      <c r="L57" s="3" t="str">
        <f>IF(Mercury!BL56&gt;440,"No","Yes")</f>
        <v>Yes</v>
      </c>
    </row>
    <row r="58" spans="1:12" x14ac:dyDescent="0.3">
      <c r="A58" t="s">
        <v>54</v>
      </c>
      <c r="B58" t="s">
        <v>98</v>
      </c>
      <c r="C58" t="str">
        <f>Mercury!AC57</f>
        <v>Spotted Sand Bass Fillet (Skin Off)</v>
      </c>
      <c r="D58" t="s">
        <v>106</v>
      </c>
      <c r="E58" s="3" t="str">
        <f>IF(Mercury!BL57&lt;5,"Yes","No")</f>
        <v>No</v>
      </c>
      <c r="F58" s="3" t="str">
        <f>IF(Mercury!BL57&lt;10,"Yes","No")</f>
        <v>No</v>
      </c>
      <c r="G58" s="3" t="str">
        <f>IF(Mercury!BL57&lt;20,"Yes","No")</f>
        <v>No</v>
      </c>
      <c r="H58" s="3" t="str">
        <f>IF(Mercury!BL57&lt;40,"Yes","No")</f>
        <v>No</v>
      </c>
      <c r="I58" s="3" t="str">
        <f>IF(Mercury!BL57&lt;70,"Yes","No")</f>
        <v>No</v>
      </c>
      <c r="J58" s="3" t="str">
        <f>IF(Mercury!BL57&lt;150,"Yes","No")</f>
        <v>No</v>
      </c>
      <c r="K58" s="3" t="str">
        <f>IF(Mercury!BL57&lt;440,"Yes","No")</f>
        <v>Yes</v>
      </c>
      <c r="L58" s="3" t="str">
        <f>IF(Mercury!BL57&gt;440,"No","Yes")</f>
        <v>Yes</v>
      </c>
    </row>
    <row r="59" spans="1:12" x14ac:dyDescent="0.3">
      <c r="A59" t="s">
        <v>54</v>
      </c>
      <c r="B59" t="s">
        <v>98</v>
      </c>
      <c r="C59" t="str">
        <f>Mercury!AC58</f>
        <v>Spotted Sand Bass Fillet (Skin Off)</v>
      </c>
      <c r="D59" t="s">
        <v>106</v>
      </c>
      <c r="E59" s="3" t="str">
        <f>IF(Mercury!BL58&lt;5,"Yes","No")</f>
        <v>No</v>
      </c>
      <c r="F59" s="3" t="str">
        <f>IF(Mercury!BL58&lt;10,"Yes","No")</f>
        <v>No</v>
      </c>
      <c r="G59" s="3" t="str">
        <f>IF(Mercury!BL58&lt;20,"Yes","No")</f>
        <v>No</v>
      </c>
      <c r="H59" s="3" t="str">
        <f>IF(Mercury!BL58&lt;40,"Yes","No")</f>
        <v>No</v>
      </c>
      <c r="I59" s="3" t="str">
        <f>IF(Mercury!BL58&lt;70,"Yes","No")</f>
        <v>No</v>
      </c>
      <c r="J59" s="3" t="str">
        <f>IF(Mercury!BL58&lt;150,"Yes","No")</f>
        <v>No</v>
      </c>
      <c r="K59" s="3" t="str">
        <f>IF(Mercury!BL58&lt;440,"Yes","No")</f>
        <v>Yes</v>
      </c>
      <c r="L59" s="3" t="str">
        <f>IF(Mercury!BL58&gt;440,"No","Yes")</f>
        <v>Yes</v>
      </c>
    </row>
    <row r="60" spans="1:12" x14ac:dyDescent="0.3">
      <c r="A60" t="s">
        <v>54</v>
      </c>
      <c r="B60" t="s">
        <v>98</v>
      </c>
      <c r="C60" t="str">
        <f>Mercury!AC59</f>
        <v>Spotted Sand Bass Fillet (Skin Off)</v>
      </c>
      <c r="D60" t="s">
        <v>106</v>
      </c>
      <c r="E60" s="3" t="str">
        <f>IF(Mercury!BL59&lt;5,"Yes","No")</f>
        <v>No</v>
      </c>
      <c r="F60" s="3" t="str">
        <f>IF(Mercury!BL59&lt;10,"Yes","No")</f>
        <v>No</v>
      </c>
      <c r="G60" s="3" t="str">
        <f>IF(Mercury!BL59&lt;20,"Yes","No")</f>
        <v>No</v>
      </c>
      <c r="H60" s="3" t="str">
        <f>IF(Mercury!BL59&lt;40,"Yes","No")</f>
        <v>No</v>
      </c>
      <c r="I60" s="3" t="str">
        <f>IF(Mercury!BL59&lt;70,"Yes","No")</f>
        <v>No</v>
      </c>
      <c r="J60" s="3" t="str">
        <f>IF(Mercury!BL59&lt;150,"Yes","No")</f>
        <v>No</v>
      </c>
      <c r="K60" s="3" t="str">
        <f>IF(Mercury!BL59&lt;440,"Yes","No")</f>
        <v>Yes</v>
      </c>
      <c r="L60" s="3" t="str">
        <f>IF(Mercury!BL59&gt;440,"No","Yes")</f>
        <v>Yes</v>
      </c>
    </row>
    <row r="61" spans="1:12" x14ac:dyDescent="0.3">
      <c r="A61" t="s">
        <v>54</v>
      </c>
      <c r="B61" t="s">
        <v>98</v>
      </c>
      <c r="C61" t="str">
        <f>Mercury!AC60</f>
        <v>Spotted Sand Bass Fillet (Skin Off)</v>
      </c>
      <c r="D61" t="s">
        <v>106</v>
      </c>
      <c r="E61" s="3" t="str">
        <f>IF(Mercury!BL60&lt;5,"Yes","No")</f>
        <v>No</v>
      </c>
      <c r="F61" s="3" t="str">
        <f>IF(Mercury!BL60&lt;10,"Yes","No")</f>
        <v>No</v>
      </c>
      <c r="G61" s="3" t="str">
        <f>IF(Mercury!BL60&lt;20,"Yes","No")</f>
        <v>No</v>
      </c>
      <c r="H61" s="3" t="str">
        <f>IF(Mercury!BL60&lt;40,"Yes","No")</f>
        <v>No</v>
      </c>
      <c r="I61" s="3" t="str">
        <f>IF(Mercury!BL60&lt;70,"Yes","No")</f>
        <v>No</v>
      </c>
      <c r="J61" s="3" t="str">
        <f>IF(Mercury!BL60&lt;150,"Yes","No")</f>
        <v>No</v>
      </c>
      <c r="K61" s="3" t="str">
        <f>IF(Mercury!BL60&lt;440,"Yes","No")</f>
        <v>Yes</v>
      </c>
      <c r="L61" s="3" t="str">
        <f>IF(Mercury!BL60&gt;440,"No","Yes")</f>
        <v>Yes</v>
      </c>
    </row>
    <row r="62" spans="1:12" x14ac:dyDescent="0.3">
      <c r="A62" t="s">
        <v>54</v>
      </c>
      <c r="B62" t="s">
        <v>98</v>
      </c>
      <c r="C62" t="str">
        <f>Mercury!AC61</f>
        <v>Spotted Sand Bass Fillet (Skin Off)</v>
      </c>
      <c r="D62" t="s">
        <v>106</v>
      </c>
      <c r="E62" s="3" t="str">
        <f>IF(Mercury!BL61&lt;5,"Yes","No")</f>
        <v>No</v>
      </c>
      <c r="F62" s="3" t="str">
        <f>IF(Mercury!BL61&lt;10,"Yes","No")</f>
        <v>No</v>
      </c>
      <c r="G62" s="3" t="str">
        <f>IF(Mercury!BL61&lt;20,"Yes","No")</f>
        <v>No</v>
      </c>
      <c r="H62" s="3" t="str">
        <f>IF(Mercury!BL61&lt;40,"Yes","No")</f>
        <v>No</v>
      </c>
      <c r="I62" s="3" t="str">
        <f>IF(Mercury!BL61&lt;70,"Yes","No")</f>
        <v>No</v>
      </c>
      <c r="J62" s="3" t="str">
        <f>IF(Mercury!BL61&lt;150,"Yes","No")</f>
        <v>No</v>
      </c>
      <c r="K62" s="3" t="str">
        <f>IF(Mercury!BL61&lt;440,"Yes","No")</f>
        <v>Yes</v>
      </c>
      <c r="L62" s="3" t="str">
        <f>IF(Mercury!BL61&gt;440,"No","Yes")</f>
        <v>Yes</v>
      </c>
    </row>
    <row r="63" spans="1:12" x14ac:dyDescent="0.3">
      <c r="A63" t="s">
        <v>54</v>
      </c>
      <c r="B63" t="s">
        <v>98</v>
      </c>
      <c r="C63" t="str">
        <f>Mercury!AC62</f>
        <v>Spotted Sand Bass Fillet (Skin Off)</v>
      </c>
      <c r="D63" t="s">
        <v>106</v>
      </c>
      <c r="E63" s="3" t="str">
        <f>IF(Mercury!BL62&lt;5,"Yes","No")</f>
        <v>No</v>
      </c>
      <c r="F63" s="3" t="str">
        <f>IF(Mercury!BL62&lt;10,"Yes","No")</f>
        <v>No</v>
      </c>
      <c r="G63" s="3" t="str">
        <f>IF(Mercury!BL62&lt;20,"Yes","No")</f>
        <v>No</v>
      </c>
      <c r="H63" s="3" t="str">
        <f>IF(Mercury!BL62&lt;40,"Yes","No")</f>
        <v>No</v>
      </c>
      <c r="I63" s="3" t="str">
        <f>IF(Mercury!BL62&lt;70,"Yes","No")</f>
        <v>No</v>
      </c>
      <c r="J63" s="3" t="str">
        <f>IF(Mercury!BL62&lt;150,"Yes","No")</f>
        <v>Yes</v>
      </c>
      <c r="K63" s="3" t="str">
        <f>IF(Mercury!BL62&lt;440,"Yes","No")</f>
        <v>Yes</v>
      </c>
      <c r="L63" s="3" t="str">
        <f>IF(Mercury!BL62&gt;440,"No","Yes")</f>
        <v>Yes</v>
      </c>
    </row>
    <row r="64" spans="1:12" x14ac:dyDescent="0.3">
      <c r="A64" t="s">
        <v>54</v>
      </c>
      <c r="B64" t="s">
        <v>98</v>
      </c>
      <c r="C64" t="str">
        <f>Mercury!AC63</f>
        <v>Spotted Sand Bass Fillet (Skin Off)</v>
      </c>
      <c r="D64" t="s">
        <v>106</v>
      </c>
      <c r="E64" s="3" t="str">
        <f>IF(Mercury!BL63&lt;5,"Yes","No")</f>
        <v>No</v>
      </c>
      <c r="F64" s="3" t="str">
        <f>IF(Mercury!BL63&lt;10,"Yes","No")</f>
        <v>No</v>
      </c>
      <c r="G64" s="3" t="str">
        <f>IF(Mercury!BL63&lt;20,"Yes","No")</f>
        <v>No</v>
      </c>
      <c r="H64" s="3" t="str">
        <f>IF(Mercury!BL63&lt;40,"Yes","No")</f>
        <v>No</v>
      </c>
      <c r="I64" s="3" t="str">
        <f>IF(Mercury!BL63&lt;70,"Yes","No")</f>
        <v>No</v>
      </c>
      <c r="J64" s="3" t="str">
        <f>IF(Mercury!BL63&lt;150,"Yes","No")</f>
        <v>Yes</v>
      </c>
      <c r="K64" s="3" t="str">
        <f>IF(Mercury!BL63&lt;440,"Yes","No")</f>
        <v>Yes</v>
      </c>
      <c r="L64" s="3" t="str">
        <f>IF(Mercury!BL63&gt;440,"No","Yes")</f>
        <v>Yes</v>
      </c>
    </row>
    <row r="65" spans="1:12" x14ac:dyDescent="0.3">
      <c r="A65" t="s">
        <v>47</v>
      </c>
      <c r="B65" t="s">
        <v>99</v>
      </c>
      <c r="C65" t="str">
        <f>Mercury!AC64</f>
        <v>Spotfin Croaker Fillet (Skin Off)</v>
      </c>
      <c r="D65" t="s">
        <v>106</v>
      </c>
      <c r="E65" s="3" t="str">
        <f>IF(Mercury!BL64&lt;5,"Yes","No")</f>
        <v>No</v>
      </c>
      <c r="F65" s="3" t="str">
        <f>IF(Mercury!BL64&lt;10,"Yes","No")</f>
        <v>No</v>
      </c>
      <c r="G65" s="3" t="str">
        <f>IF(Mercury!BL64&lt;20,"Yes","No")</f>
        <v>No</v>
      </c>
      <c r="H65" s="3" t="str">
        <f>IF(Mercury!BL64&lt;40,"Yes","No")</f>
        <v>No</v>
      </c>
      <c r="I65" s="3" t="str">
        <f>IF(Mercury!BL64&lt;70,"Yes","No")</f>
        <v>No</v>
      </c>
      <c r="J65" s="3" t="str">
        <f>IF(Mercury!BL64&lt;150,"Yes","No")</f>
        <v>Yes</v>
      </c>
      <c r="K65" s="3" t="str">
        <f>IF(Mercury!BL64&lt;440,"Yes","No")</f>
        <v>Yes</v>
      </c>
      <c r="L65" s="3" t="str">
        <f>IF(Mercury!BL64&gt;440,"No","Yes")</f>
        <v>Yes</v>
      </c>
    </row>
    <row r="66" spans="1:12" x14ac:dyDescent="0.3">
      <c r="A66" t="s">
        <v>59</v>
      </c>
      <c r="B66" t="s">
        <v>100</v>
      </c>
      <c r="C66" t="str">
        <f>Mercury!AC65</f>
        <v>Common Carp Fillet (Skin Off)</v>
      </c>
      <c r="D66" t="s">
        <v>106</v>
      </c>
      <c r="E66" s="3" t="str">
        <f>IF(Mercury!BL65&lt;5,"Yes","No")</f>
        <v>No</v>
      </c>
      <c r="F66" s="3" t="str">
        <f>IF(Mercury!BL65&lt;10,"Yes","No")</f>
        <v>No</v>
      </c>
      <c r="G66" s="3" t="str">
        <f>IF(Mercury!BL65&lt;20,"Yes","No")</f>
        <v>No</v>
      </c>
      <c r="H66" s="3" t="str">
        <f>IF(Mercury!BL65&lt;40,"Yes","No")</f>
        <v>No</v>
      </c>
      <c r="I66" s="3" t="str">
        <f>IF(Mercury!BL65&lt;70,"Yes","No")</f>
        <v>Yes</v>
      </c>
      <c r="J66" s="3" t="str">
        <f>IF(Mercury!BL65&lt;150,"Yes","No")</f>
        <v>Yes</v>
      </c>
      <c r="K66" s="3" t="str">
        <f>IF(Mercury!BL65&lt;440,"Yes","No")</f>
        <v>Yes</v>
      </c>
      <c r="L66" s="3" t="str">
        <f>IF(Mercury!BL65&gt;440,"No","Yes")</f>
        <v>Yes</v>
      </c>
    </row>
    <row r="67" spans="1:12" x14ac:dyDescent="0.3">
      <c r="A67" t="s">
        <v>47</v>
      </c>
      <c r="B67" t="s">
        <v>101</v>
      </c>
      <c r="C67" t="str">
        <f>Mercury!AC66</f>
        <v>Spotfin Croaker Liver</v>
      </c>
      <c r="D67" t="s">
        <v>106</v>
      </c>
      <c r="E67" s="3" t="str">
        <f>IF(Mercury!BL66&lt;5,"Yes","No")</f>
        <v>No</v>
      </c>
      <c r="F67" s="3" t="str">
        <f>IF(Mercury!BL66&lt;10,"Yes","No")</f>
        <v>No</v>
      </c>
      <c r="G67" s="3" t="str">
        <f>IF(Mercury!BL66&lt;20,"Yes","No")</f>
        <v>No</v>
      </c>
      <c r="H67" s="3" t="str">
        <f>IF(Mercury!BL66&lt;40,"Yes","No")</f>
        <v>No</v>
      </c>
      <c r="I67" s="3" t="str">
        <f>IF(Mercury!BL66&lt;70,"Yes","No")</f>
        <v>Yes</v>
      </c>
      <c r="J67" s="3" t="str">
        <f>IF(Mercury!BL66&lt;150,"Yes","No")</f>
        <v>Yes</v>
      </c>
      <c r="K67" s="3" t="str">
        <f>IF(Mercury!BL66&lt;440,"Yes","No")</f>
        <v>Yes</v>
      </c>
      <c r="L67" s="3" t="str">
        <f>IF(Mercury!BL66&gt;440,"No","Yes")</f>
        <v>Yes</v>
      </c>
    </row>
    <row r="68" spans="1:12" x14ac:dyDescent="0.3">
      <c r="A68" t="s">
        <v>30</v>
      </c>
      <c r="B68" t="s">
        <v>102</v>
      </c>
      <c r="C68" t="str">
        <f>Mercury!AC67</f>
        <v>Bluegill Fillet (Skin Off)</v>
      </c>
      <c r="D68" t="s">
        <v>106</v>
      </c>
      <c r="E68" s="3" t="str">
        <f>IF(Mercury!BL67&lt;5,"Yes","No")</f>
        <v>No</v>
      </c>
      <c r="F68" s="3" t="str">
        <f>IF(Mercury!BL67&lt;10,"Yes","No")</f>
        <v>No</v>
      </c>
      <c r="G68" s="3" t="str">
        <f>IF(Mercury!BL67&lt;20,"Yes","No")</f>
        <v>No</v>
      </c>
      <c r="H68" s="3" t="str">
        <f>IF(Mercury!BL67&lt;40,"Yes","No")</f>
        <v>No</v>
      </c>
      <c r="I68" s="3" t="str">
        <f>IF(Mercury!BL67&lt;70,"Yes","No")</f>
        <v>Yes</v>
      </c>
      <c r="J68" s="3" t="str">
        <f>IF(Mercury!BL67&lt;150,"Yes","No")</f>
        <v>Yes</v>
      </c>
      <c r="K68" s="3" t="str">
        <f>IF(Mercury!BL67&lt;440,"Yes","No")</f>
        <v>Yes</v>
      </c>
      <c r="L68" s="3" t="str">
        <f>IF(Mercury!BL67&gt;440,"No","Yes")</f>
        <v>Yes</v>
      </c>
    </row>
    <row r="69" spans="1:12" x14ac:dyDescent="0.3">
      <c r="A69" t="s">
        <v>21</v>
      </c>
      <c r="B69" t="s">
        <v>103</v>
      </c>
      <c r="C69" t="str">
        <f>Mercury!AC68</f>
        <v>California Corbina Fillet (Skin Off)</v>
      </c>
      <c r="D69" t="s">
        <v>106</v>
      </c>
      <c r="E69" s="3" t="str">
        <f>IF(Mercury!BL68&lt;5,"Yes","No")</f>
        <v>No</v>
      </c>
      <c r="F69" s="3" t="str">
        <f>IF(Mercury!BL68&lt;10,"Yes","No")</f>
        <v>No</v>
      </c>
      <c r="G69" s="3" t="str">
        <f>IF(Mercury!BL68&lt;20,"Yes","No")</f>
        <v>No</v>
      </c>
      <c r="H69" s="3" t="str">
        <f>IF(Mercury!BL68&lt;40,"Yes","No")</f>
        <v>Yes</v>
      </c>
      <c r="I69" s="3" t="str">
        <f>IF(Mercury!BL68&lt;70,"Yes","No")</f>
        <v>Yes</v>
      </c>
      <c r="J69" s="3" t="str">
        <f>IF(Mercury!BL68&lt;150,"Yes","No")</f>
        <v>Yes</v>
      </c>
      <c r="K69" s="3" t="str">
        <f>IF(Mercury!BL68&lt;440,"Yes","No")</f>
        <v>Yes</v>
      </c>
      <c r="L69" s="3" t="str">
        <f>IF(Mercury!BL68&gt;440,"No","Yes")</f>
        <v>Yes</v>
      </c>
    </row>
    <row r="70" spans="1:12" x14ac:dyDescent="0.3">
      <c r="A70" t="s">
        <v>21</v>
      </c>
      <c r="B70" t="s">
        <v>103</v>
      </c>
      <c r="C70" t="str">
        <f>Mercury!AC69</f>
        <v>California Corbina Fillet (Skin Off)</v>
      </c>
      <c r="D70" t="s">
        <v>106</v>
      </c>
      <c r="E70" s="3" t="str">
        <f>IF(Mercury!BL69&lt;5,"Yes","No")</f>
        <v>No</v>
      </c>
      <c r="F70" s="3" t="str">
        <f>IF(Mercury!BL69&lt;10,"Yes","No")</f>
        <v>No</v>
      </c>
      <c r="G70" s="3" t="str">
        <f>IF(Mercury!BL69&lt;20,"Yes","No")</f>
        <v>No</v>
      </c>
      <c r="H70" s="3" t="str">
        <f>IF(Mercury!BL69&lt;40,"Yes","No")</f>
        <v>Yes</v>
      </c>
      <c r="I70" s="3" t="str">
        <f>IF(Mercury!BL69&lt;70,"Yes","No")</f>
        <v>Yes</v>
      </c>
      <c r="J70" s="3" t="str">
        <f>IF(Mercury!BL69&lt;150,"Yes","No")</f>
        <v>Yes</v>
      </c>
      <c r="K70" s="3" t="str">
        <f>IF(Mercury!BL69&lt;440,"Yes","No")</f>
        <v>Yes</v>
      </c>
      <c r="L70" s="3" t="str">
        <f>IF(Mercury!BL69&gt;440,"No","Yes")</f>
        <v>Yes</v>
      </c>
    </row>
    <row r="71" spans="1:12" x14ac:dyDescent="0.3">
      <c r="A71" t="s">
        <v>9</v>
      </c>
      <c r="B71" t="s">
        <v>104</v>
      </c>
      <c r="C71" t="str">
        <f>Mercury!AC70</f>
        <v>Rainbow Trout Fillet (Skin Off)</v>
      </c>
      <c r="D71" t="s">
        <v>106</v>
      </c>
      <c r="E71" s="3" t="str">
        <f>IF(Mercury!BL70&lt;5,"Yes","No")</f>
        <v>No</v>
      </c>
      <c r="F71" s="3" t="str">
        <f>IF(Mercury!BL70&lt;10,"Yes","No")</f>
        <v>No</v>
      </c>
      <c r="G71" s="3" t="str">
        <f>IF(Mercury!BL70&lt;20,"Yes","No")</f>
        <v>No</v>
      </c>
      <c r="H71" s="3" t="str">
        <f>IF(Mercury!BL70&lt;40,"Yes","No")</f>
        <v>Yes</v>
      </c>
      <c r="I71" s="3" t="str">
        <f>IF(Mercury!BL70&lt;70,"Yes","No")</f>
        <v>Yes</v>
      </c>
      <c r="J71" s="3" t="str">
        <f>IF(Mercury!BL70&lt;150,"Yes","No")</f>
        <v>Yes</v>
      </c>
      <c r="K71" s="3" t="str">
        <f>IF(Mercury!BL70&lt;440,"Yes","No")</f>
        <v>Yes</v>
      </c>
      <c r="L71" s="3" t="str">
        <f>IF(Mercury!BL70&gt;440,"No","Yes")</f>
        <v>Yes</v>
      </c>
    </row>
    <row r="72" spans="1:12" x14ac:dyDescent="0.3">
      <c r="A72" t="s">
        <v>9</v>
      </c>
      <c r="B72" t="s">
        <v>100</v>
      </c>
      <c r="C72" t="str">
        <f>Mercury!AC71</f>
        <v>Common Carp Fillet (Skin Off)</v>
      </c>
      <c r="D72" t="s">
        <v>106</v>
      </c>
      <c r="E72" s="3" t="str">
        <f>IF(Mercury!BL71&lt;5,"Yes","No")</f>
        <v>No</v>
      </c>
      <c r="F72" s="3" t="str">
        <f>IF(Mercury!BL71&lt;10,"Yes","No")</f>
        <v>No</v>
      </c>
      <c r="G72" s="3" t="str">
        <f>IF(Mercury!BL71&lt;20,"Yes","No")</f>
        <v>No</v>
      </c>
      <c r="H72" s="3" t="str">
        <f>IF(Mercury!BL71&lt;40,"Yes","No")</f>
        <v>Yes</v>
      </c>
      <c r="I72" s="3" t="str">
        <f>IF(Mercury!BL71&lt;70,"Yes","No")</f>
        <v>Yes</v>
      </c>
      <c r="J72" s="3" t="str">
        <f>IF(Mercury!BL71&lt;150,"Yes","No")</f>
        <v>Yes</v>
      </c>
      <c r="K72" s="3" t="str">
        <f>IF(Mercury!BL71&lt;440,"Yes","No")</f>
        <v>Yes</v>
      </c>
      <c r="L72" s="3" t="str">
        <f>IF(Mercury!BL71&gt;440,"No","Yes")</f>
        <v>Yes</v>
      </c>
    </row>
    <row r="73" spans="1:12" x14ac:dyDescent="0.3">
      <c r="A73" t="s">
        <v>59</v>
      </c>
      <c r="B73" t="s">
        <v>105</v>
      </c>
      <c r="C73" t="str">
        <f>Mercury!AC72</f>
        <v>Common Carp Liver</v>
      </c>
      <c r="D73" t="s">
        <v>106</v>
      </c>
      <c r="E73" s="3" t="str">
        <f>IF(Mercury!BL72&lt;5,"Yes","No")</f>
        <v>No</v>
      </c>
      <c r="F73" s="3" t="str">
        <f>IF(Mercury!BL72&lt;10,"Yes","No")</f>
        <v>No</v>
      </c>
      <c r="G73" s="3" t="str">
        <f>IF(Mercury!BL72&lt;20,"Yes","No")</f>
        <v>Yes</v>
      </c>
      <c r="H73" s="3" t="str">
        <f>IF(Mercury!BL72&lt;40,"Yes","No")</f>
        <v>Yes</v>
      </c>
      <c r="I73" s="3" t="str">
        <f>IF(Mercury!BL72&lt;70,"Yes","No")</f>
        <v>Yes</v>
      </c>
      <c r="J73" s="3" t="str">
        <f>IF(Mercury!BL72&lt;150,"Yes","No")</f>
        <v>Yes</v>
      </c>
      <c r="K73" s="3" t="str">
        <f>IF(Mercury!BL72&lt;440,"Yes","No")</f>
        <v>Yes</v>
      </c>
      <c r="L73" s="3" t="str">
        <f>IF(Mercury!BL72&gt;440,"No","Yes")</f>
        <v>Yes</v>
      </c>
    </row>
    <row r="74" spans="1:12" x14ac:dyDescent="0.3">
      <c r="A74" t="s">
        <v>59</v>
      </c>
      <c r="B74" t="s">
        <v>105</v>
      </c>
      <c r="C74" t="str">
        <f>Mercury!AC73</f>
        <v>Common Carp Liver</v>
      </c>
      <c r="D74" t="s">
        <v>106</v>
      </c>
      <c r="E74" s="3" t="str">
        <f>IF(Mercury!BL73&lt;5,"Yes","No")</f>
        <v>No</v>
      </c>
      <c r="F74" s="3" t="str">
        <f>IF(Mercury!BL73&lt;10,"Yes","No")</f>
        <v>No</v>
      </c>
      <c r="G74" s="3" t="str">
        <f>IF(Mercury!BL73&lt;20,"Yes","No")</f>
        <v>Yes</v>
      </c>
      <c r="H74" s="3" t="str">
        <f>IF(Mercury!BL73&lt;40,"Yes","No")</f>
        <v>Yes</v>
      </c>
      <c r="I74" s="3" t="str">
        <f>IF(Mercury!BL73&lt;70,"Yes","No")</f>
        <v>Yes</v>
      </c>
      <c r="J74" s="3" t="str">
        <f>IF(Mercury!BL73&lt;150,"Yes","No")</f>
        <v>Yes</v>
      </c>
      <c r="K74" s="3" t="str">
        <f>IF(Mercury!BL73&lt;440,"Yes","No")</f>
        <v>Yes</v>
      </c>
      <c r="L74" s="3" t="str">
        <f>IF(Mercury!BL73&gt;440,"No","Yes")</f>
        <v>Yes</v>
      </c>
    </row>
    <row r="75" spans="1:12" x14ac:dyDescent="0.3">
      <c r="A75" t="str">
        <f>Selenium!E2</f>
        <v>Chollas Reservoir</v>
      </c>
      <c r="B75" t="str">
        <f>Selenium!AC2</f>
        <v>Largemouth Bass</v>
      </c>
      <c r="C75" t="str">
        <f>Selenium!AC2</f>
        <v>Largemouth Bass</v>
      </c>
      <c r="D75" t="s">
        <v>4</v>
      </c>
      <c r="E75" s="3" t="str">
        <f>IF(Selenium!BL2&lt;150,"Yes","No")</f>
        <v>No</v>
      </c>
      <c r="F75" s="3" t="str">
        <f>IF(Selenium!BL2&lt;300,"Yes","No")</f>
        <v>No</v>
      </c>
      <c r="G75" s="3" t="str">
        <f>IF(Selenium!BL2&lt;600,"Yes","No")</f>
        <v>Yes</v>
      </c>
      <c r="H75" s="3" t="str">
        <f>IF(Selenium!BL2&lt;1200,"Yes","No")</f>
        <v>Yes</v>
      </c>
      <c r="I75" s="3" t="str">
        <f>IF(Selenium!BL2&lt;2500,"Yes","No")</f>
        <v>Yes</v>
      </c>
      <c r="J75" s="3" t="str">
        <f>IF(Selenium!BL2&lt;4900,"Yes","No")</f>
        <v>Yes</v>
      </c>
      <c r="K75" s="3" t="str">
        <f>IF(Selenium!BL2&lt;15000,"Yes","No")</f>
        <v>Yes</v>
      </c>
      <c r="L75" s="3" t="str">
        <f>IF(Selenium!BL2&gt;15000,"No","Yes")</f>
        <v>Yes</v>
      </c>
    </row>
    <row r="76" spans="1:12" x14ac:dyDescent="0.3">
      <c r="A76" t="str">
        <f>Selenium!E3</f>
        <v>Chollas Reservoir</v>
      </c>
      <c r="B76" t="str">
        <f>Selenium!AC3</f>
        <v>Redear Sunfish</v>
      </c>
      <c r="C76" t="str">
        <f>Selenium!AC3</f>
        <v>Redear Sunfish</v>
      </c>
      <c r="D76" t="s">
        <v>4</v>
      </c>
      <c r="E76" s="3" t="str">
        <f>IF(Selenium!BL3&lt;150,"Yes","No")</f>
        <v>No</v>
      </c>
      <c r="F76" s="3" t="str">
        <f>IF(Selenium!BL3&lt;300,"Yes","No")</f>
        <v>No</v>
      </c>
      <c r="G76" s="3" t="str">
        <f>IF(Selenium!BL3&lt;600,"Yes","No")</f>
        <v>Yes</v>
      </c>
      <c r="H76" s="3" t="str">
        <f>IF(Selenium!BL3&lt;1200,"Yes","No")</f>
        <v>Yes</v>
      </c>
      <c r="I76" s="3" t="str">
        <f>IF(Selenium!BL3&lt;2500,"Yes","No")</f>
        <v>Yes</v>
      </c>
      <c r="J76" s="3" t="str">
        <f>IF(Selenium!BL3&lt;4900,"Yes","No")</f>
        <v>Yes</v>
      </c>
      <c r="K76" s="3" t="str">
        <f>IF(Selenium!BL3&lt;15000,"Yes","No")</f>
        <v>Yes</v>
      </c>
      <c r="L76" s="3" t="str">
        <f>IF(Selenium!BL3&gt;15000,"No","Yes")</f>
        <v>Yes</v>
      </c>
    </row>
    <row r="77" spans="1:12" x14ac:dyDescent="0.3">
      <c r="A77" t="str">
        <f>Selenium!E4</f>
        <v>Chollas Reservoir</v>
      </c>
      <c r="B77" t="str">
        <f>Selenium!AC4</f>
        <v>Bluegill</v>
      </c>
      <c r="C77" t="str">
        <f>Selenium!AC4</f>
        <v>Bluegill</v>
      </c>
      <c r="D77" t="s">
        <v>4</v>
      </c>
      <c r="E77" s="3" t="str">
        <f>IF(Selenium!BL4&lt;150,"Yes","No")</f>
        <v>No</v>
      </c>
      <c r="F77" s="3" t="str">
        <f>IF(Selenium!BL4&lt;300,"Yes","No")</f>
        <v>No</v>
      </c>
      <c r="G77" s="3" t="str">
        <f>IF(Selenium!BL4&lt;600,"Yes","No")</f>
        <v>Yes</v>
      </c>
      <c r="H77" s="3" t="str">
        <f>IF(Selenium!BL4&lt;1200,"Yes","No")</f>
        <v>Yes</v>
      </c>
      <c r="I77" s="3" t="str">
        <f>IF(Selenium!BL4&lt;2500,"Yes","No")</f>
        <v>Yes</v>
      </c>
      <c r="J77" s="3" t="str">
        <f>IF(Selenium!BL4&lt;4900,"Yes","No")</f>
        <v>Yes</v>
      </c>
      <c r="K77" s="3" t="str">
        <f>IF(Selenium!BL4&lt;15000,"Yes","No")</f>
        <v>Yes</v>
      </c>
      <c r="L77" s="3" t="str">
        <f>IF(Selenium!BL4&gt;15000,"No","Yes")</f>
        <v>Yes</v>
      </c>
    </row>
    <row r="78" spans="1:12" x14ac:dyDescent="0.3">
      <c r="A78" t="str">
        <f>Selenium!E5</f>
        <v>Cuyamaca Reservoir</v>
      </c>
      <c r="B78" t="str">
        <f>Selenium!AC5</f>
        <v>Bluegill</v>
      </c>
      <c r="C78" t="str">
        <f>Selenium!AC5</f>
        <v>Bluegill</v>
      </c>
      <c r="D78" t="s">
        <v>4</v>
      </c>
      <c r="E78" s="3" t="str">
        <f>IF(Selenium!BL5&lt;150,"Yes","No")</f>
        <v>No</v>
      </c>
      <c r="F78" s="3" t="str">
        <f>IF(Selenium!BL5&lt;300,"Yes","No")</f>
        <v>No</v>
      </c>
      <c r="G78" s="3" t="str">
        <f>IF(Selenium!BL5&lt;600,"Yes","No")</f>
        <v>Yes</v>
      </c>
      <c r="H78" s="3" t="str">
        <f>IF(Selenium!BL5&lt;1200,"Yes","No")</f>
        <v>Yes</v>
      </c>
      <c r="I78" s="3" t="str">
        <f>IF(Selenium!BL5&lt;2500,"Yes","No")</f>
        <v>Yes</v>
      </c>
      <c r="J78" s="3" t="str">
        <f>IF(Selenium!BL5&lt;4900,"Yes","No")</f>
        <v>Yes</v>
      </c>
      <c r="K78" s="3" t="str">
        <f>IF(Selenium!BL5&lt;15000,"Yes","No")</f>
        <v>Yes</v>
      </c>
      <c r="L78" s="3" t="str">
        <f>IF(Selenium!BL5&gt;15000,"No","Yes")</f>
        <v>Yes</v>
      </c>
    </row>
    <row r="79" spans="1:12" x14ac:dyDescent="0.3">
      <c r="A79" t="str">
        <f>Selenium!E6</f>
        <v>Cuyamaca Reservoir</v>
      </c>
      <c r="B79" t="str">
        <f>Selenium!AC6</f>
        <v>Green Sunfish</v>
      </c>
      <c r="C79" t="str">
        <f>Selenium!AC6</f>
        <v>Green Sunfish</v>
      </c>
      <c r="D79" t="s">
        <v>4</v>
      </c>
      <c r="E79" s="3" t="str">
        <f>IF(Selenium!BL6&lt;150,"Yes","No")</f>
        <v>No</v>
      </c>
      <c r="F79" s="3" t="str">
        <f>IF(Selenium!BL6&lt;300,"Yes","No")</f>
        <v>No</v>
      </c>
      <c r="G79" s="3" t="str">
        <f>IF(Selenium!BL6&lt;600,"Yes","No")</f>
        <v>Yes</v>
      </c>
      <c r="H79" s="3" t="str">
        <f>IF(Selenium!BL6&lt;1200,"Yes","No")</f>
        <v>Yes</v>
      </c>
      <c r="I79" s="3" t="str">
        <f>IF(Selenium!BL6&lt;2500,"Yes","No")</f>
        <v>Yes</v>
      </c>
      <c r="J79" s="3" t="str">
        <f>IF(Selenium!BL6&lt;4900,"Yes","No")</f>
        <v>Yes</v>
      </c>
      <c r="K79" s="3" t="str">
        <f>IF(Selenium!BL6&lt;15000,"Yes","No")</f>
        <v>Yes</v>
      </c>
      <c r="L79" s="3" t="str">
        <f>IF(Selenium!BL6&gt;15000,"No","Yes")</f>
        <v>Yes</v>
      </c>
    </row>
    <row r="80" spans="1:12" x14ac:dyDescent="0.3">
      <c r="A80" t="str">
        <f>Selenium!E7</f>
        <v>Cuyamaca Reservoir</v>
      </c>
      <c r="B80" t="str">
        <f>Selenium!AC7</f>
        <v>Largemouth Bass</v>
      </c>
      <c r="C80" t="str">
        <f>Selenium!AC7</f>
        <v>Largemouth Bass</v>
      </c>
      <c r="D80" t="s">
        <v>4</v>
      </c>
      <c r="E80" s="3" t="str">
        <f>IF(Selenium!BL7&lt;150,"Yes","No")</f>
        <v>No</v>
      </c>
      <c r="F80" s="3" t="str">
        <f>IF(Selenium!BL7&lt;300,"Yes","No")</f>
        <v>No</v>
      </c>
      <c r="G80" s="3" t="str">
        <f>IF(Selenium!BL7&lt;600,"Yes","No")</f>
        <v>Yes</v>
      </c>
      <c r="H80" s="3" t="str">
        <f>IF(Selenium!BL7&lt;1200,"Yes","No")</f>
        <v>Yes</v>
      </c>
      <c r="I80" s="3" t="str">
        <f>IF(Selenium!BL7&lt;2500,"Yes","No")</f>
        <v>Yes</v>
      </c>
      <c r="J80" s="3" t="str">
        <f>IF(Selenium!BL7&lt;4900,"Yes","No")</f>
        <v>Yes</v>
      </c>
      <c r="K80" s="3" t="str">
        <f>IF(Selenium!BL7&lt;15000,"Yes","No")</f>
        <v>Yes</v>
      </c>
      <c r="L80" s="3" t="str">
        <f>IF(Selenium!BL7&gt;15000,"No","Yes")</f>
        <v>Yes</v>
      </c>
    </row>
    <row r="81" spans="1:12" x14ac:dyDescent="0.3">
      <c r="A81" t="str">
        <f>Selenium!E8</f>
        <v>Cuyamaca Reservoir</v>
      </c>
      <c r="B81" t="str">
        <f>Selenium!AC8</f>
        <v>Black Crappie</v>
      </c>
      <c r="C81" t="str">
        <f>Selenium!AC8</f>
        <v>Black Crappie</v>
      </c>
      <c r="D81" t="s">
        <v>4</v>
      </c>
      <c r="E81" s="3" t="str">
        <f>IF(Selenium!BL8&lt;150,"Yes","No")</f>
        <v>No</v>
      </c>
      <c r="F81" s="3" t="str">
        <f>IF(Selenium!BL8&lt;300,"Yes","No")</f>
        <v>No</v>
      </c>
      <c r="G81" s="3" t="str">
        <f>IF(Selenium!BL8&lt;600,"Yes","No")</f>
        <v>Yes</v>
      </c>
      <c r="H81" s="3" t="str">
        <f>IF(Selenium!BL8&lt;1200,"Yes","No")</f>
        <v>Yes</v>
      </c>
      <c r="I81" s="3" t="str">
        <f>IF(Selenium!BL8&lt;2500,"Yes","No")</f>
        <v>Yes</v>
      </c>
      <c r="J81" s="3" t="str">
        <f>IF(Selenium!BL8&lt;4900,"Yes","No")</f>
        <v>Yes</v>
      </c>
      <c r="K81" s="3" t="str">
        <f>IF(Selenium!BL8&lt;15000,"Yes","No")</f>
        <v>Yes</v>
      </c>
      <c r="L81" s="3" t="str">
        <f>IF(Selenium!BL8&gt;15000,"No","Yes")</f>
        <v>Yes</v>
      </c>
    </row>
    <row r="82" spans="1:12" x14ac:dyDescent="0.3">
      <c r="A82" t="str">
        <f>Selenium!E9</f>
        <v>Cuyamaca Reservoir</v>
      </c>
      <c r="B82" t="str">
        <f>Selenium!AC9</f>
        <v>Bluegill</v>
      </c>
      <c r="C82" t="str">
        <f>Selenium!AC9</f>
        <v>Bluegill</v>
      </c>
      <c r="D82" t="s">
        <v>4</v>
      </c>
      <c r="E82" s="3" t="str">
        <f>IF(Selenium!BL9&lt;150,"Yes","No")</f>
        <v>No</v>
      </c>
      <c r="F82" s="3" t="str">
        <f>IF(Selenium!BL9&lt;300,"Yes","No")</f>
        <v>No</v>
      </c>
      <c r="G82" s="3" t="str">
        <f>IF(Selenium!BL9&lt;600,"Yes","No")</f>
        <v>Yes</v>
      </c>
      <c r="H82" s="3" t="str">
        <f>IF(Selenium!BL9&lt;1200,"Yes","No")</f>
        <v>Yes</v>
      </c>
      <c r="I82" s="3" t="str">
        <f>IF(Selenium!BL9&lt;2500,"Yes","No")</f>
        <v>Yes</v>
      </c>
      <c r="J82" s="3" t="str">
        <f>IF(Selenium!BL9&lt;4900,"Yes","No")</f>
        <v>Yes</v>
      </c>
      <c r="K82" s="3" t="str">
        <f>IF(Selenium!BL9&lt;15000,"Yes","No")</f>
        <v>Yes</v>
      </c>
      <c r="L82" s="3" t="str">
        <f>IF(Selenium!BL9&gt;15000,"No","Yes")</f>
        <v>Yes</v>
      </c>
    </row>
    <row r="83" spans="1:12" x14ac:dyDescent="0.3">
      <c r="A83" t="str">
        <f>Selenium!E10</f>
        <v>Cuyamaca Reservoir</v>
      </c>
      <c r="B83" t="str">
        <f>Selenium!AC10</f>
        <v>Common Carp Fillet (Skin Off)</v>
      </c>
      <c r="C83" t="str">
        <f>Selenium!AC10</f>
        <v>Common Carp Fillet (Skin Off)</v>
      </c>
      <c r="D83" t="s">
        <v>4</v>
      </c>
      <c r="E83" s="3" t="str">
        <f>IF(Selenium!BL10&lt;150,"Yes","No")</f>
        <v>No</v>
      </c>
      <c r="F83" s="3" t="str">
        <f>IF(Selenium!BL10&lt;300,"Yes","No")</f>
        <v>Yes</v>
      </c>
      <c r="G83" s="3" t="str">
        <f>IF(Selenium!BL10&lt;600,"Yes","No")</f>
        <v>Yes</v>
      </c>
      <c r="H83" s="3" t="str">
        <f>IF(Selenium!BL10&lt;1200,"Yes","No")</f>
        <v>Yes</v>
      </c>
      <c r="I83" s="3" t="str">
        <f>IF(Selenium!BL10&lt;2500,"Yes","No")</f>
        <v>Yes</v>
      </c>
      <c r="J83" s="3" t="str">
        <f>IF(Selenium!BL10&lt;4900,"Yes","No")</f>
        <v>Yes</v>
      </c>
      <c r="K83" s="3" t="str">
        <f>IF(Selenium!BL10&lt;15000,"Yes","No")</f>
        <v>Yes</v>
      </c>
      <c r="L83" s="3" t="str">
        <f>IF(Selenium!BL10&gt;15000,"No","Yes")</f>
        <v>Yes</v>
      </c>
    </row>
    <row r="84" spans="1:12" x14ac:dyDescent="0.3">
      <c r="A84" t="str">
        <f>Selenium!E11</f>
        <v>Cuyamaca Reservoir</v>
      </c>
      <c r="B84" t="str">
        <f>Selenium!AC11</f>
        <v>Common Carp Fillet (Skin Off)</v>
      </c>
      <c r="C84" t="str">
        <f>Selenium!AC11</f>
        <v>Common Carp Fillet (Skin Off)</v>
      </c>
      <c r="D84" t="s">
        <v>4</v>
      </c>
      <c r="E84" s="3" t="str">
        <f>IF(Selenium!BL11&lt;150,"Yes","No")</f>
        <v>No</v>
      </c>
      <c r="F84" s="3" t="str">
        <f>IF(Selenium!BL11&lt;300,"Yes","No")</f>
        <v>Yes</v>
      </c>
      <c r="G84" s="3" t="str">
        <f>IF(Selenium!BL11&lt;600,"Yes","No")</f>
        <v>Yes</v>
      </c>
      <c r="H84" s="3" t="str">
        <f>IF(Selenium!BL11&lt;1200,"Yes","No")</f>
        <v>Yes</v>
      </c>
      <c r="I84" s="3" t="str">
        <f>IF(Selenium!BL11&lt;2500,"Yes","No")</f>
        <v>Yes</v>
      </c>
      <c r="J84" s="3" t="str">
        <f>IF(Selenium!BL11&lt;4900,"Yes","No")</f>
        <v>Yes</v>
      </c>
      <c r="K84" s="3" t="str">
        <f>IF(Selenium!BL11&lt;15000,"Yes","No")</f>
        <v>Yes</v>
      </c>
      <c r="L84" s="3" t="str">
        <f>IF(Selenium!BL11&gt;15000,"No","Yes")</f>
        <v>Yes</v>
      </c>
    </row>
    <row r="85" spans="1:12" x14ac:dyDescent="0.3">
      <c r="A85" t="str">
        <f>Selenium!E12</f>
        <v>Cuyamaca Reservoir</v>
      </c>
      <c r="B85" t="str">
        <f>Selenium!AC12</f>
        <v>Largemouth Bass Fillet (Skin Off)</v>
      </c>
      <c r="C85" t="str">
        <f>Selenium!AC12</f>
        <v>Largemouth Bass Fillet (Skin Off)</v>
      </c>
      <c r="D85" t="s">
        <v>4</v>
      </c>
      <c r="E85" s="3" t="str">
        <f>IF(Selenium!BL12&lt;150,"Yes","No")</f>
        <v>No</v>
      </c>
      <c r="F85" s="3" t="str">
        <f>IF(Selenium!BL12&lt;300,"Yes","No")</f>
        <v>Yes</v>
      </c>
      <c r="G85" s="3" t="str">
        <f>IF(Selenium!BL12&lt;600,"Yes","No")</f>
        <v>Yes</v>
      </c>
      <c r="H85" s="3" t="str">
        <f>IF(Selenium!BL12&lt;1200,"Yes","No")</f>
        <v>Yes</v>
      </c>
      <c r="I85" s="3" t="str">
        <f>IF(Selenium!BL12&lt;2500,"Yes","No")</f>
        <v>Yes</v>
      </c>
      <c r="J85" s="3" t="str">
        <f>IF(Selenium!BL12&lt;4900,"Yes","No")</f>
        <v>Yes</v>
      </c>
      <c r="K85" s="3" t="str">
        <f>IF(Selenium!BL12&lt;15000,"Yes","No")</f>
        <v>Yes</v>
      </c>
      <c r="L85" s="3" t="str">
        <f>IF(Selenium!BL12&gt;15000,"No","Yes")</f>
        <v>Yes</v>
      </c>
    </row>
    <row r="86" spans="1:12" x14ac:dyDescent="0.3">
      <c r="A86" t="str">
        <f>Selenium!E13</f>
        <v>Dana Point Harbor</v>
      </c>
      <c r="B86" t="str">
        <f>Selenium!AC13</f>
        <v>Chub Mackerel</v>
      </c>
      <c r="C86" t="str">
        <f>Selenium!AC13</f>
        <v>Chub Mackerel</v>
      </c>
      <c r="D86" t="s">
        <v>4</v>
      </c>
      <c r="E86" s="3" t="str">
        <f>IF(Selenium!BL13&lt;150,"Yes","No")</f>
        <v>No</v>
      </c>
      <c r="F86" s="3" t="str">
        <f>IF(Selenium!BL13&lt;300,"Yes","No")</f>
        <v>No</v>
      </c>
      <c r="G86" s="3" t="str">
        <f>IF(Selenium!BL13&lt;600,"Yes","No")</f>
        <v>No</v>
      </c>
      <c r="H86" s="3" t="str">
        <f>IF(Selenium!BL13&lt;1200,"Yes","No")</f>
        <v>Yes</v>
      </c>
      <c r="I86" s="3" t="str">
        <f>IF(Selenium!BL13&lt;2500,"Yes","No")</f>
        <v>Yes</v>
      </c>
      <c r="J86" s="3" t="str">
        <f>IF(Selenium!BL13&lt;4900,"Yes","No")</f>
        <v>Yes</v>
      </c>
      <c r="K86" s="3" t="str">
        <f>IF(Selenium!BL13&lt;15000,"Yes","No")</f>
        <v>Yes</v>
      </c>
      <c r="L86" s="3" t="str">
        <f>IF(Selenium!BL13&gt;15000,"No","Yes")</f>
        <v>Yes</v>
      </c>
    </row>
    <row r="87" spans="1:12" x14ac:dyDescent="0.3">
      <c r="A87" t="str">
        <f>Selenium!E14</f>
        <v>Dana Point Harbor</v>
      </c>
      <c r="B87" t="str">
        <f>Selenium!AC14</f>
        <v>Pacific Bonito</v>
      </c>
      <c r="C87" t="str">
        <f>Selenium!AC14</f>
        <v>Pacific Bonito</v>
      </c>
      <c r="D87" t="s">
        <v>4</v>
      </c>
      <c r="E87" s="3" t="str">
        <f>IF(Selenium!BL14&lt;150,"Yes","No")</f>
        <v>No</v>
      </c>
      <c r="F87" s="3" t="str">
        <f>IF(Selenium!BL14&lt;300,"Yes","No")</f>
        <v>No</v>
      </c>
      <c r="G87" s="3" t="str">
        <f>IF(Selenium!BL14&lt;600,"Yes","No")</f>
        <v>Yes</v>
      </c>
      <c r="H87" s="3" t="str">
        <f>IF(Selenium!BL14&lt;1200,"Yes","No")</f>
        <v>Yes</v>
      </c>
      <c r="I87" s="3" t="str">
        <f>IF(Selenium!BL14&lt;2500,"Yes","No")</f>
        <v>Yes</v>
      </c>
      <c r="J87" s="3" t="str">
        <f>IF(Selenium!BL14&lt;4900,"Yes","No")</f>
        <v>Yes</v>
      </c>
      <c r="K87" s="3" t="str">
        <f>IF(Selenium!BL14&lt;15000,"Yes","No")</f>
        <v>Yes</v>
      </c>
      <c r="L87" s="3" t="str">
        <f>IF(Selenium!BL14&gt;15000,"No","Yes")</f>
        <v>Yes</v>
      </c>
    </row>
    <row r="88" spans="1:12" x14ac:dyDescent="0.3">
      <c r="A88" t="str">
        <f>Selenium!E15</f>
        <v>Dana Point Harbor</v>
      </c>
      <c r="B88" t="str">
        <f>Selenium!AC15</f>
        <v>Pacific Bonito</v>
      </c>
      <c r="C88" t="str">
        <f>Selenium!AC15</f>
        <v>Pacific Bonito</v>
      </c>
      <c r="D88" t="s">
        <v>4</v>
      </c>
      <c r="E88" s="3" t="str">
        <f>IF(Selenium!BL15&lt;150,"Yes","No")</f>
        <v>No</v>
      </c>
      <c r="F88" s="3" t="str">
        <f>IF(Selenium!BL15&lt;300,"Yes","No")</f>
        <v>No</v>
      </c>
      <c r="G88" s="3" t="str">
        <f>IF(Selenium!BL15&lt;600,"Yes","No")</f>
        <v>Yes</v>
      </c>
      <c r="H88" s="3" t="str">
        <f>IF(Selenium!BL15&lt;1200,"Yes","No")</f>
        <v>Yes</v>
      </c>
      <c r="I88" s="3" t="str">
        <f>IF(Selenium!BL15&lt;2500,"Yes","No")</f>
        <v>Yes</v>
      </c>
      <c r="J88" s="3" t="str">
        <f>IF(Selenium!BL15&lt;4900,"Yes","No")</f>
        <v>Yes</v>
      </c>
      <c r="K88" s="3" t="str">
        <f>IF(Selenium!BL15&lt;15000,"Yes","No")</f>
        <v>Yes</v>
      </c>
      <c r="L88" s="3" t="str">
        <f>IF(Selenium!BL15&gt;15000,"No","Yes")</f>
        <v>Yes</v>
      </c>
    </row>
    <row r="89" spans="1:12" x14ac:dyDescent="0.3">
      <c r="A89" t="str">
        <f>Selenium!E16</f>
        <v>Dana Point Harbor</v>
      </c>
      <c r="B89" t="str">
        <f>Selenium!AC16</f>
        <v>Pacific Oyster</v>
      </c>
      <c r="C89" t="str">
        <f>Selenium!AC16</f>
        <v>Pacific Oyster</v>
      </c>
      <c r="D89" t="s">
        <v>4</v>
      </c>
      <c r="E89" s="3" t="str">
        <f>IF(Selenium!BL16&lt;150,"Yes","No")</f>
        <v>No</v>
      </c>
      <c r="F89" s="3" t="str">
        <f>IF(Selenium!BL16&lt;300,"Yes","No")</f>
        <v>No</v>
      </c>
      <c r="G89" s="3" t="str">
        <f>IF(Selenium!BL16&lt;600,"Yes","No")</f>
        <v>Yes</v>
      </c>
      <c r="H89" s="3" t="str">
        <f>IF(Selenium!BL16&lt;1200,"Yes","No")</f>
        <v>Yes</v>
      </c>
      <c r="I89" s="3" t="str">
        <f>IF(Selenium!BL16&lt;2500,"Yes","No")</f>
        <v>Yes</v>
      </c>
      <c r="J89" s="3" t="str">
        <f>IF(Selenium!BL16&lt;4900,"Yes","No")</f>
        <v>Yes</v>
      </c>
      <c r="K89" s="3" t="str">
        <f>IF(Selenium!BL16&lt;15000,"Yes","No")</f>
        <v>Yes</v>
      </c>
      <c r="L89" s="3" t="str">
        <f>IF(Selenium!BL16&gt;15000,"No","Yes")</f>
        <v>Yes</v>
      </c>
    </row>
    <row r="90" spans="1:12" x14ac:dyDescent="0.3">
      <c r="A90" t="str">
        <f>Selenium!E17</f>
        <v>Dana Point Harbor</v>
      </c>
      <c r="B90" t="str">
        <f>Selenium!AC17</f>
        <v>Striped Mullet</v>
      </c>
      <c r="C90" t="str">
        <f>Selenium!AC17</f>
        <v>Striped Mullet</v>
      </c>
      <c r="D90" t="s">
        <v>4</v>
      </c>
      <c r="E90" s="3" t="str">
        <f>IF(Selenium!BL17&lt;150,"Yes","No")</f>
        <v>No</v>
      </c>
      <c r="F90" s="3" t="str">
        <f>IF(Selenium!BL17&lt;300,"Yes","No")</f>
        <v>No</v>
      </c>
      <c r="G90" s="3" t="str">
        <f>IF(Selenium!BL17&lt;600,"Yes","No")</f>
        <v>Yes</v>
      </c>
      <c r="H90" s="3" t="str">
        <f>IF(Selenium!BL17&lt;1200,"Yes","No")</f>
        <v>Yes</v>
      </c>
      <c r="I90" s="3" t="str">
        <f>IF(Selenium!BL17&lt;2500,"Yes","No")</f>
        <v>Yes</v>
      </c>
      <c r="J90" s="3" t="str">
        <f>IF(Selenium!BL17&lt;4900,"Yes","No")</f>
        <v>Yes</v>
      </c>
      <c r="K90" s="3" t="str">
        <f>IF(Selenium!BL17&lt;15000,"Yes","No")</f>
        <v>Yes</v>
      </c>
      <c r="L90" s="3" t="str">
        <f>IF(Selenium!BL17&gt;15000,"No","Yes")</f>
        <v>Yes</v>
      </c>
    </row>
    <row r="91" spans="1:12" x14ac:dyDescent="0.3">
      <c r="A91" t="str">
        <f>Selenium!E18</f>
        <v>Dana Point Harbor</v>
      </c>
      <c r="B91" t="str">
        <f>Selenium!AC18</f>
        <v>Jacksmelt</v>
      </c>
      <c r="C91" t="str">
        <f>Selenium!AC18</f>
        <v>Jacksmelt</v>
      </c>
      <c r="D91" t="s">
        <v>4</v>
      </c>
      <c r="E91" s="3" t="str">
        <f>IF(Selenium!BL18&lt;150,"Yes","No")</f>
        <v>No</v>
      </c>
      <c r="F91" s="3" t="str">
        <f>IF(Selenium!BL18&lt;300,"Yes","No")</f>
        <v>No</v>
      </c>
      <c r="G91" s="3" t="str">
        <f>IF(Selenium!BL18&lt;600,"Yes","No")</f>
        <v>Yes</v>
      </c>
      <c r="H91" s="3" t="str">
        <f>IF(Selenium!BL18&lt;1200,"Yes","No")</f>
        <v>Yes</v>
      </c>
      <c r="I91" s="3" t="str">
        <f>IF(Selenium!BL18&lt;2500,"Yes","No")</f>
        <v>Yes</v>
      </c>
      <c r="J91" s="3" t="str">
        <f>IF(Selenium!BL18&lt;4900,"Yes","No")</f>
        <v>Yes</v>
      </c>
      <c r="K91" s="3" t="str">
        <f>IF(Selenium!BL18&lt;15000,"Yes","No")</f>
        <v>Yes</v>
      </c>
      <c r="L91" s="3" t="str">
        <f>IF(Selenium!BL18&gt;15000,"No","Yes")</f>
        <v>Yes</v>
      </c>
    </row>
    <row r="92" spans="1:12" x14ac:dyDescent="0.3">
      <c r="A92" t="str">
        <f>Selenium!E19</f>
        <v>Dana Point Harbor</v>
      </c>
      <c r="B92" t="str">
        <f>Selenium!AC19</f>
        <v>Walleye Surfperch</v>
      </c>
      <c r="C92" t="str">
        <f>Selenium!AC19</f>
        <v>Walleye Surfperch</v>
      </c>
      <c r="D92" t="s">
        <v>4</v>
      </c>
      <c r="E92" s="3" t="str">
        <f>IF(Selenium!BL19&lt;150,"Yes","No")</f>
        <v>No</v>
      </c>
      <c r="F92" s="3" t="str">
        <f>IF(Selenium!BL19&lt;300,"Yes","No")</f>
        <v>No</v>
      </c>
      <c r="G92" s="3" t="str">
        <f>IF(Selenium!BL19&lt;600,"Yes","No")</f>
        <v>Yes</v>
      </c>
      <c r="H92" s="3" t="str">
        <f>IF(Selenium!BL19&lt;1200,"Yes","No")</f>
        <v>Yes</v>
      </c>
      <c r="I92" s="3" t="str">
        <f>IF(Selenium!BL19&lt;2500,"Yes","No")</f>
        <v>Yes</v>
      </c>
      <c r="J92" s="3" t="str">
        <f>IF(Selenium!BL19&lt;4900,"Yes","No")</f>
        <v>Yes</v>
      </c>
      <c r="K92" s="3" t="str">
        <f>IF(Selenium!BL19&lt;15000,"Yes","No")</f>
        <v>Yes</v>
      </c>
      <c r="L92" s="3" t="str">
        <f>IF(Selenium!BL19&gt;15000,"No","Yes")</f>
        <v>Yes</v>
      </c>
    </row>
    <row r="93" spans="1:12" x14ac:dyDescent="0.3">
      <c r="A93" t="str">
        <f>Selenium!E20</f>
        <v>Imperial Beach Pier</v>
      </c>
      <c r="B93" t="str">
        <f>Selenium!AC20</f>
        <v>Chub Mackerel</v>
      </c>
      <c r="C93" t="str">
        <f>Selenium!AC20</f>
        <v>Chub Mackerel</v>
      </c>
      <c r="D93" t="s">
        <v>4</v>
      </c>
      <c r="E93" s="3" t="str">
        <f>IF(Selenium!BL20&lt;150,"Yes","No")</f>
        <v>No</v>
      </c>
      <c r="F93" s="3" t="str">
        <f>IF(Selenium!BL20&lt;300,"Yes","No")</f>
        <v>No</v>
      </c>
      <c r="G93" s="3" t="str">
        <f>IF(Selenium!BL20&lt;600,"Yes","No")</f>
        <v>No</v>
      </c>
      <c r="H93" s="3" t="str">
        <f>IF(Selenium!BL20&lt;1200,"Yes","No")</f>
        <v>Yes</v>
      </c>
      <c r="I93" s="3" t="str">
        <f>IF(Selenium!BL20&lt;2500,"Yes","No")</f>
        <v>Yes</v>
      </c>
      <c r="J93" s="3" t="str">
        <f>IF(Selenium!BL20&lt;4900,"Yes","No")</f>
        <v>Yes</v>
      </c>
      <c r="K93" s="3" t="str">
        <f>IF(Selenium!BL20&lt;15000,"Yes","No")</f>
        <v>Yes</v>
      </c>
      <c r="L93" s="3" t="str">
        <f>IF(Selenium!BL20&gt;15000,"No","Yes")</f>
        <v>Yes</v>
      </c>
    </row>
    <row r="94" spans="1:12" x14ac:dyDescent="0.3">
      <c r="A94" t="str">
        <f>Selenium!E21</f>
        <v>Imperial Beach Pier</v>
      </c>
      <c r="B94" t="str">
        <f>Selenium!AC21</f>
        <v>California Mussel</v>
      </c>
      <c r="C94" t="str">
        <f>Selenium!AC21</f>
        <v>California Mussel</v>
      </c>
      <c r="D94" t="s">
        <v>4</v>
      </c>
      <c r="E94" s="3" t="str">
        <f>IF(Selenium!BL21&lt;150,"Yes","No")</f>
        <v>No</v>
      </c>
      <c r="F94" s="3" t="str">
        <f>IF(Selenium!BL21&lt;300,"Yes","No")</f>
        <v>No</v>
      </c>
      <c r="G94" s="3" t="str">
        <f>IF(Selenium!BL21&lt;600,"Yes","No")</f>
        <v>Yes</v>
      </c>
      <c r="H94" s="3" t="str">
        <f>IF(Selenium!BL21&lt;1200,"Yes","No")</f>
        <v>Yes</v>
      </c>
      <c r="I94" s="3" t="str">
        <f>IF(Selenium!BL21&lt;2500,"Yes","No")</f>
        <v>Yes</v>
      </c>
      <c r="J94" s="3" t="str">
        <f>IF(Selenium!BL21&lt;4900,"Yes","No")</f>
        <v>Yes</v>
      </c>
      <c r="K94" s="3" t="str">
        <f>IF(Selenium!BL21&lt;15000,"Yes","No")</f>
        <v>Yes</v>
      </c>
      <c r="L94" s="3" t="str">
        <f>IF(Selenium!BL21&gt;15000,"No","Yes")</f>
        <v>Yes</v>
      </c>
    </row>
    <row r="95" spans="1:12" x14ac:dyDescent="0.3">
      <c r="A95" t="str">
        <f>Selenium!E22</f>
        <v>Imperial Beach Pier</v>
      </c>
      <c r="B95" t="str">
        <f>Selenium!AC22</f>
        <v>Pacific Sardine</v>
      </c>
      <c r="C95" t="str">
        <f>Selenium!AC22</f>
        <v>Pacific Sardine</v>
      </c>
      <c r="D95" t="s">
        <v>4</v>
      </c>
      <c r="E95" s="3" t="str">
        <f>IF(Selenium!BL22&lt;150,"Yes","No")</f>
        <v>No</v>
      </c>
      <c r="F95" s="3" t="str">
        <f>IF(Selenium!BL22&lt;300,"Yes","No")</f>
        <v>No</v>
      </c>
      <c r="G95" s="3" t="str">
        <f>IF(Selenium!BL22&lt;600,"Yes","No")</f>
        <v>Yes</v>
      </c>
      <c r="H95" s="3" t="str">
        <f>IF(Selenium!BL22&lt;1200,"Yes","No")</f>
        <v>Yes</v>
      </c>
      <c r="I95" s="3" t="str">
        <f>IF(Selenium!BL22&lt;2500,"Yes","No")</f>
        <v>Yes</v>
      </c>
      <c r="J95" s="3" t="str">
        <f>IF(Selenium!BL22&lt;4900,"Yes","No")</f>
        <v>Yes</v>
      </c>
      <c r="K95" s="3" t="str">
        <f>IF(Selenium!BL22&lt;15000,"Yes","No")</f>
        <v>Yes</v>
      </c>
      <c r="L95" s="3" t="str">
        <f>IF(Selenium!BL22&gt;15000,"No","Yes")</f>
        <v>Yes</v>
      </c>
    </row>
    <row r="96" spans="1:12" x14ac:dyDescent="0.3">
      <c r="A96" t="str">
        <f>Selenium!E23</f>
        <v>Imperial Beach Pier</v>
      </c>
      <c r="B96" t="str">
        <f>Selenium!AC23</f>
        <v>Pacific Bonito</v>
      </c>
      <c r="C96" t="str">
        <f>Selenium!AC23</f>
        <v>Pacific Bonito</v>
      </c>
      <c r="D96" t="s">
        <v>4</v>
      </c>
      <c r="E96" s="3" t="str">
        <f>IF(Selenium!BL23&lt;150,"Yes","No")</f>
        <v>No</v>
      </c>
      <c r="F96" s="3" t="str">
        <f>IF(Selenium!BL23&lt;300,"Yes","No")</f>
        <v>No</v>
      </c>
      <c r="G96" s="3" t="str">
        <f>IF(Selenium!BL23&lt;600,"Yes","No")</f>
        <v>Yes</v>
      </c>
      <c r="H96" s="3" t="str">
        <f>IF(Selenium!BL23&lt;1200,"Yes","No")</f>
        <v>Yes</v>
      </c>
      <c r="I96" s="3" t="str">
        <f>IF(Selenium!BL23&lt;2500,"Yes","No")</f>
        <v>Yes</v>
      </c>
      <c r="J96" s="3" t="str">
        <f>IF(Selenium!BL23&lt;4900,"Yes","No")</f>
        <v>Yes</v>
      </c>
      <c r="K96" s="3" t="str">
        <f>IF(Selenium!BL23&lt;15000,"Yes","No")</f>
        <v>Yes</v>
      </c>
      <c r="L96" s="3" t="str">
        <f>IF(Selenium!BL23&gt;15000,"No","Yes")</f>
        <v>Yes</v>
      </c>
    </row>
    <row r="97" spans="1:12" x14ac:dyDescent="0.3">
      <c r="A97" t="str">
        <f>Selenium!E24</f>
        <v>Imperial Beach Pier</v>
      </c>
      <c r="B97" t="str">
        <f>Selenium!AC24</f>
        <v>Queenfish</v>
      </c>
      <c r="C97" t="str">
        <f>Selenium!AC24</f>
        <v>Queenfish</v>
      </c>
      <c r="D97" t="s">
        <v>4</v>
      </c>
      <c r="E97" s="3" t="str">
        <f>IF(Selenium!BL24&lt;150,"Yes","No")</f>
        <v>No</v>
      </c>
      <c r="F97" s="3" t="str">
        <f>IF(Selenium!BL24&lt;300,"Yes","No")</f>
        <v>No</v>
      </c>
      <c r="G97" s="3" t="str">
        <f>IF(Selenium!BL24&lt;600,"Yes","No")</f>
        <v>Yes</v>
      </c>
      <c r="H97" s="3" t="str">
        <f>IF(Selenium!BL24&lt;1200,"Yes","No")</f>
        <v>Yes</v>
      </c>
      <c r="I97" s="3" t="str">
        <f>IF(Selenium!BL24&lt;2500,"Yes","No")</f>
        <v>Yes</v>
      </c>
      <c r="J97" s="3" t="str">
        <f>IF(Selenium!BL24&lt;4900,"Yes","No")</f>
        <v>Yes</v>
      </c>
      <c r="K97" s="3" t="str">
        <f>IF(Selenium!BL24&lt;15000,"Yes","No")</f>
        <v>Yes</v>
      </c>
      <c r="L97" s="3" t="str">
        <f>IF(Selenium!BL24&gt;15000,"No","Yes")</f>
        <v>Yes</v>
      </c>
    </row>
    <row r="98" spans="1:12" x14ac:dyDescent="0.3">
      <c r="A98" t="str">
        <f>Selenium!E25</f>
        <v>Imperial Beach Pier</v>
      </c>
      <c r="B98" t="str">
        <f>Selenium!AC25</f>
        <v>Pacific Bonito</v>
      </c>
      <c r="C98" t="str">
        <f>Selenium!AC25</f>
        <v>Pacific Bonito</v>
      </c>
      <c r="D98" t="s">
        <v>4</v>
      </c>
      <c r="E98" s="3" t="str">
        <f>IF(Selenium!BL25&lt;150,"Yes","No")</f>
        <v>No</v>
      </c>
      <c r="F98" s="3" t="str">
        <f>IF(Selenium!BL25&lt;300,"Yes","No")</f>
        <v>No</v>
      </c>
      <c r="G98" s="3" t="str">
        <f>IF(Selenium!BL25&lt;600,"Yes","No")</f>
        <v>Yes</v>
      </c>
      <c r="H98" s="3" t="str">
        <f>IF(Selenium!BL25&lt;1200,"Yes","No")</f>
        <v>Yes</v>
      </c>
      <c r="I98" s="3" t="str">
        <f>IF(Selenium!BL25&lt;2500,"Yes","No")</f>
        <v>Yes</v>
      </c>
      <c r="J98" s="3" t="str">
        <f>IF(Selenium!BL25&lt;4900,"Yes","No")</f>
        <v>Yes</v>
      </c>
      <c r="K98" s="3" t="str">
        <f>IF(Selenium!BL25&lt;15000,"Yes","No")</f>
        <v>Yes</v>
      </c>
      <c r="L98" s="3" t="str">
        <f>IF(Selenium!BL25&gt;15000,"No","Yes")</f>
        <v>Yes</v>
      </c>
    </row>
    <row r="99" spans="1:12" x14ac:dyDescent="0.3">
      <c r="A99" t="str">
        <f>Selenium!E26</f>
        <v>Imperial Beach Pier</v>
      </c>
      <c r="B99" t="str">
        <f>Selenium!AC26</f>
        <v>Jacksmelt</v>
      </c>
      <c r="C99" t="str">
        <f>Selenium!AC26</f>
        <v>Jacksmelt</v>
      </c>
      <c r="D99" t="s">
        <v>4</v>
      </c>
      <c r="E99" s="3" t="str">
        <f>IF(Selenium!BL26&lt;150,"Yes","No")</f>
        <v>No</v>
      </c>
      <c r="F99" s="3" t="str">
        <f>IF(Selenium!BL26&lt;300,"Yes","No")</f>
        <v>No</v>
      </c>
      <c r="G99" s="3" t="str">
        <f>IF(Selenium!BL26&lt;600,"Yes","No")</f>
        <v>Yes</v>
      </c>
      <c r="H99" s="3" t="str">
        <f>IF(Selenium!BL26&lt;1200,"Yes","No")</f>
        <v>Yes</v>
      </c>
      <c r="I99" s="3" t="str">
        <f>IF(Selenium!BL26&lt;2500,"Yes","No")</f>
        <v>Yes</v>
      </c>
      <c r="J99" s="3" t="str">
        <f>IF(Selenium!BL26&lt;4900,"Yes","No")</f>
        <v>Yes</v>
      </c>
      <c r="K99" s="3" t="str">
        <f>IF(Selenium!BL26&lt;15000,"Yes","No")</f>
        <v>Yes</v>
      </c>
      <c r="L99" s="3" t="str">
        <f>IF(Selenium!BL26&gt;15000,"No","Yes")</f>
        <v>Yes</v>
      </c>
    </row>
    <row r="100" spans="1:12" x14ac:dyDescent="0.3">
      <c r="A100" t="str">
        <f>Selenium!E27</f>
        <v>Imperial Beach Pier</v>
      </c>
      <c r="B100" t="str">
        <f>Selenium!AC27</f>
        <v>Barred Surfperch</v>
      </c>
      <c r="C100" t="str">
        <f>Selenium!AC27</f>
        <v>Barred Surfperch</v>
      </c>
      <c r="D100" t="s">
        <v>4</v>
      </c>
      <c r="E100" s="3" t="str">
        <f>IF(Selenium!BL27&lt;150,"Yes","No")</f>
        <v>No</v>
      </c>
      <c r="F100" s="3" t="str">
        <f>IF(Selenium!BL27&lt;300,"Yes","No")</f>
        <v>No</v>
      </c>
      <c r="G100" s="3" t="str">
        <f>IF(Selenium!BL27&lt;600,"Yes","No")</f>
        <v>Yes</v>
      </c>
      <c r="H100" s="3" t="str">
        <f>IF(Selenium!BL27&lt;1200,"Yes","No")</f>
        <v>Yes</v>
      </c>
      <c r="I100" s="3" t="str">
        <f>IF(Selenium!BL27&lt;2500,"Yes","No")</f>
        <v>Yes</v>
      </c>
      <c r="J100" s="3" t="str">
        <f>IF(Selenium!BL27&lt;4900,"Yes","No")</f>
        <v>Yes</v>
      </c>
      <c r="K100" s="3" t="str">
        <f>IF(Selenium!BL27&lt;15000,"Yes","No")</f>
        <v>Yes</v>
      </c>
      <c r="L100" s="3" t="str">
        <f>IF(Selenium!BL27&gt;15000,"No","Yes")</f>
        <v>Yes</v>
      </c>
    </row>
    <row r="101" spans="1:12" x14ac:dyDescent="0.3">
      <c r="A101" t="str">
        <f>Selenium!E28</f>
        <v>Imperial Beach Pier</v>
      </c>
      <c r="B101" t="str">
        <f>Selenium!AC28</f>
        <v>California Corbina</v>
      </c>
      <c r="C101" t="str">
        <f>Selenium!AC28</f>
        <v>California Corbina</v>
      </c>
      <c r="D101" t="s">
        <v>4</v>
      </c>
      <c r="E101" s="3" t="str">
        <f>IF(Selenium!BL28&lt;150,"Yes","No")</f>
        <v>No</v>
      </c>
      <c r="F101" s="3" t="str">
        <f>IF(Selenium!BL28&lt;300,"Yes","No")</f>
        <v>Yes</v>
      </c>
      <c r="G101" s="3" t="str">
        <f>IF(Selenium!BL28&lt;600,"Yes","No")</f>
        <v>Yes</v>
      </c>
      <c r="H101" s="3" t="str">
        <f>IF(Selenium!BL28&lt;1200,"Yes","No")</f>
        <v>Yes</v>
      </c>
      <c r="I101" s="3" t="str">
        <f>IF(Selenium!BL28&lt;2500,"Yes","No")</f>
        <v>Yes</v>
      </c>
      <c r="J101" s="3" t="str">
        <f>IF(Selenium!BL28&lt;4900,"Yes","No")</f>
        <v>Yes</v>
      </c>
      <c r="K101" s="3" t="str">
        <f>IF(Selenium!BL28&lt;15000,"Yes","No")</f>
        <v>Yes</v>
      </c>
      <c r="L101" s="3" t="str">
        <f>IF(Selenium!BL28&gt;15000,"No","Yes")</f>
        <v>Yes</v>
      </c>
    </row>
    <row r="102" spans="1:12" x14ac:dyDescent="0.3">
      <c r="A102" t="str">
        <f>Selenium!E29</f>
        <v>Imperial Beach Pier</v>
      </c>
      <c r="B102" t="str">
        <f>Selenium!AC29</f>
        <v>California Corbina Fillet (Skin Off)</v>
      </c>
      <c r="C102" t="str">
        <f>Selenium!AC29</f>
        <v>California Corbina Fillet (Skin Off)</v>
      </c>
      <c r="D102" t="s">
        <v>4</v>
      </c>
      <c r="E102" s="3" t="str">
        <f>IF(Selenium!BL29&lt;150,"Yes","No")</f>
        <v>Yes</v>
      </c>
      <c r="F102" s="3" t="str">
        <f>IF(Selenium!BL29&lt;300,"Yes","No")</f>
        <v>Yes</v>
      </c>
      <c r="G102" s="3" t="str">
        <f>IF(Selenium!BL29&lt;600,"Yes","No")</f>
        <v>Yes</v>
      </c>
      <c r="H102" s="3" t="str">
        <f>IF(Selenium!BL29&lt;1200,"Yes","No")</f>
        <v>Yes</v>
      </c>
      <c r="I102" s="3" t="str">
        <f>IF(Selenium!BL29&lt;2500,"Yes","No")</f>
        <v>Yes</v>
      </c>
      <c r="J102" s="3" t="str">
        <f>IF(Selenium!BL29&lt;4900,"Yes","No")</f>
        <v>Yes</v>
      </c>
      <c r="K102" s="3" t="str">
        <f>IF(Selenium!BL29&lt;15000,"Yes","No")</f>
        <v>Yes</v>
      </c>
      <c r="L102" s="3" t="str">
        <f>IF(Selenium!BL29&gt;15000,"No","Yes")</f>
        <v>Yes</v>
      </c>
    </row>
    <row r="103" spans="1:12" x14ac:dyDescent="0.3">
      <c r="A103" t="str">
        <f>Selenium!E30</f>
        <v>Lower Sweetwater River</v>
      </c>
      <c r="B103" t="str">
        <f>Selenium!AC30</f>
        <v>Bluegill</v>
      </c>
      <c r="C103" t="str">
        <f>Selenium!AC30</f>
        <v>Bluegill</v>
      </c>
      <c r="D103" t="s">
        <v>4</v>
      </c>
      <c r="E103" s="3" t="str">
        <f>IF(Selenium!BL30&lt;150,"Yes","No")</f>
        <v>No</v>
      </c>
      <c r="F103" s="3" t="str">
        <f>IF(Selenium!BL30&lt;300,"Yes","No")</f>
        <v>No</v>
      </c>
      <c r="G103" s="3" t="str">
        <f>IF(Selenium!BL30&lt;600,"Yes","No")</f>
        <v>Yes</v>
      </c>
      <c r="H103" s="3" t="str">
        <f>IF(Selenium!BL30&lt;1200,"Yes","No")</f>
        <v>Yes</v>
      </c>
      <c r="I103" s="3" t="str">
        <f>IF(Selenium!BL30&lt;2500,"Yes","No")</f>
        <v>Yes</v>
      </c>
      <c r="J103" s="3" t="str">
        <f>IF(Selenium!BL30&lt;4900,"Yes","No")</f>
        <v>Yes</v>
      </c>
      <c r="K103" s="3" t="str">
        <f>IF(Selenium!BL30&lt;15000,"Yes","No")</f>
        <v>Yes</v>
      </c>
      <c r="L103" s="3" t="str">
        <f>IF(Selenium!BL30&gt;15000,"No","Yes")</f>
        <v>Yes</v>
      </c>
    </row>
    <row r="104" spans="1:12" x14ac:dyDescent="0.3">
      <c r="A104" t="str">
        <f>Selenium!E31</f>
        <v>Lower Sweetwater River</v>
      </c>
      <c r="B104" t="str">
        <f>Selenium!AC31</f>
        <v>Bluegill Fillet (Skin Off)</v>
      </c>
      <c r="C104" t="str">
        <f>Selenium!AC31</f>
        <v>Bluegill Fillet (Skin Off)</v>
      </c>
      <c r="D104" t="s">
        <v>4</v>
      </c>
      <c r="E104" s="3" t="str">
        <f>IF(Selenium!BL31&lt;150,"Yes","No")</f>
        <v>No</v>
      </c>
      <c r="F104" s="3" t="str">
        <f>IF(Selenium!BL31&lt;300,"Yes","No")</f>
        <v>No</v>
      </c>
      <c r="G104" s="3" t="str">
        <f>IF(Selenium!BL31&lt;600,"Yes","No")</f>
        <v>Yes</v>
      </c>
      <c r="H104" s="3" t="str">
        <f>IF(Selenium!BL31&lt;1200,"Yes","No")</f>
        <v>Yes</v>
      </c>
      <c r="I104" s="3" t="str">
        <f>IF(Selenium!BL31&lt;2500,"Yes","No")</f>
        <v>Yes</v>
      </c>
      <c r="J104" s="3" t="str">
        <f>IF(Selenium!BL31&lt;4900,"Yes","No")</f>
        <v>Yes</v>
      </c>
      <c r="K104" s="3" t="str">
        <f>IF(Selenium!BL31&lt;15000,"Yes","No")</f>
        <v>Yes</v>
      </c>
      <c r="L104" s="3" t="str">
        <f>IF(Selenium!BL31&gt;15000,"No","Yes")</f>
        <v>Yes</v>
      </c>
    </row>
    <row r="105" spans="1:12" x14ac:dyDescent="0.3">
      <c r="A105" t="str">
        <f>Selenium!E32</f>
        <v>Mission Bay</v>
      </c>
      <c r="B105" t="str">
        <f>Selenium!AC32</f>
        <v>Pacific Oyster</v>
      </c>
      <c r="C105" t="str">
        <f>Selenium!AC32</f>
        <v>Pacific Oyster</v>
      </c>
      <c r="D105" t="s">
        <v>4</v>
      </c>
      <c r="E105" s="3" t="str">
        <f>IF(Selenium!BL32&lt;150,"Yes","No")</f>
        <v>No</v>
      </c>
      <c r="F105" s="3" t="str">
        <f>IF(Selenium!BL32&lt;300,"Yes","No")</f>
        <v>No</v>
      </c>
      <c r="G105" s="3" t="str">
        <f>IF(Selenium!BL32&lt;600,"Yes","No")</f>
        <v>Yes</v>
      </c>
      <c r="H105" s="3" t="str">
        <f>IF(Selenium!BL32&lt;1200,"Yes","No")</f>
        <v>Yes</v>
      </c>
      <c r="I105" s="3" t="str">
        <f>IF(Selenium!BL32&lt;2500,"Yes","No")</f>
        <v>Yes</v>
      </c>
      <c r="J105" s="3" t="str">
        <f>IF(Selenium!BL32&lt;4900,"Yes","No")</f>
        <v>Yes</v>
      </c>
      <c r="K105" s="3" t="str">
        <f>IF(Selenium!BL32&lt;15000,"Yes","No")</f>
        <v>Yes</v>
      </c>
      <c r="L105" s="3" t="str">
        <f>IF(Selenium!BL32&gt;15000,"No","Yes")</f>
        <v>Yes</v>
      </c>
    </row>
    <row r="106" spans="1:12" x14ac:dyDescent="0.3">
      <c r="A106" t="str">
        <f>Selenium!E33</f>
        <v>Mission Bay</v>
      </c>
      <c r="B106" t="str">
        <f>Selenium!AC33</f>
        <v>Chub Mackerel</v>
      </c>
      <c r="C106" t="str">
        <f>Selenium!AC33</f>
        <v>Chub Mackerel</v>
      </c>
      <c r="D106" t="s">
        <v>4</v>
      </c>
      <c r="E106" s="3" t="str">
        <f>IF(Selenium!BL33&lt;150,"Yes","No")</f>
        <v>No</v>
      </c>
      <c r="F106" s="3" t="str">
        <f>IF(Selenium!BL33&lt;300,"Yes","No")</f>
        <v>No</v>
      </c>
      <c r="G106" s="3" t="str">
        <f>IF(Selenium!BL33&lt;600,"Yes","No")</f>
        <v>No</v>
      </c>
      <c r="H106" s="3" t="str">
        <f>IF(Selenium!BL33&lt;1200,"Yes","No")</f>
        <v>Yes</v>
      </c>
      <c r="I106" s="3" t="str">
        <f>IF(Selenium!BL33&lt;2500,"Yes","No")</f>
        <v>Yes</v>
      </c>
      <c r="J106" s="3" t="str">
        <f>IF(Selenium!BL33&lt;4900,"Yes","No")</f>
        <v>Yes</v>
      </c>
      <c r="K106" s="3" t="str">
        <f>IF(Selenium!BL33&lt;15000,"Yes","No")</f>
        <v>Yes</v>
      </c>
      <c r="L106" s="3" t="str">
        <f>IF(Selenium!BL33&gt;15000,"No","Yes")</f>
        <v>Yes</v>
      </c>
    </row>
    <row r="107" spans="1:12" x14ac:dyDescent="0.3">
      <c r="A107" t="str">
        <f>Selenium!E34</f>
        <v>Mission Bay</v>
      </c>
      <c r="B107" t="str">
        <f>Selenium!AC34</f>
        <v>Spotfin Croaker</v>
      </c>
      <c r="C107" t="str">
        <f>Selenium!AC34</f>
        <v>Spotfin Croaker</v>
      </c>
      <c r="D107" t="s">
        <v>4</v>
      </c>
      <c r="E107" s="3" t="str">
        <f>IF(Selenium!BL34&lt;150,"Yes","No")</f>
        <v>No</v>
      </c>
      <c r="F107" s="3" t="str">
        <f>IF(Selenium!BL34&lt;300,"Yes","No")</f>
        <v>No</v>
      </c>
      <c r="G107" s="3" t="str">
        <f>IF(Selenium!BL34&lt;600,"Yes","No")</f>
        <v>Yes</v>
      </c>
      <c r="H107" s="3" t="str">
        <f>IF(Selenium!BL34&lt;1200,"Yes","No")</f>
        <v>Yes</v>
      </c>
      <c r="I107" s="3" t="str">
        <f>IF(Selenium!BL34&lt;2500,"Yes","No")</f>
        <v>Yes</v>
      </c>
      <c r="J107" s="3" t="str">
        <f>IF(Selenium!BL34&lt;4900,"Yes","No")</f>
        <v>Yes</v>
      </c>
      <c r="K107" s="3" t="str">
        <f>IF(Selenium!BL34&lt;15000,"Yes","No")</f>
        <v>Yes</v>
      </c>
      <c r="L107" s="3" t="str">
        <f>IF(Selenium!BL34&gt;15000,"No","Yes")</f>
        <v>Yes</v>
      </c>
    </row>
    <row r="108" spans="1:12" x14ac:dyDescent="0.3">
      <c r="A108" t="str">
        <f>Selenium!E35</f>
        <v>Mission Bay</v>
      </c>
      <c r="B108" t="str">
        <f>Selenium!AC35</f>
        <v>Pacific Bonito</v>
      </c>
      <c r="C108" t="str">
        <f>Selenium!AC35</f>
        <v>Pacific Bonito</v>
      </c>
      <c r="D108" t="s">
        <v>4</v>
      </c>
      <c r="E108" s="3" t="str">
        <f>IF(Selenium!BL35&lt;150,"Yes","No")</f>
        <v>No</v>
      </c>
      <c r="F108" s="3" t="str">
        <f>IF(Selenium!BL35&lt;300,"Yes","No")</f>
        <v>No</v>
      </c>
      <c r="G108" s="3" t="str">
        <f>IF(Selenium!BL35&lt;600,"Yes","No")</f>
        <v>Yes</v>
      </c>
      <c r="H108" s="3" t="str">
        <f>IF(Selenium!BL35&lt;1200,"Yes","No")</f>
        <v>Yes</v>
      </c>
      <c r="I108" s="3" t="str">
        <f>IF(Selenium!BL35&lt;2500,"Yes","No")</f>
        <v>Yes</v>
      </c>
      <c r="J108" s="3" t="str">
        <f>IF(Selenium!BL35&lt;4900,"Yes","No")</f>
        <v>Yes</v>
      </c>
      <c r="K108" s="3" t="str">
        <f>IF(Selenium!BL35&lt;15000,"Yes","No")</f>
        <v>Yes</v>
      </c>
      <c r="L108" s="3" t="str">
        <f>IF(Selenium!BL35&gt;15000,"No","Yes")</f>
        <v>Yes</v>
      </c>
    </row>
    <row r="109" spans="1:12" x14ac:dyDescent="0.3">
      <c r="A109" t="str">
        <f>Selenium!E36</f>
        <v>Mission Bay</v>
      </c>
      <c r="B109" t="str">
        <f>Selenium!AC36</f>
        <v>Jacksmelt</v>
      </c>
      <c r="C109" t="str">
        <f>Selenium!AC36</f>
        <v>Jacksmelt</v>
      </c>
      <c r="D109" t="s">
        <v>4</v>
      </c>
      <c r="E109" s="3" t="str">
        <f>IF(Selenium!BL36&lt;150,"Yes","No")</f>
        <v>No</v>
      </c>
      <c r="F109" s="3" t="str">
        <f>IF(Selenium!BL36&lt;300,"Yes","No")</f>
        <v>No</v>
      </c>
      <c r="G109" s="3" t="str">
        <f>IF(Selenium!BL36&lt;600,"Yes","No")</f>
        <v>Yes</v>
      </c>
      <c r="H109" s="3" t="str">
        <f>IF(Selenium!BL36&lt;1200,"Yes","No")</f>
        <v>Yes</v>
      </c>
      <c r="I109" s="3" t="str">
        <f>IF(Selenium!BL36&lt;2500,"Yes","No")</f>
        <v>Yes</v>
      </c>
      <c r="J109" s="3" t="str">
        <f>IF(Selenium!BL36&lt;4900,"Yes","No")</f>
        <v>Yes</v>
      </c>
      <c r="K109" s="3" t="str">
        <f>IF(Selenium!BL36&lt;15000,"Yes","No")</f>
        <v>Yes</v>
      </c>
      <c r="L109" s="3" t="str">
        <f>IF(Selenium!BL36&gt;15000,"No","Yes")</f>
        <v>Yes</v>
      </c>
    </row>
    <row r="110" spans="1:12" x14ac:dyDescent="0.3">
      <c r="A110" t="str">
        <f>Selenium!E37</f>
        <v>Oceanside Harbor</v>
      </c>
      <c r="B110" t="str">
        <f>Selenium!AC37</f>
        <v>Chub Mackerel</v>
      </c>
      <c r="C110" t="str">
        <f>Selenium!AC37</f>
        <v>Chub Mackerel</v>
      </c>
      <c r="D110" t="s">
        <v>4</v>
      </c>
      <c r="E110" s="3" t="str">
        <f>IF(Selenium!BL37&lt;150,"Yes","No")</f>
        <v>No</v>
      </c>
      <c r="F110" s="3" t="str">
        <f>IF(Selenium!BL37&lt;300,"Yes","No")</f>
        <v>No</v>
      </c>
      <c r="G110" s="3" t="str">
        <f>IF(Selenium!BL37&lt;600,"Yes","No")</f>
        <v>No</v>
      </c>
      <c r="H110" s="3" t="str">
        <f>IF(Selenium!BL37&lt;1200,"Yes","No")</f>
        <v>Yes</v>
      </c>
      <c r="I110" s="3" t="str">
        <f>IF(Selenium!BL37&lt;2500,"Yes","No")</f>
        <v>Yes</v>
      </c>
      <c r="J110" s="3" t="str">
        <f>IF(Selenium!BL37&lt;4900,"Yes","No")</f>
        <v>Yes</v>
      </c>
      <c r="K110" s="3" t="str">
        <f>IF(Selenium!BL37&lt;15000,"Yes","No")</f>
        <v>Yes</v>
      </c>
      <c r="L110" s="3" t="str">
        <f>IF(Selenium!BL37&gt;15000,"No","Yes")</f>
        <v>Yes</v>
      </c>
    </row>
    <row r="111" spans="1:12" x14ac:dyDescent="0.3">
      <c r="A111" t="str">
        <f>Selenium!E38</f>
        <v>Oceanside Harbor</v>
      </c>
      <c r="B111" t="str">
        <f>Selenium!AC38</f>
        <v>Spotfin Croaker</v>
      </c>
      <c r="C111" t="str">
        <f>Selenium!AC38</f>
        <v>Spotfin Croaker</v>
      </c>
      <c r="D111" t="s">
        <v>4</v>
      </c>
      <c r="E111" s="3" t="str">
        <f>IF(Selenium!BL38&lt;150,"Yes","No")</f>
        <v>No</v>
      </c>
      <c r="F111" s="3" t="str">
        <f>IF(Selenium!BL38&lt;300,"Yes","No")</f>
        <v>No</v>
      </c>
      <c r="G111" s="3" t="str">
        <f>IF(Selenium!BL38&lt;600,"Yes","No")</f>
        <v>Yes</v>
      </c>
      <c r="H111" s="3" t="str">
        <f>IF(Selenium!BL38&lt;1200,"Yes","No")</f>
        <v>Yes</v>
      </c>
      <c r="I111" s="3" t="str">
        <f>IF(Selenium!BL38&lt;2500,"Yes","No")</f>
        <v>Yes</v>
      </c>
      <c r="J111" s="3" t="str">
        <f>IF(Selenium!BL38&lt;4900,"Yes","No")</f>
        <v>Yes</v>
      </c>
      <c r="K111" s="3" t="str">
        <f>IF(Selenium!BL38&lt;15000,"Yes","No")</f>
        <v>Yes</v>
      </c>
      <c r="L111" s="3" t="str">
        <f>IF(Selenium!BL38&gt;15000,"No","Yes")</f>
        <v>Yes</v>
      </c>
    </row>
    <row r="112" spans="1:12" x14ac:dyDescent="0.3">
      <c r="A112" t="str">
        <f>Selenium!E39</f>
        <v>Oceanside Harbor</v>
      </c>
      <c r="B112" t="str">
        <f>Selenium!AC39</f>
        <v>Pacific Oyster</v>
      </c>
      <c r="C112" t="str">
        <f>Selenium!AC39</f>
        <v>Pacific Oyster</v>
      </c>
      <c r="D112" t="s">
        <v>4</v>
      </c>
      <c r="E112" s="3" t="str">
        <f>IF(Selenium!BL39&lt;150,"Yes","No")</f>
        <v>No</v>
      </c>
      <c r="F112" s="3" t="str">
        <f>IF(Selenium!BL39&lt;300,"Yes","No")</f>
        <v>No</v>
      </c>
      <c r="G112" s="3" t="str">
        <f>IF(Selenium!BL39&lt;600,"Yes","No")</f>
        <v>Yes</v>
      </c>
      <c r="H112" s="3" t="str">
        <f>IF(Selenium!BL39&lt;1200,"Yes","No")</f>
        <v>Yes</v>
      </c>
      <c r="I112" s="3" t="str">
        <f>IF(Selenium!BL39&lt;2500,"Yes","No")</f>
        <v>Yes</v>
      </c>
      <c r="J112" s="3" t="str">
        <f>IF(Selenium!BL39&lt;4900,"Yes","No")</f>
        <v>Yes</v>
      </c>
      <c r="K112" s="3" t="str">
        <f>IF(Selenium!BL39&lt;15000,"Yes","No")</f>
        <v>Yes</v>
      </c>
      <c r="L112" s="3" t="str">
        <f>IF(Selenium!BL39&gt;15000,"No","Yes")</f>
        <v>Yes</v>
      </c>
    </row>
    <row r="113" spans="1:12" x14ac:dyDescent="0.3">
      <c r="A113" t="str">
        <f>Selenium!E40</f>
        <v>Oceanside Harbor</v>
      </c>
      <c r="B113" t="str">
        <f>Selenium!AC40</f>
        <v>Pacific Bonito</v>
      </c>
      <c r="C113" t="str">
        <f>Selenium!AC40</f>
        <v>Pacific Bonito</v>
      </c>
      <c r="D113" t="s">
        <v>4</v>
      </c>
      <c r="E113" s="3" t="str">
        <f>IF(Selenium!BL40&lt;150,"Yes","No")</f>
        <v>No</v>
      </c>
      <c r="F113" s="3" t="str">
        <f>IF(Selenium!BL40&lt;300,"Yes","No")</f>
        <v>No</v>
      </c>
      <c r="G113" s="3" t="str">
        <f>IF(Selenium!BL40&lt;600,"Yes","No")</f>
        <v>Yes</v>
      </c>
      <c r="H113" s="3" t="str">
        <f>IF(Selenium!BL40&lt;1200,"Yes","No")</f>
        <v>Yes</v>
      </c>
      <c r="I113" s="3" t="str">
        <f>IF(Selenium!BL40&lt;2500,"Yes","No")</f>
        <v>Yes</v>
      </c>
      <c r="J113" s="3" t="str">
        <f>IF(Selenium!BL40&lt;4900,"Yes","No")</f>
        <v>Yes</v>
      </c>
      <c r="K113" s="3" t="str">
        <f>IF(Selenium!BL40&lt;15000,"Yes","No")</f>
        <v>Yes</v>
      </c>
      <c r="L113" s="3" t="str">
        <f>IF(Selenium!BL40&gt;15000,"No","Yes")</f>
        <v>Yes</v>
      </c>
    </row>
    <row r="114" spans="1:12" x14ac:dyDescent="0.3">
      <c r="A114" t="str">
        <f>Selenium!E41</f>
        <v>Oceanside Harbor</v>
      </c>
      <c r="B114" t="str">
        <f>Selenium!AC41</f>
        <v>Jacksmelt</v>
      </c>
      <c r="C114" t="str">
        <f>Selenium!AC41</f>
        <v>Jacksmelt</v>
      </c>
      <c r="D114" t="s">
        <v>4</v>
      </c>
      <c r="E114" s="3" t="str">
        <f>IF(Selenium!BL41&lt;150,"Yes","No")</f>
        <v>No</v>
      </c>
      <c r="F114" s="3" t="str">
        <f>IF(Selenium!BL41&lt;300,"Yes","No")</f>
        <v>No</v>
      </c>
      <c r="G114" s="3" t="str">
        <f>IF(Selenium!BL41&lt;600,"Yes","No")</f>
        <v>Yes</v>
      </c>
      <c r="H114" s="3" t="str">
        <f>IF(Selenium!BL41&lt;1200,"Yes","No")</f>
        <v>Yes</v>
      </c>
      <c r="I114" s="3" t="str">
        <f>IF(Selenium!BL41&lt;2500,"Yes","No")</f>
        <v>Yes</v>
      </c>
      <c r="J114" s="3" t="str">
        <f>IF(Selenium!BL41&lt;4900,"Yes","No")</f>
        <v>Yes</v>
      </c>
      <c r="K114" s="3" t="str">
        <f>IF(Selenium!BL41&lt;15000,"Yes","No")</f>
        <v>Yes</v>
      </c>
      <c r="L114" s="3" t="str">
        <f>IF(Selenium!BL41&gt;15000,"No","Yes")</f>
        <v>Yes</v>
      </c>
    </row>
    <row r="115" spans="1:12" x14ac:dyDescent="0.3">
      <c r="A115" t="str">
        <f>Selenium!E42</f>
        <v>Oceanside Harbor</v>
      </c>
      <c r="B115" t="str">
        <f>Selenium!AC42</f>
        <v>Barred Surfperch</v>
      </c>
      <c r="C115" t="str">
        <f>Selenium!AC42</f>
        <v>Barred Surfperch</v>
      </c>
      <c r="D115" t="s">
        <v>4</v>
      </c>
      <c r="E115" s="3" t="str">
        <f>IF(Selenium!BL42&lt;150,"Yes","No")</f>
        <v>No</v>
      </c>
      <c r="F115" s="3" t="str">
        <f>IF(Selenium!BL42&lt;300,"Yes","No")</f>
        <v>Yes</v>
      </c>
      <c r="G115" s="3" t="str">
        <f>IF(Selenium!BL42&lt;600,"Yes","No")</f>
        <v>Yes</v>
      </c>
      <c r="H115" s="3" t="str">
        <f>IF(Selenium!BL42&lt;1200,"Yes","No")</f>
        <v>Yes</v>
      </c>
      <c r="I115" s="3" t="str">
        <f>IF(Selenium!BL42&lt;2500,"Yes","No")</f>
        <v>Yes</v>
      </c>
      <c r="J115" s="3" t="str">
        <f>IF(Selenium!BL42&lt;4900,"Yes","No")</f>
        <v>Yes</v>
      </c>
      <c r="K115" s="3" t="str">
        <f>IF(Selenium!BL42&lt;15000,"Yes","No")</f>
        <v>Yes</v>
      </c>
      <c r="L115" s="3" t="str">
        <f>IF(Selenium!BL42&gt;15000,"No","Yes")</f>
        <v>Yes</v>
      </c>
    </row>
    <row r="116" spans="1:12" x14ac:dyDescent="0.3">
      <c r="A116" t="str">
        <f>Selenium!E43</f>
        <v>Oceanside Pier</v>
      </c>
      <c r="B116" t="str">
        <f>Selenium!AC43</f>
        <v>California Mussel</v>
      </c>
      <c r="C116" t="str">
        <f>Selenium!AC43</f>
        <v>California Mussel</v>
      </c>
      <c r="D116" t="s">
        <v>4</v>
      </c>
      <c r="E116" s="3" t="str">
        <f>IF(Selenium!BL43&lt;150,"Yes","No")</f>
        <v>No</v>
      </c>
      <c r="F116" s="3" t="str">
        <f>IF(Selenium!BL43&lt;300,"Yes","No")</f>
        <v>No</v>
      </c>
      <c r="G116" s="3" t="str">
        <f>IF(Selenium!BL43&lt;600,"Yes","No")</f>
        <v>Yes</v>
      </c>
      <c r="H116" s="3" t="str">
        <f>IF(Selenium!BL43&lt;1200,"Yes","No")</f>
        <v>Yes</v>
      </c>
      <c r="I116" s="3" t="str">
        <f>IF(Selenium!BL43&lt;2500,"Yes","No")</f>
        <v>Yes</v>
      </c>
      <c r="J116" s="3" t="str">
        <f>IF(Selenium!BL43&lt;4900,"Yes","No")</f>
        <v>Yes</v>
      </c>
      <c r="K116" s="3" t="str">
        <f>IF(Selenium!BL43&lt;15000,"Yes","No")</f>
        <v>Yes</v>
      </c>
      <c r="L116" s="3" t="str">
        <f>IF(Selenium!BL43&gt;15000,"No","Yes")</f>
        <v>Yes</v>
      </c>
    </row>
    <row r="117" spans="1:12" x14ac:dyDescent="0.3">
      <c r="A117" t="str">
        <f>Selenium!E44</f>
        <v>Oceanside Pier</v>
      </c>
      <c r="B117" t="str">
        <f>Selenium!AC44</f>
        <v>California Mussel</v>
      </c>
      <c r="C117" t="str">
        <f>Selenium!AC44</f>
        <v>California Mussel</v>
      </c>
      <c r="D117" t="s">
        <v>4</v>
      </c>
      <c r="E117" s="3" t="str">
        <f>IF(Selenium!BL44&lt;150,"Yes","No")</f>
        <v>No</v>
      </c>
      <c r="F117" s="3" t="str">
        <f>IF(Selenium!BL44&lt;300,"Yes","No")</f>
        <v>No</v>
      </c>
      <c r="G117" s="3" t="str">
        <f>IF(Selenium!BL44&lt;600,"Yes","No")</f>
        <v>Yes</v>
      </c>
      <c r="H117" s="3" t="str">
        <f>IF(Selenium!BL44&lt;1200,"Yes","No")</f>
        <v>Yes</v>
      </c>
      <c r="I117" s="3" t="str">
        <f>IF(Selenium!BL44&lt;2500,"Yes","No")</f>
        <v>Yes</v>
      </c>
      <c r="J117" s="3" t="str">
        <f>IF(Selenium!BL44&lt;4900,"Yes","No")</f>
        <v>Yes</v>
      </c>
      <c r="K117" s="3" t="str">
        <f>IF(Selenium!BL44&lt;15000,"Yes","No")</f>
        <v>Yes</v>
      </c>
      <c r="L117" s="3" t="str">
        <f>IF(Selenium!BL44&gt;15000,"No","Yes")</f>
        <v>Yes</v>
      </c>
    </row>
    <row r="118" spans="1:12" x14ac:dyDescent="0.3">
      <c r="A118" t="str">
        <f>Selenium!E45</f>
        <v>Oceanside Pier</v>
      </c>
      <c r="B118" t="str">
        <f>Selenium!AC45</f>
        <v>Barred Sand Bass</v>
      </c>
      <c r="C118" t="str">
        <f>Selenium!AC45</f>
        <v>Barred Sand Bass</v>
      </c>
      <c r="D118" t="s">
        <v>4</v>
      </c>
      <c r="E118" s="3" t="str">
        <f>IF(Selenium!BL45&lt;150,"Yes","No")</f>
        <v>No</v>
      </c>
      <c r="F118" s="3" t="str">
        <f>IF(Selenium!BL45&lt;300,"Yes","No")</f>
        <v>No</v>
      </c>
      <c r="G118" s="3" t="str">
        <f>IF(Selenium!BL45&lt;600,"Yes","No")</f>
        <v>Yes</v>
      </c>
      <c r="H118" s="3" t="str">
        <f>IF(Selenium!BL45&lt;1200,"Yes","No")</f>
        <v>Yes</v>
      </c>
      <c r="I118" s="3" t="str">
        <f>IF(Selenium!BL45&lt;2500,"Yes","No")</f>
        <v>Yes</v>
      </c>
      <c r="J118" s="3" t="str">
        <f>IF(Selenium!BL45&lt;4900,"Yes","No")</f>
        <v>Yes</v>
      </c>
      <c r="K118" s="3" t="str">
        <f>IF(Selenium!BL45&lt;15000,"Yes","No")</f>
        <v>Yes</v>
      </c>
      <c r="L118" s="3" t="str">
        <f>IF(Selenium!BL45&gt;15000,"No","Yes")</f>
        <v>Yes</v>
      </c>
    </row>
    <row r="119" spans="1:12" x14ac:dyDescent="0.3">
      <c r="A119" t="str">
        <f>Selenium!E46</f>
        <v>Oceanside Pier</v>
      </c>
      <c r="B119" t="str">
        <f>Selenium!AC46</f>
        <v>Barred Surfperch</v>
      </c>
      <c r="C119" t="str">
        <f>Selenium!AC46</f>
        <v>Barred Surfperch</v>
      </c>
      <c r="D119" t="s">
        <v>4</v>
      </c>
      <c r="E119" s="3" t="str">
        <f>IF(Selenium!BL46&lt;150,"Yes","No")</f>
        <v>No</v>
      </c>
      <c r="F119" s="3" t="str">
        <f>IF(Selenium!BL46&lt;300,"Yes","No")</f>
        <v>No</v>
      </c>
      <c r="G119" s="3" t="str">
        <f>IF(Selenium!BL46&lt;600,"Yes","No")</f>
        <v>Yes</v>
      </c>
      <c r="H119" s="3" t="str">
        <f>IF(Selenium!BL46&lt;1200,"Yes","No")</f>
        <v>Yes</v>
      </c>
      <c r="I119" s="3" t="str">
        <f>IF(Selenium!BL46&lt;2500,"Yes","No")</f>
        <v>Yes</v>
      </c>
      <c r="J119" s="3" t="str">
        <f>IF(Selenium!BL46&lt;4900,"Yes","No")</f>
        <v>Yes</v>
      </c>
      <c r="K119" s="3" t="str">
        <f>IF(Selenium!BL46&lt;15000,"Yes","No")</f>
        <v>Yes</v>
      </c>
      <c r="L119" s="3" t="str">
        <f>IF(Selenium!BL46&gt;15000,"No","Yes")</f>
        <v>Yes</v>
      </c>
    </row>
    <row r="120" spans="1:12" x14ac:dyDescent="0.3">
      <c r="A120" t="str">
        <f>Selenium!E47</f>
        <v>Oceanside Pier</v>
      </c>
      <c r="B120" t="str">
        <f>Selenium!AC47</f>
        <v>Queenfish</v>
      </c>
      <c r="C120" t="str">
        <f>Selenium!AC47</f>
        <v>Queenfish</v>
      </c>
      <c r="D120" t="s">
        <v>4</v>
      </c>
      <c r="E120" s="3" t="str">
        <f>IF(Selenium!BL47&lt;150,"Yes","No")</f>
        <v>No</v>
      </c>
      <c r="F120" s="3" t="str">
        <f>IF(Selenium!BL47&lt;300,"Yes","No")</f>
        <v>No</v>
      </c>
      <c r="G120" s="3" t="str">
        <f>IF(Selenium!BL47&lt;600,"Yes","No")</f>
        <v>Yes</v>
      </c>
      <c r="H120" s="3" t="str">
        <f>IF(Selenium!BL47&lt;1200,"Yes","No")</f>
        <v>Yes</v>
      </c>
      <c r="I120" s="3" t="str">
        <f>IF(Selenium!BL47&lt;2500,"Yes","No")</f>
        <v>Yes</v>
      </c>
      <c r="J120" s="3" t="str">
        <f>IF(Selenium!BL47&lt;4900,"Yes","No")</f>
        <v>Yes</v>
      </c>
      <c r="K120" s="3" t="str">
        <f>IF(Selenium!BL47&lt;15000,"Yes","No")</f>
        <v>Yes</v>
      </c>
      <c r="L120" s="3" t="str">
        <f>IF(Selenium!BL47&gt;15000,"No","Yes")</f>
        <v>Yes</v>
      </c>
    </row>
    <row r="121" spans="1:12" x14ac:dyDescent="0.3">
      <c r="A121" t="str">
        <f>Selenium!E48</f>
        <v>Oceanside Pier</v>
      </c>
      <c r="B121" t="str">
        <f>Selenium!AC48</f>
        <v>Jacksmelt</v>
      </c>
      <c r="C121" t="str">
        <f>Selenium!AC48</f>
        <v>Jacksmelt</v>
      </c>
      <c r="D121" t="s">
        <v>4</v>
      </c>
      <c r="E121" s="3" t="str">
        <f>IF(Selenium!BL48&lt;150,"Yes","No")</f>
        <v>No</v>
      </c>
      <c r="F121" s="3" t="str">
        <f>IF(Selenium!BL48&lt;300,"Yes","No")</f>
        <v>No</v>
      </c>
      <c r="G121" s="3" t="str">
        <f>IF(Selenium!BL48&lt;600,"Yes","No")</f>
        <v>Yes</v>
      </c>
      <c r="H121" s="3" t="str">
        <f>IF(Selenium!BL48&lt;1200,"Yes","No")</f>
        <v>Yes</v>
      </c>
      <c r="I121" s="3" t="str">
        <f>IF(Selenium!BL48&lt;2500,"Yes","No")</f>
        <v>Yes</v>
      </c>
      <c r="J121" s="3" t="str">
        <f>IF(Selenium!BL48&lt;4900,"Yes","No")</f>
        <v>Yes</v>
      </c>
      <c r="K121" s="3" t="str">
        <f>IF(Selenium!BL48&lt;15000,"Yes","No")</f>
        <v>Yes</v>
      </c>
      <c r="L121" s="3" t="str">
        <f>IF(Selenium!BL48&gt;15000,"No","Yes")</f>
        <v>Yes</v>
      </c>
    </row>
    <row r="122" spans="1:12" x14ac:dyDescent="0.3">
      <c r="A122" t="str">
        <f>Selenium!E49</f>
        <v>Oceanside Pier</v>
      </c>
      <c r="B122" t="str">
        <f>Selenium!AC49</f>
        <v>Yellowfin Croaker</v>
      </c>
      <c r="C122" t="str">
        <f>Selenium!AC49</f>
        <v>Yellowfin Croaker</v>
      </c>
      <c r="D122" t="s">
        <v>4</v>
      </c>
      <c r="E122" s="3" t="str">
        <f>IF(Selenium!BL49&lt;150,"Yes","No")</f>
        <v>No</v>
      </c>
      <c r="F122" s="3" t="str">
        <f>IF(Selenium!BL49&lt;300,"Yes","No")</f>
        <v>Yes</v>
      </c>
      <c r="G122" s="3" t="str">
        <f>IF(Selenium!BL49&lt;600,"Yes","No")</f>
        <v>Yes</v>
      </c>
      <c r="H122" s="3" t="str">
        <f>IF(Selenium!BL49&lt;1200,"Yes","No")</f>
        <v>Yes</v>
      </c>
      <c r="I122" s="3" t="str">
        <f>IF(Selenium!BL49&lt;2500,"Yes","No")</f>
        <v>Yes</v>
      </c>
      <c r="J122" s="3" t="str">
        <f>IF(Selenium!BL49&lt;4900,"Yes","No")</f>
        <v>Yes</v>
      </c>
      <c r="K122" s="3" t="str">
        <f>IF(Selenium!BL49&lt;15000,"Yes","No")</f>
        <v>Yes</v>
      </c>
      <c r="L122" s="3" t="str">
        <f>IF(Selenium!BL49&gt;15000,"No","Yes")</f>
        <v>Yes</v>
      </c>
    </row>
    <row r="123" spans="1:12" x14ac:dyDescent="0.3">
      <c r="A123" t="str">
        <f>Selenium!E50</f>
        <v>Oceanside Pier</v>
      </c>
      <c r="B123" t="str">
        <f>Selenium!AC50</f>
        <v>Spotfin Croaker Fillet (Skin Off)</v>
      </c>
      <c r="C123" t="str">
        <f>Selenium!AC50</f>
        <v>Spotfin Croaker Fillet (Skin Off)</v>
      </c>
      <c r="D123" t="s">
        <v>4</v>
      </c>
      <c r="E123" s="3" t="str">
        <f>IF(Selenium!BL50&lt;150,"Yes","No")</f>
        <v>No</v>
      </c>
      <c r="F123" s="3" t="str">
        <f>IF(Selenium!BL50&lt;300,"Yes","No")</f>
        <v>No</v>
      </c>
      <c r="G123" s="3" t="str">
        <f>IF(Selenium!BL50&lt;600,"Yes","No")</f>
        <v>Yes</v>
      </c>
      <c r="H123" s="3" t="str">
        <f>IF(Selenium!BL50&lt;1200,"Yes","No")</f>
        <v>Yes</v>
      </c>
      <c r="I123" s="3" t="str">
        <f>IF(Selenium!BL50&lt;2500,"Yes","No")</f>
        <v>Yes</v>
      </c>
      <c r="J123" s="3" t="str">
        <f>IF(Selenium!BL50&lt;4900,"Yes","No")</f>
        <v>Yes</v>
      </c>
      <c r="K123" s="3" t="str">
        <f>IF(Selenium!BL50&lt;15000,"Yes","No")</f>
        <v>Yes</v>
      </c>
      <c r="L123" s="3" t="str">
        <f>IF(Selenium!BL50&gt;15000,"No","Yes")</f>
        <v>Yes</v>
      </c>
    </row>
    <row r="124" spans="1:12" x14ac:dyDescent="0.3">
      <c r="A124" t="str">
        <f>Selenium!E51</f>
        <v>Oceanside Pier</v>
      </c>
      <c r="B124" t="str">
        <f>Selenium!AC51</f>
        <v>Spotfin Croaker Liver</v>
      </c>
      <c r="C124" t="str">
        <f>Selenium!AC51</f>
        <v>Spotfin Croaker Liver</v>
      </c>
      <c r="D124" t="s">
        <v>4</v>
      </c>
      <c r="E124" s="3" t="str">
        <f>IF(Selenium!BL51&lt;150,"Yes","No")</f>
        <v>No</v>
      </c>
      <c r="F124" s="3" t="str">
        <f>IF(Selenium!BL51&lt;300,"Yes","No")</f>
        <v>No</v>
      </c>
      <c r="G124" s="3" t="str">
        <f>IF(Selenium!BL51&lt;600,"Yes","No")</f>
        <v>No</v>
      </c>
      <c r="H124" s="3" t="str">
        <f>IF(Selenium!BL51&lt;1200,"Yes","No")</f>
        <v>No</v>
      </c>
      <c r="I124" s="3" t="str">
        <f>IF(Selenium!BL51&lt;2500,"Yes","No")</f>
        <v>Yes</v>
      </c>
      <c r="J124" s="3" t="str">
        <f>IF(Selenium!BL51&lt;4900,"Yes","No")</f>
        <v>Yes</v>
      </c>
      <c r="K124" s="3" t="str">
        <f>IF(Selenium!BL51&lt;15000,"Yes","No")</f>
        <v>Yes</v>
      </c>
      <c r="L124" s="3" t="str">
        <f>IF(Selenium!BL51&gt;15000,"No","Yes")</f>
        <v>Yes</v>
      </c>
    </row>
    <row r="125" spans="1:12" x14ac:dyDescent="0.3">
      <c r="A125" t="str">
        <f>Selenium!E52</f>
        <v>San Diego Bay</v>
      </c>
      <c r="B125" t="str">
        <f>Selenium!AC52</f>
        <v>Pacific Oyster</v>
      </c>
      <c r="C125" t="str">
        <f>Selenium!AC52</f>
        <v>Pacific Oyster</v>
      </c>
      <c r="D125" t="s">
        <v>4</v>
      </c>
      <c r="E125" s="3" t="str">
        <f>IF(Selenium!BL52&lt;150,"Yes","No")</f>
        <v>No</v>
      </c>
      <c r="F125" s="3" t="str">
        <f>IF(Selenium!BL52&lt;300,"Yes","No")</f>
        <v>No</v>
      </c>
      <c r="G125" s="3" t="str">
        <f>IF(Selenium!BL52&lt;600,"Yes","No")</f>
        <v>Yes</v>
      </c>
      <c r="H125" s="3" t="str">
        <f>IF(Selenium!BL52&lt;1200,"Yes","No")</f>
        <v>Yes</v>
      </c>
      <c r="I125" s="3" t="str">
        <f>IF(Selenium!BL52&lt;2500,"Yes","No")</f>
        <v>Yes</v>
      </c>
      <c r="J125" s="3" t="str">
        <f>IF(Selenium!BL52&lt;4900,"Yes","No")</f>
        <v>Yes</v>
      </c>
      <c r="K125" s="3" t="str">
        <f>IF(Selenium!BL52&lt;15000,"Yes","No")</f>
        <v>Yes</v>
      </c>
      <c r="L125" s="3" t="str">
        <f>IF(Selenium!BL52&gt;15000,"No","Yes")</f>
        <v>Yes</v>
      </c>
    </row>
    <row r="126" spans="1:12" x14ac:dyDescent="0.3">
      <c r="A126" t="str">
        <f>Selenium!E53</f>
        <v>San Diego Bay</v>
      </c>
      <c r="B126" t="str">
        <f>Selenium!AC53</f>
        <v>Jack Mackerel</v>
      </c>
      <c r="C126" t="str">
        <f>Selenium!AC53</f>
        <v>Jack Mackerel</v>
      </c>
      <c r="D126" t="s">
        <v>4</v>
      </c>
      <c r="E126" s="3" t="str">
        <f>IF(Selenium!BL53&lt;150,"Yes","No")</f>
        <v>No</v>
      </c>
      <c r="F126" s="3" t="str">
        <f>IF(Selenium!BL53&lt;300,"Yes","No")</f>
        <v>No</v>
      </c>
      <c r="G126" s="3" t="str">
        <f>IF(Selenium!BL53&lt;600,"Yes","No")</f>
        <v>Yes</v>
      </c>
      <c r="H126" s="3" t="str">
        <f>IF(Selenium!BL53&lt;1200,"Yes","No")</f>
        <v>Yes</v>
      </c>
      <c r="I126" s="3" t="str">
        <f>IF(Selenium!BL53&lt;2500,"Yes","No")</f>
        <v>Yes</v>
      </c>
      <c r="J126" s="3" t="str">
        <f>IF(Selenium!BL53&lt;4900,"Yes","No")</f>
        <v>Yes</v>
      </c>
      <c r="K126" s="3" t="str">
        <f>IF(Selenium!BL53&lt;15000,"Yes","No")</f>
        <v>Yes</v>
      </c>
      <c r="L126" s="3" t="str">
        <f>IF(Selenium!BL53&gt;15000,"No","Yes")</f>
        <v>Yes</v>
      </c>
    </row>
    <row r="127" spans="1:12" x14ac:dyDescent="0.3">
      <c r="A127" t="str">
        <f>Selenium!E54</f>
        <v>San Diego Bay</v>
      </c>
      <c r="B127" t="str">
        <f>Selenium!AC54</f>
        <v>Spotted Sand Bass</v>
      </c>
      <c r="C127" t="str">
        <f>Selenium!AC54</f>
        <v>Spotted Sand Bass</v>
      </c>
      <c r="D127" t="s">
        <v>4</v>
      </c>
      <c r="E127" s="3" t="str">
        <f>IF(Selenium!BL54&lt;150,"Yes","No")</f>
        <v>No</v>
      </c>
      <c r="F127" s="3" t="str">
        <f>IF(Selenium!BL54&lt;300,"Yes","No")</f>
        <v>No</v>
      </c>
      <c r="G127" s="3" t="str">
        <f>IF(Selenium!BL54&lt;600,"Yes","No")</f>
        <v>Yes</v>
      </c>
      <c r="H127" s="3" t="str">
        <f>IF(Selenium!BL54&lt;1200,"Yes","No")</f>
        <v>Yes</v>
      </c>
      <c r="I127" s="3" t="str">
        <f>IF(Selenium!BL54&lt;2500,"Yes","No")</f>
        <v>Yes</v>
      </c>
      <c r="J127" s="3" t="str">
        <f>IF(Selenium!BL54&lt;4900,"Yes","No")</f>
        <v>Yes</v>
      </c>
      <c r="K127" s="3" t="str">
        <f>IF(Selenium!BL54&lt;15000,"Yes","No")</f>
        <v>Yes</v>
      </c>
      <c r="L127" s="3" t="str">
        <f>IF(Selenium!BL54&gt;15000,"No","Yes")</f>
        <v>Yes</v>
      </c>
    </row>
    <row r="128" spans="1:12" x14ac:dyDescent="0.3">
      <c r="A128" t="str">
        <f>Selenium!E55</f>
        <v>San Diego Bay</v>
      </c>
      <c r="B128" t="str">
        <f>Selenium!AC55</f>
        <v>Spotfin Croaker</v>
      </c>
      <c r="C128" t="str">
        <f>Selenium!AC55</f>
        <v>Spotfin Croaker</v>
      </c>
      <c r="D128" t="s">
        <v>4</v>
      </c>
      <c r="E128" s="3" t="str">
        <f>IF(Selenium!BL55&lt;150,"Yes","No")</f>
        <v>No</v>
      </c>
      <c r="F128" s="3" t="str">
        <f>IF(Selenium!BL55&lt;300,"Yes","No")</f>
        <v>No</v>
      </c>
      <c r="G128" s="3" t="str">
        <f>IF(Selenium!BL55&lt;600,"Yes","No")</f>
        <v>Yes</v>
      </c>
      <c r="H128" s="3" t="str">
        <f>IF(Selenium!BL55&lt;1200,"Yes","No")</f>
        <v>Yes</v>
      </c>
      <c r="I128" s="3" t="str">
        <f>IF(Selenium!BL55&lt;2500,"Yes","No")</f>
        <v>Yes</v>
      </c>
      <c r="J128" s="3" t="str">
        <f>IF(Selenium!BL55&lt;4900,"Yes","No")</f>
        <v>Yes</v>
      </c>
      <c r="K128" s="3" t="str">
        <f>IF(Selenium!BL55&lt;15000,"Yes","No")</f>
        <v>Yes</v>
      </c>
      <c r="L128" s="3" t="str">
        <f>IF(Selenium!BL55&gt;15000,"No","Yes")</f>
        <v>Yes</v>
      </c>
    </row>
    <row r="129" spans="1:12" x14ac:dyDescent="0.3">
      <c r="A129" t="str">
        <f>Selenium!E56</f>
        <v>San Diego River</v>
      </c>
      <c r="B129" t="str">
        <f>Selenium!AC56</f>
        <v>Bluegill</v>
      </c>
      <c r="C129" t="str">
        <f>Selenium!AC56</f>
        <v>Bluegill</v>
      </c>
      <c r="D129" t="s">
        <v>4</v>
      </c>
      <c r="E129" s="3" t="str">
        <f>IF(Selenium!BL56&lt;150,"Yes","No")</f>
        <v>No</v>
      </c>
      <c r="F129" s="3" t="str">
        <f>IF(Selenium!BL56&lt;300,"Yes","No")</f>
        <v>No</v>
      </c>
      <c r="G129" s="3" t="str">
        <f>IF(Selenium!BL56&lt;600,"Yes","No")</f>
        <v>No</v>
      </c>
      <c r="H129" s="3" t="str">
        <f>IF(Selenium!BL56&lt;1200,"Yes","No")</f>
        <v>Yes</v>
      </c>
      <c r="I129" s="3" t="str">
        <f>IF(Selenium!BL56&lt;2500,"Yes","No")</f>
        <v>Yes</v>
      </c>
      <c r="J129" s="3" t="str">
        <f>IF(Selenium!BL56&lt;4900,"Yes","No")</f>
        <v>Yes</v>
      </c>
      <c r="K129" s="3" t="str">
        <f>IF(Selenium!BL56&lt;15000,"Yes","No")</f>
        <v>Yes</v>
      </c>
      <c r="L129" s="3" t="str">
        <f>IF(Selenium!BL56&gt;15000,"No","Yes")</f>
        <v>Yes</v>
      </c>
    </row>
    <row r="130" spans="1:12" x14ac:dyDescent="0.3">
      <c r="A130" t="str">
        <f>Selenium!E57</f>
        <v>San Diego River</v>
      </c>
      <c r="B130" t="str">
        <f>Selenium!AC57</f>
        <v>Bluegill</v>
      </c>
      <c r="C130" t="str">
        <f>Selenium!AC57</f>
        <v>Bluegill</v>
      </c>
      <c r="D130" t="s">
        <v>4</v>
      </c>
      <c r="E130" s="3" t="str">
        <f>IF(Selenium!BL57&lt;150,"Yes","No")</f>
        <v>No</v>
      </c>
      <c r="F130" s="3" t="str">
        <f>IF(Selenium!BL57&lt;300,"Yes","No")</f>
        <v>No</v>
      </c>
      <c r="G130" s="3" t="str">
        <f>IF(Selenium!BL57&lt;600,"Yes","No")</f>
        <v>No</v>
      </c>
      <c r="H130" s="3" t="str">
        <f>IF(Selenium!BL57&lt;1200,"Yes","No")</f>
        <v>Yes</v>
      </c>
      <c r="I130" s="3" t="str">
        <f>IF(Selenium!BL57&lt;2500,"Yes","No")</f>
        <v>Yes</v>
      </c>
      <c r="J130" s="3" t="str">
        <f>IF(Selenium!BL57&lt;4900,"Yes","No")</f>
        <v>Yes</v>
      </c>
      <c r="K130" s="3" t="str">
        <f>IF(Selenium!BL57&lt;15000,"Yes","No")</f>
        <v>Yes</v>
      </c>
      <c r="L130" s="3" t="str">
        <f>IF(Selenium!BL57&gt;15000,"No","Yes")</f>
        <v>Yes</v>
      </c>
    </row>
    <row r="131" spans="1:12" x14ac:dyDescent="0.3">
      <c r="A131" t="str">
        <f>Selenium!E58</f>
        <v>San Diego River</v>
      </c>
      <c r="B131" t="str">
        <f>Selenium!AC58</f>
        <v>Largemouth Bass</v>
      </c>
      <c r="C131" t="str">
        <f>Selenium!AC58</f>
        <v>Largemouth Bass</v>
      </c>
      <c r="D131" t="s">
        <v>4</v>
      </c>
      <c r="E131" s="3" t="str">
        <f>IF(Selenium!BL58&lt;150,"Yes","No")</f>
        <v>No</v>
      </c>
      <c r="F131" s="3" t="str">
        <f>IF(Selenium!BL58&lt;300,"Yes","No")</f>
        <v>No</v>
      </c>
      <c r="G131" s="3" t="str">
        <f>IF(Selenium!BL58&lt;600,"Yes","No")</f>
        <v>No</v>
      </c>
      <c r="H131" s="3" t="str">
        <f>IF(Selenium!BL58&lt;1200,"Yes","No")</f>
        <v>Yes</v>
      </c>
      <c r="I131" s="3" t="str">
        <f>IF(Selenium!BL58&lt;2500,"Yes","No")</f>
        <v>Yes</v>
      </c>
      <c r="J131" s="3" t="str">
        <f>IF(Selenium!BL58&lt;4900,"Yes","No")</f>
        <v>Yes</v>
      </c>
      <c r="K131" s="3" t="str">
        <f>IF(Selenium!BL58&lt;15000,"Yes","No")</f>
        <v>Yes</v>
      </c>
      <c r="L131" s="3" t="str">
        <f>IF(Selenium!BL58&gt;15000,"No","Yes")</f>
        <v>Yes</v>
      </c>
    </row>
    <row r="132" spans="1:12" x14ac:dyDescent="0.3">
      <c r="A132" t="str">
        <f>Selenium!E59</f>
        <v>San Diego River</v>
      </c>
      <c r="B132" t="str">
        <f>Selenium!AC59</f>
        <v>Brown Bullhead</v>
      </c>
      <c r="C132" t="str">
        <f>Selenium!AC59</f>
        <v>Brown Bullhead</v>
      </c>
      <c r="D132" t="s">
        <v>4</v>
      </c>
      <c r="E132" s="3" t="str">
        <f>IF(Selenium!BL59&lt;150,"Yes","No")</f>
        <v>No</v>
      </c>
      <c r="F132" s="3" t="str">
        <f>IF(Selenium!BL59&lt;300,"Yes","No")</f>
        <v>No</v>
      </c>
      <c r="G132" s="3" t="str">
        <f>IF(Selenium!BL59&lt;600,"Yes","No")</f>
        <v>Yes</v>
      </c>
      <c r="H132" s="3" t="str">
        <f>IF(Selenium!BL59&lt;1200,"Yes","No")</f>
        <v>Yes</v>
      </c>
      <c r="I132" s="3" t="str">
        <f>IF(Selenium!BL59&lt;2500,"Yes","No")</f>
        <v>Yes</v>
      </c>
      <c r="J132" s="3" t="str">
        <f>IF(Selenium!BL59&lt;4900,"Yes","No")</f>
        <v>Yes</v>
      </c>
      <c r="K132" s="3" t="str">
        <f>IF(Selenium!BL59&lt;15000,"Yes","No")</f>
        <v>Yes</v>
      </c>
      <c r="L132" s="3" t="str">
        <f>IF(Selenium!BL59&gt;15000,"No","Yes")</f>
        <v>Yes</v>
      </c>
    </row>
    <row r="133" spans="1:12" x14ac:dyDescent="0.3">
      <c r="A133" t="str">
        <f>Selenium!E60</f>
        <v>San Diego River</v>
      </c>
      <c r="B133" t="str">
        <f>Selenium!AC60</f>
        <v>Common Carp Fillet (Skin Off)</v>
      </c>
      <c r="C133" t="str">
        <f>Selenium!AC60</f>
        <v>Common Carp Fillet (Skin Off)</v>
      </c>
      <c r="D133" t="s">
        <v>4</v>
      </c>
      <c r="E133" s="3" t="str">
        <f>IF(Selenium!BL60&lt;150,"Yes","No")</f>
        <v>No</v>
      </c>
      <c r="F133" s="3" t="str">
        <f>IF(Selenium!BL60&lt;300,"Yes","No")</f>
        <v>No</v>
      </c>
      <c r="G133" s="3" t="str">
        <f>IF(Selenium!BL60&lt;600,"Yes","No")</f>
        <v>No</v>
      </c>
      <c r="H133" s="3" t="str">
        <f>IF(Selenium!BL60&lt;1200,"Yes","No")</f>
        <v>Yes</v>
      </c>
      <c r="I133" s="3" t="str">
        <f>IF(Selenium!BL60&lt;2500,"Yes","No")</f>
        <v>Yes</v>
      </c>
      <c r="J133" s="3" t="str">
        <f>IF(Selenium!BL60&lt;4900,"Yes","No")</f>
        <v>Yes</v>
      </c>
      <c r="K133" s="3" t="str">
        <f>IF(Selenium!BL60&lt;15000,"Yes","No")</f>
        <v>Yes</v>
      </c>
      <c r="L133" s="3" t="str">
        <f>IF(Selenium!BL60&gt;15000,"No","Yes")</f>
        <v>Yes</v>
      </c>
    </row>
    <row r="134" spans="1:12" x14ac:dyDescent="0.3">
      <c r="A134" t="str">
        <f>Selenium!E61</f>
        <v>San Diego River</v>
      </c>
      <c r="B134" t="str">
        <f>Selenium!AC61</f>
        <v>Common Carp Liver</v>
      </c>
      <c r="C134" t="str">
        <f>Selenium!AC61</f>
        <v>Common Carp Liver</v>
      </c>
      <c r="D134" t="s">
        <v>4</v>
      </c>
      <c r="E134" s="3" t="str">
        <f>IF(Selenium!BL61&lt;150,"Yes","No")</f>
        <v>No</v>
      </c>
      <c r="F134" s="3" t="str">
        <f>IF(Selenium!BL61&lt;300,"Yes","No")</f>
        <v>No</v>
      </c>
      <c r="G134" s="3" t="str">
        <f>IF(Selenium!BL61&lt;600,"Yes","No")</f>
        <v>No</v>
      </c>
      <c r="H134" s="3" t="str">
        <f>IF(Selenium!BL61&lt;1200,"Yes","No")</f>
        <v>No</v>
      </c>
      <c r="I134" s="3" t="str">
        <f>IF(Selenium!BL61&lt;2500,"Yes","No")</f>
        <v>No</v>
      </c>
      <c r="J134" s="3" t="str">
        <f>IF(Selenium!BL61&lt;4900,"Yes","No")</f>
        <v>Yes</v>
      </c>
      <c r="K134" s="3" t="str">
        <f>IF(Selenium!BL61&lt;15000,"Yes","No")</f>
        <v>Yes</v>
      </c>
      <c r="L134" s="3" t="str">
        <f>IF(Selenium!BL61&gt;15000,"No","Yes")</f>
        <v>Yes</v>
      </c>
    </row>
    <row r="135" spans="1:12" x14ac:dyDescent="0.3">
      <c r="A135" t="str">
        <f>Selenium!E62</f>
        <v>San Diego River</v>
      </c>
      <c r="B135" t="str">
        <f>Selenium!AC62</f>
        <v>Common Carp Liver</v>
      </c>
      <c r="C135" t="str">
        <f>Selenium!AC62</f>
        <v>Common Carp Liver</v>
      </c>
      <c r="D135" t="s">
        <v>4</v>
      </c>
      <c r="E135" s="3" t="str">
        <f>IF(Selenium!BL62&lt;150,"Yes","No")</f>
        <v>No</v>
      </c>
      <c r="F135" s="3" t="str">
        <f>IF(Selenium!BL62&lt;300,"Yes","No")</f>
        <v>No</v>
      </c>
      <c r="G135" s="3" t="str">
        <f>IF(Selenium!BL62&lt;600,"Yes","No")</f>
        <v>No</v>
      </c>
      <c r="H135" s="3" t="str">
        <f>IF(Selenium!BL62&lt;1200,"Yes","No")</f>
        <v>No</v>
      </c>
      <c r="I135" s="3" t="str">
        <f>IF(Selenium!BL62&lt;2500,"Yes","No")</f>
        <v>No</v>
      </c>
      <c r="J135" s="3" t="str">
        <f>IF(Selenium!BL62&lt;4900,"Yes","No")</f>
        <v>Yes</v>
      </c>
      <c r="K135" s="3" t="str">
        <f>IF(Selenium!BL62&lt;15000,"Yes","No")</f>
        <v>Yes</v>
      </c>
      <c r="L135" s="3" t="str">
        <f>IF(Selenium!BL62&gt;15000,"No","Yes")</f>
        <v>Yes</v>
      </c>
    </row>
    <row r="136" spans="1:12" x14ac:dyDescent="0.3">
      <c r="A136" t="str">
        <f>Selenium!E63</f>
        <v>Oceanside Harbor</v>
      </c>
      <c r="B136" t="str">
        <f>Selenium!AC63</f>
        <v>California Spiny Lobster</v>
      </c>
      <c r="C136" t="str">
        <f>Selenium!AC63</f>
        <v>California Spiny Lobster</v>
      </c>
      <c r="D136" t="s">
        <v>4</v>
      </c>
      <c r="E136" s="3" t="str">
        <f>IF(Selenium!BL63&lt;150,"Yes","No")</f>
        <v>No</v>
      </c>
      <c r="F136" s="3" t="str">
        <f>IF(Selenium!BL63&lt;300,"Yes","No")</f>
        <v>Yes</v>
      </c>
      <c r="G136" s="3" t="str">
        <f>IF(Selenium!BL63&lt;600,"Yes","No")</f>
        <v>Yes</v>
      </c>
      <c r="H136" s="3" t="str">
        <f>IF(Selenium!BL63&lt;1200,"Yes","No")</f>
        <v>Yes</v>
      </c>
      <c r="I136" s="3" t="str">
        <f>IF(Selenium!BL63&lt;2500,"Yes","No")</f>
        <v>Yes</v>
      </c>
      <c r="J136" s="3" t="str">
        <f>IF(Selenium!BL63&lt;4900,"Yes","No")</f>
        <v>Yes</v>
      </c>
      <c r="K136" s="3" t="str">
        <f>IF(Selenium!BL63&lt;15000,"Yes","No")</f>
        <v>Yes</v>
      </c>
      <c r="L136" s="3" t="str">
        <f>IF(Selenium!BL63&gt;15000,"No","Yes")</f>
        <v>Yes</v>
      </c>
    </row>
    <row r="137" spans="1:12" x14ac:dyDescent="0.3">
      <c r="A137" t="str">
        <f>Selenium!E64</f>
        <v>Mission Bay</v>
      </c>
      <c r="B137" t="str">
        <f>Selenium!AC64</f>
        <v>California Spiny Lobster</v>
      </c>
      <c r="C137" t="str">
        <f>Selenium!AC64</f>
        <v>California Spiny Lobster</v>
      </c>
      <c r="D137" t="s">
        <v>4</v>
      </c>
      <c r="E137" s="3" t="str">
        <f>IF(Selenium!BL64&lt;150,"Yes","No")</f>
        <v>Yes</v>
      </c>
      <c r="F137" s="3" t="str">
        <f>IF(Selenium!BL64&lt;300,"Yes","No")</f>
        <v>Yes</v>
      </c>
      <c r="G137" s="3" t="str">
        <f>IF(Selenium!BL64&lt;600,"Yes","No")</f>
        <v>Yes</v>
      </c>
      <c r="H137" s="3" t="str">
        <f>IF(Selenium!BL64&lt;1200,"Yes","No")</f>
        <v>Yes</v>
      </c>
      <c r="I137" s="3" t="str">
        <f>IF(Selenium!BL64&lt;2500,"Yes","No")</f>
        <v>Yes</v>
      </c>
      <c r="J137" s="3" t="str">
        <f>IF(Selenium!BL64&lt;4900,"Yes","No")</f>
        <v>Yes</v>
      </c>
      <c r="K137" s="3" t="str">
        <f>IF(Selenium!BL64&lt;15000,"Yes","No")</f>
        <v>Yes</v>
      </c>
      <c r="L137" s="3" t="str">
        <f>IF(Selenium!BL64&gt;15000,"No","Yes")</f>
        <v>Yes</v>
      </c>
    </row>
    <row r="138" spans="1:12" x14ac:dyDescent="0.3">
      <c r="A138" t="str">
        <f>Selenium!E65</f>
        <v>San Diego Bay</v>
      </c>
      <c r="B138" t="str">
        <f>Selenium!AC65</f>
        <v>Graceful Rock Crab</v>
      </c>
      <c r="C138" t="str">
        <f>Selenium!AC65</f>
        <v>Graceful Rock Crab</v>
      </c>
      <c r="D138" t="s">
        <v>4</v>
      </c>
      <c r="E138" s="3" t="str">
        <f>IF(Selenium!BL65&lt;150,"Yes","No")</f>
        <v>No</v>
      </c>
      <c r="F138" s="3" t="str">
        <f>IF(Selenium!BL65&lt;300,"Yes","No")</f>
        <v>No</v>
      </c>
      <c r="G138" s="3" t="str">
        <f>IF(Selenium!BL65&lt;600,"Yes","No")</f>
        <v>No</v>
      </c>
      <c r="H138" s="3" t="str">
        <f>IF(Selenium!BL65&lt;1200,"Yes","No")</f>
        <v>Yes</v>
      </c>
      <c r="I138" s="3" t="str">
        <f>IF(Selenium!BL65&lt;2500,"Yes","No")</f>
        <v>Yes</v>
      </c>
      <c r="J138" s="3" t="str">
        <f>IF(Selenium!BL65&lt;4900,"Yes","No")</f>
        <v>Yes</v>
      </c>
      <c r="K138" s="3" t="str">
        <f>IF(Selenium!BL65&lt;15000,"Yes","No")</f>
        <v>Yes</v>
      </c>
      <c r="L138" s="3" t="str">
        <f>IF(Selenium!BL65&gt;15000,"No","Yes")</f>
        <v>Yes</v>
      </c>
    </row>
    <row r="139" spans="1:12" x14ac:dyDescent="0.3">
      <c r="A139" t="str">
        <f>Selenium!E66</f>
        <v>San Diego Bay</v>
      </c>
      <c r="B139" t="str">
        <f>Selenium!AC66</f>
        <v>California Spiny Lobster</v>
      </c>
      <c r="C139" t="str">
        <f>Selenium!AC66</f>
        <v>California Spiny Lobster</v>
      </c>
      <c r="D139" t="s">
        <v>4</v>
      </c>
      <c r="E139" s="3" t="str">
        <f>IF(Selenium!BL66&lt;150,"Yes","No")</f>
        <v>No</v>
      </c>
      <c r="F139" s="3" t="str">
        <f>IF(Selenium!BL66&lt;300,"Yes","No")</f>
        <v>Yes</v>
      </c>
      <c r="G139" s="3" t="str">
        <f>IF(Selenium!BL66&lt;600,"Yes","No")</f>
        <v>Yes</v>
      </c>
      <c r="H139" s="3" t="str">
        <f>IF(Selenium!BL66&lt;1200,"Yes","No")</f>
        <v>Yes</v>
      </c>
      <c r="I139" s="3" t="str">
        <f>IF(Selenium!BL66&lt;2500,"Yes","No")</f>
        <v>Yes</v>
      </c>
      <c r="J139" s="3" t="str">
        <f>IF(Selenium!BL66&lt;4900,"Yes","No")</f>
        <v>Yes</v>
      </c>
      <c r="K139" s="3" t="str">
        <f>IF(Selenium!BL66&lt;15000,"Yes","No")</f>
        <v>Yes</v>
      </c>
      <c r="L139" s="3" t="str">
        <f>IF(Selenium!BL66&gt;15000,"No","Yes")</f>
        <v>Yes</v>
      </c>
    </row>
    <row r="140" spans="1:12" x14ac:dyDescent="0.3">
      <c r="A140">
        <f>Selenium!E67</f>
        <v>0</v>
      </c>
      <c r="B140">
        <f>Selenium!AC67</f>
        <v>0</v>
      </c>
      <c r="C140">
        <f>Selenium!AC67</f>
        <v>0</v>
      </c>
      <c r="D140" t="s">
        <v>4</v>
      </c>
      <c r="E140" s="3"/>
    </row>
    <row r="141" spans="1:12" x14ac:dyDescent="0.3">
      <c r="A141">
        <f>Selenium!E68</f>
        <v>0</v>
      </c>
      <c r="B141">
        <f>Selenium!AC68</f>
        <v>0</v>
      </c>
      <c r="C141">
        <f>Selenium!AC68</f>
        <v>0</v>
      </c>
      <c r="D141" t="s">
        <v>4</v>
      </c>
      <c r="E141" s="3"/>
    </row>
    <row r="142" spans="1:12" x14ac:dyDescent="0.3">
      <c r="A142">
        <f>Selenium!E69</f>
        <v>0</v>
      </c>
      <c r="B142">
        <f>Selenium!AC69</f>
        <v>0</v>
      </c>
      <c r="C142">
        <f>Selenium!AC69</f>
        <v>0</v>
      </c>
      <c r="D142" t="s">
        <v>4</v>
      </c>
      <c r="E142" s="3"/>
    </row>
    <row r="143" spans="1:12" x14ac:dyDescent="0.3">
      <c r="A143">
        <f>Selenium!E70</f>
        <v>0</v>
      </c>
      <c r="B143">
        <f>Selenium!AC70</f>
        <v>0</v>
      </c>
      <c r="C143">
        <f>Selenium!AC70</f>
        <v>0</v>
      </c>
      <c r="D143" t="s">
        <v>4</v>
      </c>
      <c r="E143" s="3"/>
    </row>
    <row r="144" spans="1:12" x14ac:dyDescent="0.3">
      <c r="A144">
        <f>Selenium!E71</f>
        <v>0</v>
      </c>
      <c r="B144">
        <f>Selenium!AC71</f>
        <v>0</v>
      </c>
      <c r="C144">
        <f>Selenium!AC71</f>
        <v>0</v>
      </c>
      <c r="D144" t="s">
        <v>4</v>
      </c>
      <c r="E144" s="3"/>
    </row>
    <row r="145" spans="1:5" x14ac:dyDescent="0.3">
      <c r="A145">
        <f>Selenium!E72</f>
        <v>0</v>
      </c>
      <c r="B145">
        <f>Selenium!AC72</f>
        <v>0</v>
      </c>
      <c r="C145">
        <f>Selenium!AC72</f>
        <v>0</v>
      </c>
      <c r="D145" t="s">
        <v>4</v>
      </c>
      <c r="E145" s="3"/>
    </row>
    <row r="146" spans="1:5" x14ac:dyDescent="0.3">
      <c r="A146">
        <f>Selenium!E73</f>
        <v>0</v>
      </c>
      <c r="B146">
        <f>Selenium!AC73</f>
        <v>0</v>
      </c>
      <c r="C146">
        <f>Selenium!AC73</f>
        <v>0</v>
      </c>
      <c r="D146" t="s">
        <v>4</v>
      </c>
      <c r="E146" s="3"/>
    </row>
  </sheetData>
  <mergeCells count="1">
    <mergeCell ref="E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3E8A-9FC8-4C45-BC18-A60476A1BC39}">
  <dimension ref="A1:J17"/>
  <sheetViews>
    <sheetView workbookViewId="0">
      <selection activeCell="N16" sqref="N16"/>
    </sheetView>
  </sheetViews>
  <sheetFormatPr defaultRowHeight="14.4" x14ac:dyDescent="0.3"/>
  <cols>
    <col min="1" max="2" width="22.5546875" customWidth="1"/>
  </cols>
  <sheetData>
    <row r="1" spans="1:10" x14ac:dyDescent="0.3">
      <c r="A1" t="s">
        <v>2</v>
      </c>
      <c r="B1" t="s">
        <v>107</v>
      </c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0</v>
      </c>
    </row>
    <row r="2" spans="1:10" x14ac:dyDescent="0.3">
      <c r="A2" t="s">
        <v>3</v>
      </c>
      <c r="C2">
        <f t="shared" ref="C2:I2" si="0">((0.0001*70*1000)/C17)</f>
        <v>2.2786458333333335</v>
      </c>
      <c r="D2">
        <f t="shared" si="0"/>
        <v>4.557291666666667</v>
      </c>
      <c r="E2">
        <f t="shared" si="0"/>
        <v>9.1145833333333339</v>
      </c>
      <c r="F2">
        <f t="shared" si="0"/>
        <v>18.229166666666668</v>
      </c>
      <c r="G2">
        <f t="shared" si="0"/>
        <v>36.458333333333336</v>
      </c>
      <c r="H2">
        <f t="shared" si="0"/>
        <v>72.916666666666671</v>
      </c>
      <c r="I2">
        <f t="shared" si="0"/>
        <v>145.83333333333334</v>
      </c>
      <c r="J2">
        <f>((0.0001*70*1000)/J17)</f>
        <v>437.5</v>
      </c>
    </row>
    <row r="3" spans="1:10" x14ac:dyDescent="0.3">
      <c r="A3" t="s">
        <v>4</v>
      </c>
      <c r="B3">
        <v>7400</v>
      </c>
      <c r="C3">
        <f t="shared" ref="C3:I3" si="1">((0.005*70-0.114)*1000)/(C17)</f>
        <v>76.822916666666686</v>
      </c>
      <c r="D3">
        <f t="shared" si="1"/>
        <v>153.64583333333337</v>
      </c>
      <c r="E3">
        <f t="shared" si="1"/>
        <v>307.29166666666674</v>
      </c>
      <c r="F3">
        <f t="shared" si="1"/>
        <v>614.58333333333348</v>
      </c>
      <c r="G3">
        <f t="shared" si="1"/>
        <v>1229.166666666667</v>
      </c>
      <c r="H3">
        <f t="shared" si="1"/>
        <v>2458.3333333333339</v>
      </c>
      <c r="I3">
        <f t="shared" si="1"/>
        <v>4916.6666666666679</v>
      </c>
      <c r="J3">
        <f>((0.005*70-0.114)*1000)/(J17)</f>
        <v>14750.000000000004</v>
      </c>
    </row>
    <row r="6" spans="1:10" x14ac:dyDescent="0.3">
      <c r="A6" t="s">
        <v>2</v>
      </c>
      <c r="B6" t="s">
        <v>107</v>
      </c>
      <c r="C6">
        <v>7</v>
      </c>
      <c r="D6">
        <v>6</v>
      </c>
      <c r="E6">
        <v>5</v>
      </c>
      <c r="F6">
        <v>4</v>
      </c>
      <c r="G6">
        <v>3</v>
      </c>
      <c r="H6">
        <v>2</v>
      </c>
      <c r="I6">
        <v>1</v>
      </c>
      <c r="J6">
        <v>0</v>
      </c>
    </row>
    <row r="7" spans="1:10" x14ac:dyDescent="0.3">
      <c r="A7" t="s">
        <v>3</v>
      </c>
      <c r="C7">
        <v>2</v>
      </c>
      <c r="D7">
        <v>5</v>
      </c>
      <c r="E7">
        <v>10</v>
      </c>
      <c r="F7">
        <v>20</v>
      </c>
      <c r="G7">
        <v>40</v>
      </c>
      <c r="H7">
        <v>70</v>
      </c>
      <c r="I7">
        <v>150</v>
      </c>
      <c r="J7">
        <v>440</v>
      </c>
    </row>
    <row r="8" spans="1:10" x14ac:dyDescent="0.3">
      <c r="A8" t="s">
        <v>4</v>
      </c>
      <c r="B8">
        <v>7400</v>
      </c>
      <c r="C8">
        <v>80</v>
      </c>
      <c r="D8">
        <v>150</v>
      </c>
      <c r="E8">
        <v>300</v>
      </c>
      <c r="F8">
        <v>600</v>
      </c>
      <c r="G8">
        <v>1200</v>
      </c>
      <c r="H8">
        <v>2500</v>
      </c>
      <c r="I8">
        <v>4900</v>
      </c>
      <c r="J8">
        <v>15000</v>
      </c>
    </row>
    <row r="17" spans="1:10" x14ac:dyDescent="0.3">
      <c r="A17" t="s">
        <v>108</v>
      </c>
      <c r="C17">
        <f t="shared" ref="C17:H17" si="2">D17*2</f>
        <v>3.0720000000000001</v>
      </c>
      <c r="D17">
        <f t="shared" si="2"/>
        <v>1.536</v>
      </c>
      <c r="E17">
        <f t="shared" si="2"/>
        <v>0.76800000000000002</v>
      </c>
      <c r="F17">
        <f t="shared" si="2"/>
        <v>0.38400000000000001</v>
      </c>
      <c r="G17">
        <f t="shared" si="2"/>
        <v>0.192</v>
      </c>
      <c r="H17">
        <f t="shared" si="2"/>
        <v>9.6000000000000002E-2</v>
      </c>
      <c r="I17">
        <v>4.8000000000000001E-2</v>
      </c>
      <c r="J17"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B0D8-B88B-45DD-9886-0D697A23027E}">
  <dimension ref="A1:CK73"/>
  <sheetViews>
    <sheetView workbookViewId="0">
      <selection activeCell="A7" sqref="A7:XFD9"/>
    </sheetView>
  </sheetViews>
  <sheetFormatPr defaultColWidth="9.5546875" defaultRowHeight="14.4" x14ac:dyDescent="0.3"/>
  <cols>
    <col min="5" max="5" width="23" bestFit="1" customWidth="1"/>
    <col min="6" max="6" width="50.109375" bestFit="1" customWidth="1"/>
    <col min="29" max="29" width="31.5546875" bestFit="1" customWidth="1"/>
  </cols>
  <sheetData>
    <row r="1" spans="1:89" x14ac:dyDescent="0.3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3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226</v>
      </c>
      <c r="AY2">
        <v>50</v>
      </c>
      <c r="AZ2" t="s">
        <v>106</v>
      </c>
      <c r="BA2" t="s">
        <v>227</v>
      </c>
      <c r="BB2" t="s">
        <v>228</v>
      </c>
      <c r="BC2" t="s">
        <v>229</v>
      </c>
      <c r="BD2" t="s">
        <v>230</v>
      </c>
      <c r="BE2" s="1">
        <v>44819</v>
      </c>
      <c r="BF2" t="s">
        <v>231</v>
      </c>
      <c r="BG2" t="s">
        <v>232</v>
      </c>
      <c r="BH2" s="1">
        <v>44697</v>
      </c>
      <c r="BI2" t="s">
        <v>233</v>
      </c>
      <c r="BJ2" s="1">
        <v>18264</v>
      </c>
      <c r="BK2">
        <v>1</v>
      </c>
      <c r="BL2">
        <v>75</v>
      </c>
      <c r="BM2">
        <v>7.4999999999999997E-2</v>
      </c>
      <c r="BN2">
        <v>7.4999999999999997E-2</v>
      </c>
      <c r="BO2" t="s">
        <v>234</v>
      </c>
      <c r="BP2" t="s">
        <v>235</v>
      </c>
      <c r="BQ2">
        <v>3.0000000000000001E-3</v>
      </c>
      <c r="BR2">
        <v>0.01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3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7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242</v>
      </c>
      <c r="AC3" t="s">
        <v>75</v>
      </c>
      <c r="AD3" t="s">
        <v>243</v>
      </c>
      <c r="AE3" t="s">
        <v>215</v>
      </c>
      <c r="AF3">
        <v>1</v>
      </c>
      <c r="AG3" t="s">
        <v>244</v>
      </c>
      <c r="AH3" t="b">
        <v>1</v>
      </c>
      <c r="AI3" t="s">
        <v>245</v>
      </c>
      <c r="AJ3" t="s">
        <v>218</v>
      </c>
      <c r="AK3" t="s">
        <v>219</v>
      </c>
      <c r="AL3">
        <v>115</v>
      </c>
      <c r="AM3" t="s">
        <v>220</v>
      </c>
      <c r="AO3" t="s">
        <v>246</v>
      </c>
      <c r="AP3">
        <v>1</v>
      </c>
      <c r="AQ3" t="s">
        <v>222</v>
      </c>
      <c r="AR3">
        <v>575</v>
      </c>
      <c r="AS3" t="s">
        <v>220</v>
      </c>
      <c r="AT3" t="s">
        <v>203</v>
      </c>
      <c r="AU3" t="s">
        <v>223</v>
      </c>
      <c r="AV3" t="s">
        <v>247</v>
      </c>
      <c r="AW3" t="s">
        <v>225</v>
      </c>
      <c r="AX3" t="s">
        <v>226</v>
      </c>
      <c r="AY3">
        <v>50</v>
      </c>
      <c r="AZ3" t="s">
        <v>106</v>
      </c>
      <c r="BA3" t="s">
        <v>227</v>
      </c>
      <c r="BB3" t="s">
        <v>228</v>
      </c>
      <c r="BC3" t="s">
        <v>229</v>
      </c>
      <c r="BD3" t="s">
        <v>230</v>
      </c>
      <c r="BE3" s="1">
        <v>44819</v>
      </c>
      <c r="BF3" t="s">
        <v>248</v>
      </c>
      <c r="BG3" t="s">
        <v>249</v>
      </c>
      <c r="BH3" s="1">
        <v>44697</v>
      </c>
      <c r="BI3" t="s">
        <v>233</v>
      </c>
      <c r="BJ3" s="1">
        <v>18264</v>
      </c>
      <c r="BK3">
        <v>1</v>
      </c>
      <c r="BL3">
        <v>23</v>
      </c>
      <c r="BM3">
        <v>2.3E-2</v>
      </c>
      <c r="BN3">
        <v>2.3E-2</v>
      </c>
      <c r="BO3" t="s">
        <v>234</v>
      </c>
      <c r="BP3" t="s">
        <v>235</v>
      </c>
      <c r="BQ3">
        <v>3.0000000000000001E-3</v>
      </c>
      <c r="BR3">
        <v>0.01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165</v>
      </c>
      <c r="CC3">
        <v>175</v>
      </c>
      <c r="CD3" t="s">
        <v>239</v>
      </c>
      <c r="CE3" t="s">
        <v>240</v>
      </c>
      <c r="CF3">
        <v>115</v>
      </c>
      <c r="CG3" t="s">
        <v>220</v>
      </c>
      <c r="CH3" t="s">
        <v>240</v>
      </c>
      <c r="CI3">
        <v>0</v>
      </c>
      <c r="CJ3" t="e">
        <v>#N/A</v>
      </c>
      <c r="CK3" t="s">
        <v>241</v>
      </c>
    </row>
    <row r="4" spans="1:89" x14ac:dyDescent="0.3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8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250</v>
      </c>
      <c r="AC4" t="s">
        <v>76</v>
      </c>
      <c r="AD4" t="s">
        <v>251</v>
      </c>
      <c r="AE4" t="s">
        <v>215</v>
      </c>
      <c r="AF4">
        <v>1</v>
      </c>
      <c r="AG4" t="s">
        <v>252</v>
      </c>
      <c r="AH4" t="b">
        <v>1</v>
      </c>
      <c r="AI4" t="s">
        <v>253</v>
      </c>
      <c r="AJ4" t="s">
        <v>218</v>
      </c>
      <c r="AK4" t="s">
        <v>219</v>
      </c>
      <c r="AL4">
        <v>62.12</v>
      </c>
      <c r="AM4" t="s">
        <v>220</v>
      </c>
      <c r="AO4" t="s">
        <v>254</v>
      </c>
      <c r="AP4">
        <v>1</v>
      </c>
      <c r="AQ4" t="s">
        <v>222</v>
      </c>
      <c r="AR4">
        <v>343.56</v>
      </c>
      <c r="AS4" t="s">
        <v>220</v>
      </c>
      <c r="AT4" t="s">
        <v>203</v>
      </c>
      <c r="AU4" t="s">
        <v>223</v>
      </c>
      <c r="AV4" t="s">
        <v>255</v>
      </c>
      <c r="AW4" t="s">
        <v>225</v>
      </c>
      <c r="AX4" t="s">
        <v>226</v>
      </c>
      <c r="AY4">
        <v>50</v>
      </c>
      <c r="AZ4" t="s">
        <v>106</v>
      </c>
      <c r="BA4" t="s">
        <v>227</v>
      </c>
      <c r="BB4" t="s">
        <v>228</v>
      </c>
      <c r="BC4" t="s">
        <v>229</v>
      </c>
      <c r="BD4" t="s">
        <v>230</v>
      </c>
      <c r="BE4" s="1">
        <v>44819</v>
      </c>
      <c r="BF4" t="s">
        <v>256</v>
      </c>
      <c r="BG4" t="s">
        <v>257</v>
      </c>
      <c r="BH4" s="1">
        <v>44697</v>
      </c>
      <c r="BI4" t="s">
        <v>233</v>
      </c>
      <c r="BJ4" s="1">
        <v>18264</v>
      </c>
      <c r="BK4">
        <v>1</v>
      </c>
      <c r="BL4">
        <v>9</v>
      </c>
      <c r="BM4">
        <v>8.9999999999999993E-3</v>
      </c>
      <c r="BN4">
        <v>8.9999999999999993E-3</v>
      </c>
      <c r="BO4" t="s">
        <v>258</v>
      </c>
      <c r="BP4" t="s">
        <v>259</v>
      </c>
      <c r="BQ4">
        <v>3.0000000000000001E-3</v>
      </c>
      <c r="BR4">
        <v>0.01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141</v>
      </c>
      <c r="CC4">
        <v>150</v>
      </c>
      <c r="CD4" t="s">
        <v>239</v>
      </c>
      <c r="CE4" t="s">
        <v>240</v>
      </c>
      <c r="CF4">
        <v>0</v>
      </c>
      <c r="CG4" t="s">
        <v>220</v>
      </c>
      <c r="CH4" t="s">
        <v>260</v>
      </c>
      <c r="CI4">
        <v>0</v>
      </c>
      <c r="CJ4" t="e">
        <v>#N/A</v>
      </c>
      <c r="CK4" t="s">
        <v>241</v>
      </c>
    </row>
    <row r="5" spans="1:89" x14ac:dyDescent="0.3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10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263</v>
      </c>
      <c r="AC5" t="s">
        <v>74</v>
      </c>
      <c r="AD5" t="s">
        <v>214</v>
      </c>
      <c r="AE5" t="s">
        <v>215</v>
      </c>
      <c r="AF5">
        <v>1</v>
      </c>
      <c r="AG5" t="s">
        <v>264</v>
      </c>
      <c r="AH5" t="b">
        <v>1</v>
      </c>
      <c r="AI5" t="s">
        <v>265</v>
      </c>
      <c r="AJ5" t="s">
        <v>218</v>
      </c>
      <c r="AK5" t="s">
        <v>219</v>
      </c>
      <c r="AL5">
        <v>80.61</v>
      </c>
      <c r="AM5" t="s">
        <v>220</v>
      </c>
      <c r="AO5" t="s">
        <v>266</v>
      </c>
      <c r="AP5">
        <v>1</v>
      </c>
      <c r="AQ5" t="s">
        <v>222</v>
      </c>
      <c r="AR5">
        <v>299.99</v>
      </c>
      <c r="AS5" t="s">
        <v>220</v>
      </c>
      <c r="AT5" t="s">
        <v>203</v>
      </c>
      <c r="AU5" t="s">
        <v>223</v>
      </c>
      <c r="AV5" t="s">
        <v>267</v>
      </c>
      <c r="AW5" t="s">
        <v>225</v>
      </c>
      <c r="AX5" t="s">
        <v>226</v>
      </c>
      <c r="AY5">
        <v>50</v>
      </c>
      <c r="AZ5" t="s">
        <v>106</v>
      </c>
      <c r="BA5" t="s">
        <v>227</v>
      </c>
      <c r="BB5" t="s">
        <v>228</v>
      </c>
      <c r="BC5" t="s">
        <v>229</v>
      </c>
      <c r="BD5" t="s">
        <v>230</v>
      </c>
      <c r="BE5" s="1">
        <v>44819</v>
      </c>
      <c r="BF5" t="s">
        <v>268</v>
      </c>
      <c r="BG5" t="s">
        <v>269</v>
      </c>
      <c r="BH5" s="1">
        <v>44698</v>
      </c>
      <c r="BI5" t="s">
        <v>233</v>
      </c>
      <c r="BJ5" s="1">
        <v>18264</v>
      </c>
      <c r="BK5">
        <v>1</v>
      </c>
      <c r="BL5">
        <v>111</v>
      </c>
      <c r="BM5">
        <v>0.111</v>
      </c>
      <c r="BN5">
        <v>0.111</v>
      </c>
      <c r="BO5" t="s">
        <v>234</v>
      </c>
      <c r="BP5" t="s">
        <v>235</v>
      </c>
      <c r="BQ5">
        <v>3.0000000000000001E-3</v>
      </c>
      <c r="BR5">
        <v>0.01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372</v>
      </c>
      <c r="CC5">
        <v>390</v>
      </c>
      <c r="CD5" t="s">
        <v>239</v>
      </c>
      <c r="CE5" t="s">
        <v>240</v>
      </c>
      <c r="CF5">
        <v>915</v>
      </c>
      <c r="CG5" t="s">
        <v>220</v>
      </c>
      <c r="CH5" t="s">
        <v>240</v>
      </c>
      <c r="CI5">
        <v>0</v>
      </c>
      <c r="CJ5">
        <v>13</v>
      </c>
      <c r="CK5" t="s">
        <v>241</v>
      </c>
    </row>
    <row r="6" spans="1:89" x14ac:dyDescent="0.3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11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270</v>
      </c>
      <c r="AC6" t="s">
        <v>77</v>
      </c>
      <c r="AD6" t="s">
        <v>271</v>
      </c>
      <c r="AE6" t="s">
        <v>215</v>
      </c>
      <c r="AF6">
        <v>1</v>
      </c>
      <c r="AG6" t="s">
        <v>272</v>
      </c>
      <c r="AH6" t="b">
        <v>1</v>
      </c>
      <c r="AI6" t="s">
        <v>273</v>
      </c>
      <c r="AJ6" t="s">
        <v>218</v>
      </c>
      <c r="AK6" t="s">
        <v>219</v>
      </c>
      <c r="AL6">
        <v>150</v>
      </c>
      <c r="AM6" t="s">
        <v>220</v>
      </c>
      <c r="AO6" t="s">
        <v>274</v>
      </c>
      <c r="AP6">
        <v>1</v>
      </c>
      <c r="AQ6" t="s">
        <v>222</v>
      </c>
      <c r="AR6">
        <v>1075</v>
      </c>
      <c r="AS6" t="s">
        <v>220</v>
      </c>
      <c r="AT6" t="s">
        <v>203</v>
      </c>
      <c r="AU6" t="s">
        <v>223</v>
      </c>
      <c r="AV6" t="s">
        <v>275</v>
      </c>
      <c r="AW6" t="s">
        <v>225</v>
      </c>
      <c r="AX6" t="s">
        <v>226</v>
      </c>
      <c r="AY6">
        <v>50</v>
      </c>
      <c r="AZ6" t="s">
        <v>106</v>
      </c>
      <c r="BA6" t="s">
        <v>227</v>
      </c>
      <c r="BB6" t="s">
        <v>228</v>
      </c>
      <c r="BC6" t="s">
        <v>229</v>
      </c>
      <c r="BD6" t="s">
        <v>230</v>
      </c>
      <c r="BE6" s="1">
        <v>44819</v>
      </c>
      <c r="BF6" t="s">
        <v>276</v>
      </c>
      <c r="BG6" t="s">
        <v>277</v>
      </c>
      <c r="BH6" s="1">
        <v>44698</v>
      </c>
      <c r="BI6" t="s">
        <v>233</v>
      </c>
      <c r="BJ6" s="1">
        <v>18264</v>
      </c>
      <c r="BK6">
        <v>1</v>
      </c>
      <c r="BL6">
        <v>49</v>
      </c>
      <c r="BM6">
        <v>4.9000000000000002E-2</v>
      </c>
      <c r="BN6">
        <v>4.9000000000000002E-2</v>
      </c>
      <c r="BO6" t="s">
        <v>234</v>
      </c>
      <c r="BP6" t="s">
        <v>235</v>
      </c>
      <c r="BQ6">
        <v>3.0000000000000001E-3</v>
      </c>
      <c r="BR6">
        <v>0.01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210</v>
      </c>
      <c r="CC6">
        <v>218</v>
      </c>
      <c r="CD6" t="s">
        <v>239</v>
      </c>
      <c r="CE6" t="s">
        <v>240</v>
      </c>
      <c r="CF6">
        <v>150</v>
      </c>
      <c r="CG6" t="s">
        <v>220</v>
      </c>
      <c r="CH6" t="s">
        <v>240</v>
      </c>
      <c r="CI6">
        <v>0</v>
      </c>
      <c r="CJ6" t="e">
        <v>#N/A</v>
      </c>
      <c r="CK6" t="s">
        <v>241</v>
      </c>
    </row>
    <row r="7" spans="1:89" x14ac:dyDescent="0.3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12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278</v>
      </c>
      <c r="AC7" t="s">
        <v>75</v>
      </c>
      <c r="AD7" t="s">
        <v>243</v>
      </c>
      <c r="AE7" t="s">
        <v>215</v>
      </c>
      <c r="AF7">
        <v>1</v>
      </c>
      <c r="AH7" t="b">
        <v>1</v>
      </c>
      <c r="AI7" t="s">
        <v>279</v>
      </c>
      <c r="AJ7" t="s">
        <v>218</v>
      </c>
      <c r="AK7" t="s">
        <v>219</v>
      </c>
      <c r="AL7">
        <v>1.1000000000000001</v>
      </c>
      <c r="AM7" t="s">
        <v>220</v>
      </c>
      <c r="AO7" t="s">
        <v>280</v>
      </c>
      <c r="AP7">
        <v>1</v>
      </c>
      <c r="AQ7" t="s">
        <v>222</v>
      </c>
      <c r="AR7">
        <v>35.9</v>
      </c>
      <c r="AS7" t="s">
        <v>220</v>
      </c>
      <c r="AT7" t="s">
        <v>203</v>
      </c>
      <c r="AU7" t="s">
        <v>223</v>
      </c>
      <c r="AV7" t="s">
        <v>281</v>
      </c>
      <c r="AW7" t="s">
        <v>225</v>
      </c>
      <c r="AX7" t="s">
        <v>226</v>
      </c>
      <c r="AY7">
        <v>50</v>
      </c>
      <c r="AZ7" t="s">
        <v>106</v>
      </c>
      <c r="BA7" t="s">
        <v>227</v>
      </c>
      <c r="BB7" t="s">
        <v>228</v>
      </c>
      <c r="BC7" t="s">
        <v>229</v>
      </c>
      <c r="BD7" t="s">
        <v>282</v>
      </c>
      <c r="BE7" s="1">
        <v>44768</v>
      </c>
      <c r="BF7" t="s">
        <v>283</v>
      </c>
      <c r="BG7" t="s">
        <v>284</v>
      </c>
      <c r="BH7" s="1">
        <v>44698</v>
      </c>
      <c r="BI7" t="s">
        <v>233</v>
      </c>
      <c r="BJ7" s="1">
        <v>18264</v>
      </c>
      <c r="BK7">
        <v>1</v>
      </c>
      <c r="BL7">
        <v>12</v>
      </c>
      <c r="BM7">
        <v>1.2E-2</v>
      </c>
      <c r="BN7">
        <v>1.2E-2</v>
      </c>
      <c r="BO7" t="s">
        <v>234</v>
      </c>
      <c r="BP7" t="s">
        <v>235</v>
      </c>
      <c r="BQ7">
        <v>3.0000000000000001E-3</v>
      </c>
      <c r="BR7">
        <v>0.01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41</v>
      </c>
      <c r="CC7">
        <v>43</v>
      </c>
      <c r="CD7" t="s">
        <v>239</v>
      </c>
      <c r="CE7" t="s">
        <v>240</v>
      </c>
      <c r="CF7">
        <v>1.1000000000000001</v>
      </c>
      <c r="CG7" t="s">
        <v>220</v>
      </c>
      <c r="CH7" t="s">
        <v>240</v>
      </c>
      <c r="CI7">
        <v>0</v>
      </c>
      <c r="CJ7" t="e">
        <v>#N/A</v>
      </c>
      <c r="CK7" t="s">
        <v>215</v>
      </c>
    </row>
    <row r="8" spans="1:89" x14ac:dyDescent="0.3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12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278</v>
      </c>
      <c r="AC8" t="s">
        <v>75</v>
      </c>
      <c r="AD8" t="s">
        <v>243</v>
      </c>
      <c r="AE8" t="s">
        <v>215</v>
      </c>
      <c r="AF8">
        <v>1</v>
      </c>
      <c r="AH8" t="b">
        <v>1</v>
      </c>
      <c r="AI8" t="s">
        <v>279</v>
      </c>
      <c r="AJ8" t="s">
        <v>218</v>
      </c>
      <c r="AK8" t="s">
        <v>219</v>
      </c>
      <c r="AL8">
        <v>1.1000000000000001</v>
      </c>
      <c r="AM8" t="s">
        <v>220</v>
      </c>
      <c r="AO8" t="s">
        <v>280</v>
      </c>
      <c r="AP8">
        <v>1</v>
      </c>
      <c r="AQ8" t="s">
        <v>222</v>
      </c>
      <c r="AR8">
        <v>35.9</v>
      </c>
      <c r="AS8" t="s">
        <v>220</v>
      </c>
      <c r="AT8" t="s">
        <v>203</v>
      </c>
      <c r="AU8" t="s">
        <v>223</v>
      </c>
      <c r="AV8" t="s">
        <v>281</v>
      </c>
      <c r="AW8" t="s">
        <v>225</v>
      </c>
      <c r="AX8" t="s">
        <v>226</v>
      </c>
      <c r="AY8">
        <v>50</v>
      </c>
      <c r="AZ8" t="s">
        <v>106</v>
      </c>
      <c r="BA8" t="s">
        <v>227</v>
      </c>
      <c r="BB8" t="s">
        <v>228</v>
      </c>
      <c r="BC8" t="s">
        <v>229</v>
      </c>
      <c r="BD8" t="s">
        <v>282</v>
      </c>
      <c r="BE8" s="1">
        <v>44768</v>
      </c>
      <c r="BF8" t="s">
        <v>285</v>
      </c>
      <c r="BG8" t="s">
        <v>286</v>
      </c>
      <c r="BH8" s="1">
        <v>44698</v>
      </c>
      <c r="BI8" t="s">
        <v>233</v>
      </c>
      <c r="BJ8" s="1">
        <v>18264</v>
      </c>
      <c r="BK8">
        <v>2</v>
      </c>
      <c r="BL8">
        <v>11</v>
      </c>
      <c r="BM8">
        <v>1.0999999999999999E-2</v>
      </c>
      <c r="BN8">
        <v>1.0999999999999999E-2</v>
      </c>
      <c r="BO8" t="s">
        <v>234</v>
      </c>
      <c r="BP8" t="s">
        <v>235</v>
      </c>
      <c r="BQ8">
        <v>3.0000000000000001E-3</v>
      </c>
      <c r="BR8">
        <v>0.01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Y8" t="s">
        <v>287</v>
      </c>
      <c r="BZ8" t="b">
        <v>0</v>
      </c>
      <c r="CA8" t="b">
        <v>1</v>
      </c>
      <c r="CB8">
        <v>41</v>
      </c>
      <c r="CC8">
        <v>43</v>
      </c>
      <c r="CD8" t="s">
        <v>239</v>
      </c>
      <c r="CE8" t="s">
        <v>240</v>
      </c>
      <c r="CF8">
        <v>1.1000000000000001</v>
      </c>
      <c r="CG8" t="s">
        <v>220</v>
      </c>
      <c r="CH8" t="s">
        <v>240</v>
      </c>
      <c r="CI8">
        <v>0</v>
      </c>
      <c r="CJ8" t="e">
        <v>#N/A</v>
      </c>
      <c r="CK8" t="s">
        <v>215</v>
      </c>
    </row>
    <row r="9" spans="1:89" x14ac:dyDescent="0.3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288</v>
      </c>
      <c r="AC9" t="s">
        <v>75</v>
      </c>
      <c r="AD9" t="s">
        <v>243</v>
      </c>
      <c r="AE9" t="s">
        <v>215</v>
      </c>
      <c r="AF9">
        <v>1</v>
      </c>
      <c r="AG9" t="s">
        <v>289</v>
      </c>
      <c r="AH9" t="b">
        <v>1</v>
      </c>
      <c r="AI9" t="s">
        <v>290</v>
      </c>
      <c r="AJ9" t="s">
        <v>218</v>
      </c>
      <c r="AK9" t="s">
        <v>219</v>
      </c>
      <c r="AL9">
        <v>25.27</v>
      </c>
      <c r="AM9" t="s">
        <v>220</v>
      </c>
      <c r="AO9" t="s">
        <v>291</v>
      </c>
      <c r="AP9">
        <v>1</v>
      </c>
      <c r="AQ9" t="s">
        <v>222</v>
      </c>
      <c r="AR9">
        <v>248</v>
      </c>
      <c r="AS9" t="s">
        <v>220</v>
      </c>
      <c r="AT9" t="s">
        <v>203</v>
      </c>
      <c r="AU9" t="s">
        <v>223</v>
      </c>
      <c r="AV9" t="s">
        <v>292</v>
      </c>
      <c r="AW9" t="s">
        <v>225</v>
      </c>
      <c r="AX9" t="s">
        <v>226</v>
      </c>
      <c r="AY9">
        <v>50</v>
      </c>
      <c r="AZ9" t="s">
        <v>106</v>
      </c>
      <c r="BA9" t="s">
        <v>227</v>
      </c>
      <c r="BB9" t="s">
        <v>228</v>
      </c>
      <c r="BC9" t="s">
        <v>229</v>
      </c>
      <c r="BD9" t="s">
        <v>230</v>
      </c>
      <c r="BE9" s="1">
        <v>44819</v>
      </c>
      <c r="BF9" t="s">
        <v>293</v>
      </c>
      <c r="BG9" t="s">
        <v>294</v>
      </c>
      <c r="BH9" s="1">
        <v>44698</v>
      </c>
      <c r="BI9" t="s">
        <v>233</v>
      </c>
      <c r="BJ9" s="1">
        <v>18264</v>
      </c>
      <c r="BK9">
        <v>1</v>
      </c>
      <c r="BL9">
        <v>10</v>
      </c>
      <c r="BM9">
        <v>0.01</v>
      </c>
      <c r="BN9">
        <v>0.01</v>
      </c>
      <c r="BO9" t="s">
        <v>234</v>
      </c>
      <c r="BP9" t="s">
        <v>235</v>
      </c>
      <c r="BQ9">
        <v>3.0000000000000001E-3</v>
      </c>
      <c r="BR9">
        <v>0.01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95</v>
      </c>
      <c r="CC9">
        <v>100</v>
      </c>
      <c r="CD9" t="s">
        <v>239</v>
      </c>
      <c r="CE9" t="s">
        <v>240</v>
      </c>
      <c r="CF9">
        <v>0</v>
      </c>
      <c r="CG9" t="s">
        <v>220</v>
      </c>
      <c r="CH9" t="s">
        <v>260</v>
      </c>
      <c r="CI9">
        <v>0</v>
      </c>
      <c r="CJ9" t="e">
        <v>#N/A</v>
      </c>
      <c r="CK9" t="s">
        <v>241</v>
      </c>
    </row>
    <row r="10" spans="1:89" x14ac:dyDescent="0.3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13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295</v>
      </c>
      <c r="AC10" t="s">
        <v>78</v>
      </c>
      <c r="AD10" t="s">
        <v>296</v>
      </c>
      <c r="AE10" t="s">
        <v>215</v>
      </c>
      <c r="AF10">
        <v>1</v>
      </c>
      <c r="AH10" t="b">
        <v>1</v>
      </c>
      <c r="AI10" t="s">
        <v>297</v>
      </c>
      <c r="AJ10" t="s">
        <v>218</v>
      </c>
      <c r="AK10" t="s">
        <v>219</v>
      </c>
      <c r="AL10">
        <v>8.9</v>
      </c>
      <c r="AM10" t="s">
        <v>220</v>
      </c>
      <c r="AO10" t="s">
        <v>298</v>
      </c>
      <c r="AP10">
        <v>1</v>
      </c>
      <c r="AQ10" t="s">
        <v>222</v>
      </c>
      <c r="AR10">
        <v>51</v>
      </c>
      <c r="AS10" t="s">
        <v>220</v>
      </c>
      <c r="AT10" t="s">
        <v>203</v>
      </c>
      <c r="AU10" t="s">
        <v>223</v>
      </c>
      <c r="AV10" t="s">
        <v>299</v>
      </c>
      <c r="AW10" t="s">
        <v>225</v>
      </c>
      <c r="AX10" t="s">
        <v>226</v>
      </c>
      <c r="AY10">
        <v>50</v>
      </c>
      <c r="AZ10" t="s">
        <v>106</v>
      </c>
      <c r="BA10" t="s">
        <v>227</v>
      </c>
      <c r="BB10" t="s">
        <v>228</v>
      </c>
      <c r="BC10" t="s">
        <v>229</v>
      </c>
      <c r="BD10" t="s">
        <v>230</v>
      </c>
      <c r="BE10" s="1">
        <v>44819</v>
      </c>
      <c r="BF10" t="s">
        <v>300</v>
      </c>
      <c r="BG10" t="s">
        <v>301</v>
      </c>
      <c r="BH10" s="1">
        <v>44698</v>
      </c>
      <c r="BI10" t="s">
        <v>233</v>
      </c>
      <c r="BJ10" s="1">
        <v>18264</v>
      </c>
      <c r="BK10">
        <v>1</v>
      </c>
      <c r="BL10">
        <v>9</v>
      </c>
      <c r="BM10">
        <v>8.9999999999999993E-3</v>
      </c>
      <c r="BN10">
        <v>8.9999999999999993E-3</v>
      </c>
      <c r="BO10" t="s">
        <v>258</v>
      </c>
      <c r="BP10" t="s">
        <v>259</v>
      </c>
      <c r="BQ10">
        <v>3.0000000000000001E-3</v>
      </c>
      <c r="BR10">
        <v>0.01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77</v>
      </c>
      <c r="CC10">
        <v>79</v>
      </c>
      <c r="CD10" t="s">
        <v>239</v>
      </c>
      <c r="CE10" t="s">
        <v>240</v>
      </c>
      <c r="CF10">
        <v>8.9</v>
      </c>
      <c r="CG10" t="s">
        <v>220</v>
      </c>
      <c r="CH10" t="s">
        <v>240</v>
      </c>
      <c r="CI10">
        <v>0</v>
      </c>
      <c r="CJ10" t="e">
        <v>#N/A</v>
      </c>
      <c r="CK10" t="s">
        <v>215</v>
      </c>
    </row>
    <row r="11" spans="1:89" x14ac:dyDescent="0.3">
      <c r="A11" s="1">
        <v>44838</v>
      </c>
      <c r="B11">
        <v>10</v>
      </c>
      <c r="C11">
        <v>2022</v>
      </c>
      <c r="D11" t="s">
        <v>302</v>
      </c>
      <c r="E11" t="s">
        <v>14</v>
      </c>
      <c r="F11" t="s">
        <v>15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N11" t="s">
        <v>303</v>
      </c>
      <c r="O11" t="s">
        <v>206</v>
      </c>
      <c r="P11" s="2">
        <v>0.31944444444444448</v>
      </c>
      <c r="Q11" t="s">
        <v>304</v>
      </c>
      <c r="R11">
        <v>1</v>
      </c>
      <c r="S11" t="s">
        <v>208</v>
      </c>
      <c r="T11">
        <v>33.458264970000002</v>
      </c>
      <c r="U11">
        <v>-117.69658579999999</v>
      </c>
      <c r="V11" t="s">
        <v>209</v>
      </c>
      <c r="W11" t="b">
        <v>0</v>
      </c>
      <c r="X11">
        <v>9</v>
      </c>
      <c r="Y11" t="s">
        <v>305</v>
      </c>
      <c r="Z11" t="s">
        <v>211</v>
      </c>
      <c r="AB11" t="s">
        <v>306</v>
      </c>
      <c r="AC11" t="s">
        <v>79</v>
      </c>
      <c r="AD11" t="s">
        <v>307</v>
      </c>
      <c r="AE11" t="s">
        <v>215</v>
      </c>
      <c r="AF11">
        <v>1</v>
      </c>
      <c r="AG11" t="s">
        <v>308</v>
      </c>
      <c r="AH11" t="b">
        <v>1</v>
      </c>
      <c r="AI11" t="s">
        <v>309</v>
      </c>
      <c r="AJ11" t="s">
        <v>218</v>
      </c>
      <c r="AK11" t="s">
        <v>219</v>
      </c>
      <c r="AL11">
        <v>69.33</v>
      </c>
      <c r="AM11" t="s">
        <v>220</v>
      </c>
      <c r="AO11" t="s">
        <v>310</v>
      </c>
      <c r="AP11">
        <v>1</v>
      </c>
      <c r="AQ11" t="s">
        <v>222</v>
      </c>
      <c r="AR11">
        <v>325</v>
      </c>
      <c r="AS11" t="s">
        <v>220</v>
      </c>
      <c r="AT11" t="s">
        <v>203</v>
      </c>
      <c r="AU11" t="s">
        <v>223</v>
      </c>
      <c r="AV11" t="s">
        <v>311</v>
      </c>
      <c r="AW11" t="s">
        <v>225</v>
      </c>
      <c r="AX11" t="s">
        <v>226</v>
      </c>
      <c r="AY11">
        <v>50</v>
      </c>
      <c r="AZ11" t="s">
        <v>106</v>
      </c>
      <c r="BA11" t="s">
        <v>227</v>
      </c>
      <c r="BB11" t="s">
        <v>228</v>
      </c>
      <c r="BC11" t="s">
        <v>229</v>
      </c>
      <c r="BD11" t="s">
        <v>312</v>
      </c>
      <c r="BE11" s="1">
        <v>44957</v>
      </c>
      <c r="BF11" t="s">
        <v>313</v>
      </c>
      <c r="BG11" t="s">
        <v>314</v>
      </c>
      <c r="BH11" s="1">
        <v>44838</v>
      </c>
      <c r="BI11" t="s">
        <v>233</v>
      </c>
      <c r="BJ11" s="1">
        <v>18264</v>
      </c>
      <c r="BK11">
        <v>1</v>
      </c>
      <c r="BL11">
        <v>42</v>
      </c>
      <c r="BM11">
        <v>4.2000000000000003E-2</v>
      </c>
      <c r="BN11">
        <v>4.2000000000000003E-2</v>
      </c>
      <c r="BO11" t="s">
        <v>234</v>
      </c>
      <c r="BP11" t="s">
        <v>235</v>
      </c>
      <c r="BQ11">
        <v>3.0000000000000001E-3</v>
      </c>
      <c r="BR11">
        <v>0.01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Z11" t="b">
        <v>0</v>
      </c>
      <c r="CA11" t="b">
        <v>1</v>
      </c>
      <c r="CB11">
        <v>242</v>
      </c>
      <c r="CC11">
        <v>267</v>
      </c>
      <c r="CD11" t="s">
        <v>239</v>
      </c>
      <c r="CE11" t="s">
        <v>240</v>
      </c>
      <c r="CF11">
        <v>180</v>
      </c>
      <c r="CG11" t="s">
        <v>220</v>
      </c>
      <c r="CH11" t="s">
        <v>240</v>
      </c>
      <c r="CI11">
        <v>0</v>
      </c>
      <c r="CJ11" t="e">
        <v>#N/A</v>
      </c>
      <c r="CK11" t="s">
        <v>241</v>
      </c>
    </row>
    <row r="12" spans="1:89" x14ac:dyDescent="0.3">
      <c r="A12" s="1">
        <v>44838</v>
      </c>
      <c r="B12">
        <v>10</v>
      </c>
      <c r="C12">
        <v>2022</v>
      </c>
      <c r="D12" t="s">
        <v>302</v>
      </c>
      <c r="E12" t="s">
        <v>14</v>
      </c>
      <c r="F12" t="s">
        <v>16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N12" t="s">
        <v>303</v>
      </c>
      <c r="O12" t="s">
        <v>206</v>
      </c>
      <c r="P12" s="2">
        <v>0.31944444444444448</v>
      </c>
      <c r="Q12" t="s">
        <v>304</v>
      </c>
      <c r="R12">
        <v>1</v>
      </c>
      <c r="S12" t="s">
        <v>208</v>
      </c>
      <c r="T12">
        <v>33.458264970000002</v>
      </c>
      <c r="U12">
        <v>-117.69658579999999</v>
      </c>
      <c r="V12" t="s">
        <v>209</v>
      </c>
      <c r="W12" t="b">
        <v>0</v>
      </c>
      <c r="X12">
        <v>9</v>
      </c>
      <c r="Y12" t="s">
        <v>305</v>
      </c>
      <c r="Z12" t="s">
        <v>211</v>
      </c>
      <c r="AB12" t="s">
        <v>315</v>
      </c>
      <c r="AC12" t="s">
        <v>80</v>
      </c>
      <c r="AD12" t="s">
        <v>316</v>
      </c>
      <c r="AE12" t="s">
        <v>215</v>
      </c>
      <c r="AF12">
        <v>1</v>
      </c>
      <c r="AG12" t="s">
        <v>317</v>
      </c>
      <c r="AH12" t="b">
        <v>1</v>
      </c>
      <c r="AI12" t="s">
        <v>318</v>
      </c>
      <c r="AJ12" t="s">
        <v>218</v>
      </c>
      <c r="AK12" t="s">
        <v>219</v>
      </c>
      <c r="AL12">
        <v>72.849999999999994</v>
      </c>
      <c r="AM12" t="s">
        <v>220</v>
      </c>
      <c r="AO12" t="s">
        <v>319</v>
      </c>
      <c r="AP12">
        <v>1</v>
      </c>
      <c r="AQ12" t="s">
        <v>222</v>
      </c>
      <c r="AR12">
        <v>504.69</v>
      </c>
      <c r="AS12" t="s">
        <v>220</v>
      </c>
      <c r="AT12" t="s">
        <v>203</v>
      </c>
      <c r="AU12" t="s">
        <v>223</v>
      </c>
      <c r="AV12" t="s">
        <v>320</v>
      </c>
      <c r="AW12" t="s">
        <v>225</v>
      </c>
      <c r="AX12" t="s">
        <v>226</v>
      </c>
      <c r="AY12">
        <v>50</v>
      </c>
      <c r="AZ12" t="s">
        <v>106</v>
      </c>
      <c r="BA12" t="s">
        <v>227</v>
      </c>
      <c r="BB12" t="s">
        <v>228</v>
      </c>
      <c r="BC12" t="s">
        <v>229</v>
      </c>
      <c r="BD12" t="s">
        <v>321</v>
      </c>
      <c r="BE12" s="1">
        <v>44977</v>
      </c>
      <c r="BF12" t="s">
        <v>322</v>
      </c>
      <c r="BG12" t="s">
        <v>323</v>
      </c>
      <c r="BH12" s="1">
        <v>44838</v>
      </c>
      <c r="BI12" t="s">
        <v>233</v>
      </c>
      <c r="BJ12" s="1">
        <v>18264</v>
      </c>
      <c r="BK12">
        <v>1</v>
      </c>
      <c r="BL12">
        <v>36</v>
      </c>
      <c r="BM12">
        <v>3.5999999999999997E-2</v>
      </c>
      <c r="BN12">
        <v>3.5999999999999997E-2</v>
      </c>
      <c r="BO12" t="s">
        <v>234</v>
      </c>
      <c r="BP12" t="s">
        <v>235</v>
      </c>
      <c r="BQ12">
        <v>3.0000000000000001E-3</v>
      </c>
      <c r="BR12">
        <v>0.01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181</v>
      </c>
      <c r="CC12">
        <v>200</v>
      </c>
      <c r="CD12" t="s">
        <v>239</v>
      </c>
      <c r="CE12" t="s">
        <v>240</v>
      </c>
      <c r="CF12">
        <v>55</v>
      </c>
      <c r="CG12" t="s">
        <v>220</v>
      </c>
      <c r="CH12" t="s">
        <v>240</v>
      </c>
      <c r="CI12">
        <v>0</v>
      </c>
      <c r="CJ12" t="e">
        <v>#N/A</v>
      </c>
      <c r="CK12" t="s">
        <v>241</v>
      </c>
    </row>
    <row r="13" spans="1:89" x14ac:dyDescent="0.3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17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324</v>
      </c>
      <c r="AC13" t="s">
        <v>81</v>
      </c>
      <c r="AD13" t="s">
        <v>325</v>
      </c>
      <c r="AE13" t="s">
        <v>215</v>
      </c>
      <c r="AF13">
        <v>1</v>
      </c>
      <c r="AG13" t="s">
        <v>326</v>
      </c>
      <c r="AH13" t="b">
        <v>1</v>
      </c>
      <c r="AI13" t="s">
        <v>327</v>
      </c>
      <c r="AJ13" t="s">
        <v>218</v>
      </c>
      <c r="AK13" t="s">
        <v>219</v>
      </c>
      <c r="AL13">
        <v>63.94</v>
      </c>
      <c r="AM13" t="s">
        <v>220</v>
      </c>
      <c r="AO13" t="s">
        <v>328</v>
      </c>
      <c r="AP13">
        <v>1</v>
      </c>
      <c r="AQ13" t="s">
        <v>222</v>
      </c>
      <c r="AR13">
        <v>340.11</v>
      </c>
      <c r="AS13" t="s">
        <v>220</v>
      </c>
      <c r="AT13" t="s">
        <v>203</v>
      </c>
      <c r="AU13" t="s">
        <v>223</v>
      </c>
      <c r="AV13" t="s">
        <v>329</v>
      </c>
      <c r="AW13" t="s">
        <v>225</v>
      </c>
      <c r="AX13" t="s">
        <v>226</v>
      </c>
      <c r="AY13">
        <v>50</v>
      </c>
      <c r="AZ13" t="s">
        <v>106</v>
      </c>
      <c r="BA13" t="s">
        <v>227</v>
      </c>
      <c r="BB13" t="s">
        <v>228</v>
      </c>
      <c r="BC13" t="s">
        <v>229</v>
      </c>
      <c r="BD13" t="s">
        <v>330</v>
      </c>
      <c r="BE13" s="1">
        <v>44986</v>
      </c>
      <c r="BF13" t="s">
        <v>331</v>
      </c>
      <c r="BG13" t="s">
        <v>332</v>
      </c>
      <c r="BH13" s="1">
        <v>44838</v>
      </c>
      <c r="BI13" t="s">
        <v>233</v>
      </c>
      <c r="BJ13" s="1">
        <v>18264</v>
      </c>
      <c r="BK13">
        <v>1</v>
      </c>
      <c r="BL13">
        <v>29</v>
      </c>
      <c r="BM13">
        <v>2.9000000000000001E-2</v>
      </c>
      <c r="BN13">
        <v>2.9000000000000001E-2</v>
      </c>
      <c r="BO13" t="s">
        <v>234</v>
      </c>
      <c r="BP13" t="s">
        <v>235</v>
      </c>
      <c r="BQ13">
        <v>3.0000000000000001E-3</v>
      </c>
      <c r="BR13">
        <v>0.01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143</v>
      </c>
      <c r="CC13">
        <v>159</v>
      </c>
      <c r="CD13" t="s">
        <v>239</v>
      </c>
      <c r="CE13" t="s">
        <v>240</v>
      </c>
      <c r="CF13">
        <v>70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3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226</v>
      </c>
      <c r="AY14">
        <v>50</v>
      </c>
      <c r="AZ14" t="s">
        <v>106</v>
      </c>
      <c r="BA14" t="s">
        <v>227</v>
      </c>
      <c r="BB14" t="s">
        <v>228</v>
      </c>
      <c r="BC14" t="s">
        <v>229</v>
      </c>
      <c r="BD14" t="s">
        <v>340</v>
      </c>
      <c r="BE14" s="1">
        <v>44945</v>
      </c>
      <c r="BF14" t="s">
        <v>341</v>
      </c>
      <c r="BG14" t="s">
        <v>342</v>
      </c>
      <c r="BH14" s="1">
        <v>44838</v>
      </c>
      <c r="BI14" t="s">
        <v>233</v>
      </c>
      <c r="BJ14" s="1">
        <v>18264</v>
      </c>
      <c r="BK14">
        <v>1</v>
      </c>
      <c r="BL14">
        <v>22</v>
      </c>
      <c r="BM14">
        <v>2.1999999999999999E-2</v>
      </c>
      <c r="BN14">
        <v>2.1999999999999999E-2</v>
      </c>
      <c r="BO14" t="s">
        <v>234</v>
      </c>
      <c r="BP14" t="s">
        <v>235</v>
      </c>
      <c r="BQ14">
        <v>3.0000000000000001E-3</v>
      </c>
      <c r="BR14">
        <v>0.01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3">
      <c r="A15" s="1">
        <v>44887</v>
      </c>
      <c r="B15">
        <v>11</v>
      </c>
      <c r="C15">
        <v>2022</v>
      </c>
      <c r="D15" t="s">
        <v>302</v>
      </c>
      <c r="E15" t="s">
        <v>14</v>
      </c>
      <c r="F15" t="s">
        <v>19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343</v>
      </c>
      <c r="N15" t="s">
        <v>344</v>
      </c>
      <c r="O15" t="s">
        <v>206</v>
      </c>
      <c r="P15" s="2">
        <v>0.52430555555555558</v>
      </c>
      <c r="Q15" t="s">
        <v>345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346</v>
      </c>
      <c r="Z15" t="s">
        <v>211</v>
      </c>
      <c r="AA15" t="s">
        <v>347</v>
      </c>
      <c r="AB15" t="s">
        <v>348</v>
      </c>
      <c r="AC15" t="s">
        <v>83</v>
      </c>
      <c r="AD15" t="s">
        <v>349</v>
      </c>
      <c r="AE15" t="s">
        <v>215</v>
      </c>
      <c r="AF15">
        <v>1</v>
      </c>
      <c r="AH15" t="b">
        <v>1</v>
      </c>
      <c r="AI15" t="s">
        <v>350</v>
      </c>
      <c r="AJ15" t="s">
        <v>351</v>
      </c>
      <c r="AK15" t="s">
        <v>233</v>
      </c>
      <c r="AL15">
        <v>646.21</v>
      </c>
      <c r="AM15" t="s">
        <v>220</v>
      </c>
      <c r="AO15" t="s">
        <v>352</v>
      </c>
      <c r="AP15">
        <v>1</v>
      </c>
      <c r="AQ15" t="s">
        <v>222</v>
      </c>
      <c r="AR15">
        <v>646.21</v>
      </c>
      <c r="AS15" t="s">
        <v>220</v>
      </c>
      <c r="AT15" t="s">
        <v>203</v>
      </c>
      <c r="AU15" t="s">
        <v>353</v>
      </c>
      <c r="AV15" t="s">
        <v>354</v>
      </c>
      <c r="AW15" t="s">
        <v>225</v>
      </c>
      <c r="AX15" t="s">
        <v>226</v>
      </c>
      <c r="AY15">
        <v>50</v>
      </c>
      <c r="AZ15" t="s">
        <v>106</v>
      </c>
      <c r="BA15" t="s">
        <v>227</v>
      </c>
      <c r="BB15" t="s">
        <v>355</v>
      </c>
      <c r="BC15" t="s">
        <v>356</v>
      </c>
      <c r="BD15" t="s">
        <v>357</v>
      </c>
      <c r="BE15" s="1">
        <v>45019</v>
      </c>
      <c r="BF15" t="s">
        <v>358</v>
      </c>
      <c r="BG15" t="s">
        <v>359</v>
      </c>
      <c r="BH15" s="1">
        <v>44887</v>
      </c>
      <c r="BI15" t="s">
        <v>233</v>
      </c>
      <c r="BJ15" s="1">
        <v>18264</v>
      </c>
      <c r="BK15">
        <v>1</v>
      </c>
      <c r="BL15">
        <v>5.0739999999999998</v>
      </c>
      <c r="BM15">
        <v>5.0740000000000004E-3</v>
      </c>
      <c r="BN15">
        <v>4.2999999999999997E-2</v>
      </c>
      <c r="BO15" t="s">
        <v>234</v>
      </c>
      <c r="BP15" t="s">
        <v>235</v>
      </c>
      <c r="BQ15">
        <v>8.9999999999999993E-3</v>
      </c>
      <c r="BR15">
        <v>0.03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Z15" t="b">
        <v>0</v>
      </c>
      <c r="CA15" t="b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 x14ac:dyDescent="0.3">
      <c r="A16" s="1">
        <v>44837</v>
      </c>
      <c r="B16">
        <v>10</v>
      </c>
      <c r="C16">
        <v>2022</v>
      </c>
      <c r="D16" t="s">
        <v>302</v>
      </c>
      <c r="E16" t="s">
        <v>14</v>
      </c>
      <c r="F16" t="s">
        <v>20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203</v>
      </c>
      <c r="N16" t="s">
        <v>360</v>
      </c>
      <c r="O16" t="s">
        <v>206</v>
      </c>
      <c r="P16" s="2">
        <v>0.60763888888888895</v>
      </c>
      <c r="Q16" t="s">
        <v>361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362</v>
      </c>
      <c r="Z16" t="s">
        <v>211</v>
      </c>
      <c r="AB16" t="s">
        <v>363</v>
      </c>
      <c r="AC16" t="s">
        <v>84</v>
      </c>
      <c r="AD16" t="s">
        <v>364</v>
      </c>
      <c r="AE16" t="s">
        <v>215</v>
      </c>
      <c r="AF16">
        <v>1</v>
      </c>
      <c r="AG16" t="s">
        <v>365</v>
      </c>
      <c r="AH16" t="b">
        <v>1</v>
      </c>
      <c r="AI16" t="s">
        <v>366</v>
      </c>
      <c r="AJ16" t="s">
        <v>218</v>
      </c>
      <c r="AK16" t="s">
        <v>219</v>
      </c>
      <c r="AL16">
        <v>52.96</v>
      </c>
      <c r="AM16" t="s">
        <v>220</v>
      </c>
      <c r="AN16" t="s">
        <v>337</v>
      </c>
      <c r="AO16" t="s">
        <v>367</v>
      </c>
      <c r="AP16">
        <v>1</v>
      </c>
      <c r="AQ16" t="s">
        <v>222</v>
      </c>
      <c r="AR16">
        <v>264.82</v>
      </c>
      <c r="AS16" t="s">
        <v>220</v>
      </c>
      <c r="AT16" t="s">
        <v>203</v>
      </c>
      <c r="AU16" t="s">
        <v>223</v>
      </c>
      <c r="AV16" t="s">
        <v>368</v>
      </c>
      <c r="AW16" t="s">
        <v>225</v>
      </c>
      <c r="AX16" t="s">
        <v>226</v>
      </c>
      <c r="AY16">
        <v>50</v>
      </c>
      <c r="AZ16" t="s">
        <v>106</v>
      </c>
      <c r="BA16" t="s">
        <v>227</v>
      </c>
      <c r="BB16" t="s">
        <v>228</v>
      </c>
      <c r="BC16" t="s">
        <v>229</v>
      </c>
      <c r="BD16" t="s">
        <v>340</v>
      </c>
      <c r="BE16" s="1">
        <v>44945</v>
      </c>
      <c r="BF16" t="s">
        <v>369</v>
      </c>
      <c r="BG16" t="s">
        <v>370</v>
      </c>
      <c r="BH16" s="1">
        <v>44837</v>
      </c>
      <c r="BI16" t="s">
        <v>233</v>
      </c>
      <c r="BJ16" s="1">
        <v>18264</v>
      </c>
      <c r="BK16">
        <v>1</v>
      </c>
      <c r="BL16">
        <v>5</v>
      </c>
      <c r="BM16">
        <v>5.0000000000000001E-3</v>
      </c>
      <c r="BN16">
        <v>5.0000000000000001E-3</v>
      </c>
      <c r="BO16" t="s">
        <v>258</v>
      </c>
      <c r="BP16" t="s">
        <v>259</v>
      </c>
      <c r="BQ16">
        <v>3.0000000000000001E-3</v>
      </c>
      <c r="BR16">
        <v>0.01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448</v>
      </c>
      <c r="CC16">
        <v>510</v>
      </c>
      <c r="CD16" t="s">
        <v>239</v>
      </c>
      <c r="CE16" t="s">
        <v>240</v>
      </c>
      <c r="CF16">
        <v>1180</v>
      </c>
      <c r="CG16" t="s">
        <v>220</v>
      </c>
      <c r="CH16" t="s">
        <v>240</v>
      </c>
      <c r="CI16">
        <v>0</v>
      </c>
      <c r="CJ16" t="e">
        <v>#N/A</v>
      </c>
      <c r="CK16" t="s">
        <v>241</v>
      </c>
    </row>
    <row r="17" spans="1:89" x14ac:dyDescent="0.3">
      <c r="A17" s="1">
        <v>44795</v>
      </c>
      <c r="B17">
        <v>8</v>
      </c>
      <c r="C17">
        <v>2022</v>
      </c>
      <c r="D17" t="s">
        <v>371</v>
      </c>
      <c r="E17" t="s">
        <v>21</v>
      </c>
      <c r="F17" t="s">
        <v>22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303</v>
      </c>
      <c r="O17" t="s">
        <v>206</v>
      </c>
      <c r="P17" s="2">
        <v>0.69444444444444453</v>
      </c>
      <c r="Q17" t="s">
        <v>304</v>
      </c>
      <c r="R17">
        <v>1</v>
      </c>
      <c r="S17" t="s">
        <v>208</v>
      </c>
      <c r="T17">
        <v>32.579559000000003</v>
      </c>
      <c r="U17">
        <v>-117.137264</v>
      </c>
      <c r="V17" t="s">
        <v>209</v>
      </c>
      <c r="W17" t="b">
        <v>0</v>
      </c>
      <c r="Y17" t="s">
        <v>305</v>
      </c>
      <c r="Z17" t="s">
        <v>211</v>
      </c>
      <c r="AB17" t="s">
        <v>372</v>
      </c>
      <c r="AC17" t="s">
        <v>79</v>
      </c>
      <c r="AD17" t="s">
        <v>307</v>
      </c>
      <c r="AE17" t="s">
        <v>215</v>
      </c>
      <c r="AF17">
        <v>1</v>
      </c>
      <c r="AG17" t="s">
        <v>373</v>
      </c>
      <c r="AH17" t="b">
        <v>1</v>
      </c>
      <c r="AI17" t="s">
        <v>374</v>
      </c>
      <c r="AJ17" t="s">
        <v>218</v>
      </c>
      <c r="AK17" t="s">
        <v>219</v>
      </c>
      <c r="AL17">
        <v>180.25</v>
      </c>
      <c r="AM17" t="s">
        <v>220</v>
      </c>
      <c r="AO17" t="s">
        <v>375</v>
      </c>
      <c r="AP17">
        <v>1</v>
      </c>
      <c r="AQ17" t="s">
        <v>222</v>
      </c>
      <c r="AR17">
        <v>350</v>
      </c>
      <c r="AS17" t="s">
        <v>220</v>
      </c>
      <c r="AT17" t="s">
        <v>203</v>
      </c>
      <c r="AU17" t="s">
        <v>223</v>
      </c>
      <c r="AV17" t="s">
        <v>376</v>
      </c>
      <c r="AW17" t="s">
        <v>225</v>
      </c>
      <c r="AX17" t="s">
        <v>226</v>
      </c>
      <c r="AY17">
        <v>50</v>
      </c>
      <c r="AZ17" t="s">
        <v>106</v>
      </c>
      <c r="BA17" t="s">
        <v>227</v>
      </c>
      <c r="BB17" t="s">
        <v>228</v>
      </c>
      <c r="BC17" t="s">
        <v>229</v>
      </c>
      <c r="BD17" t="s">
        <v>312</v>
      </c>
      <c r="BE17" s="1">
        <v>44957</v>
      </c>
      <c r="BF17" t="s">
        <v>377</v>
      </c>
      <c r="BG17" t="s">
        <v>378</v>
      </c>
      <c r="BH17" s="1">
        <v>44795</v>
      </c>
      <c r="BI17" t="s">
        <v>233</v>
      </c>
      <c r="BJ17" s="1">
        <v>18264</v>
      </c>
      <c r="BK17">
        <v>1</v>
      </c>
      <c r="BL17">
        <v>45</v>
      </c>
      <c r="BM17">
        <v>4.4999999999999998E-2</v>
      </c>
      <c r="BN17">
        <v>4.4999999999999998E-2</v>
      </c>
      <c r="BO17" t="s">
        <v>234</v>
      </c>
      <c r="BP17" t="s">
        <v>235</v>
      </c>
      <c r="BQ17">
        <v>3.0000000000000001E-3</v>
      </c>
      <c r="BR17">
        <v>0.01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275</v>
      </c>
      <c r="CC17">
        <v>305</v>
      </c>
      <c r="CD17" t="s">
        <v>239</v>
      </c>
      <c r="CE17" t="s">
        <v>240</v>
      </c>
      <c r="CF17">
        <v>265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3">
      <c r="A18" s="1">
        <v>44796</v>
      </c>
      <c r="B18">
        <v>8</v>
      </c>
      <c r="C18">
        <v>2022</v>
      </c>
      <c r="D18" t="s">
        <v>371</v>
      </c>
      <c r="E18" t="s">
        <v>21</v>
      </c>
      <c r="F18" t="s">
        <v>23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379</v>
      </c>
      <c r="O18" t="s">
        <v>206</v>
      </c>
      <c r="P18" s="2">
        <v>0.68055555555555547</v>
      </c>
      <c r="Q18" t="s">
        <v>304</v>
      </c>
      <c r="R18">
        <v>1</v>
      </c>
      <c r="S18" t="s">
        <v>208</v>
      </c>
      <c r="T18">
        <v>32.579559000000003</v>
      </c>
      <c r="U18">
        <v>-117.137264</v>
      </c>
      <c r="V18" t="s">
        <v>209</v>
      </c>
      <c r="W18" t="b">
        <v>0</v>
      </c>
      <c r="Y18" t="s">
        <v>305</v>
      </c>
      <c r="Z18" t="s">
        <v>211</v>
      </c>
      <c r="AB18" t="s">
        <v>380</v>
      </c>
      <c r="AC18" t="s">
        <v>85</v>
      </c>
      <c r="AD18" t="s">
        <v>381</v>
      </c>
      <c r="AE18" t="s">
        <v>215</v>
      </c>
      <c r="AF18">
        <v>1</v>
      </c>
      <c r="AG18" t="s">
        <v>382</v>
      </c>
      <c r="AH18" t="b">
        <v>1</v>
      </c>
      <c r="AI18" t="s">
        <v>383</v>
      </c>
      <c r="AJ18" t="s">
        <v>218</v>
      </c>
      <c r="AK18" t="s">
        <v>219</v>
      </c>
      <c r="AL18">
        <v>31.66</v>
      </c>
      <c r="AM18" t="s">
        <v>220</v>
      </c>
      <c r="AO18" t="s">
        <v>384</v>
      </c>
      <c r="AP18">
        <v>1</v>
      </c>
      <c r="AQ18" t="s">
        <v>222</v>
      </c>
      <c r="AR18">
        <v>223.27</v>
      </c>
      <c r="AS18" t="s">
        <v>220</v>
      </c>
      <c r="AT18" t="s">
        <v>203</v>
      </c>
      <c r="AU18" t="s">
        <v>223</v>
      </c>
      <c r="AV18" t="s">
        <v>385</v>
      </c>
      <c r="AW18" t="s">
        <v>225</v>
      </c>
      <c r="AX18" t="s">
        <v>226</v>
      </c>
      <c r="AY18">
        <v>50</v>
      </c>
      <c r="AZ18" t="s">
        <v>106</v>
      </c>
      <c r="BA18" t="s">
        <v>227</v>
      </c>
      <c r="BB18" t="s">
        <v>228</v>
      </c>
      <c r="BC18" t="s">
        <v>229</v>
      </c>
      <c r="BD18" t="s">
        <v>330</v>
      </c>
      <c r="BE18" s="1">
        <v>44986</v>
      </c>
      <c r="BF18" t="s">
        <v>386</v>
      </c>
      <c r="BG18" t="s">
        <v>387</v>
      </c>
      <c r="BH18" s="1">
        <v>44796</v>
      </c>
      <c r="BI18" t="s">
        <v>233</v>
      </c>
      <c r="BJ18" s="1">
        <v>18264</v>
      </c>
      <c r="BK18">
        <v>1</v>
      </c>
      <c r="BL18">
        <v>41</v>
      </c>
      <c r="BM18">
        <v>4.1000000000000002E-2</v>
      </c>
      <c r="BN18">
        <v>4.1000000000000002E-2</v>
      </c>
      <c r="BO18" t="s">
        <v>234</v>
      </c>
      <c r="BP18" t="s">
        <v>235</v>
      </c>
      <c r="BQ18">
        <v>3.0000000000000001E-3</v>
      </c>
      <c r="BR18">
        <v>0.01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-88</v>
      </c>
      <c r="CC18">
        <v>142</v>
      </c>
      <c r="CD18" t="s">
        <v>239</v>
      </c>
      <c r="CE18" t="s">
        <v>240</v>
      </c>
      <c r="CF18">
        <v>32.4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3">
      <c r="A19" s="1">
        <v>44795</v>
      </c>
      <c r="B19">
        <v>8</v>
      </c>
      <c r="C19">
        <v>2022</v>
      </c>
      <c r="D19" t="s">
        <v>371</v>
      </c>
      <c r="E19" t="s">
        <v>21</v>
      </c>
      <c r="F19" t="s">
        <v>24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0.69444444444444453</v>
      </c>
      <c r="Q19" t="s">
        <v>304</v>
      </c>
      <c r="R19">
        <v>1</v>
      </c>
      <c r="S19" t="s">
        <v>208</v>
      </c>
      <c r="T19">
        <v>32.579559000000003</v>
      </c>
      <c r="U19">
        <v>-117.137264</v>
      </c>
      <c r="V19" t="s">
        <v>209</v>
      </c>
      <c r="W19" t="b">
        <v>0</v>
      </c>
      <c r="Y19" t="s">
        <v>305</v>
      </c>
      <c r="Z19" t="s">
        <v>211</v>
      </c>
      <c r="AB19" t="s">
        <v>388</v>
      </c>
      <c r="AC19" t="s">
        <v>82</v>
      </c>
      <c r="AD19" t="s">
        <v>334</v>
      </c>
      <c r="AE19" t="s">
        <v>215</v>
      </c>
      <c r="AF19">
        <v>1</v>
      </c>
      <c r="AG19" t="s">
        <v>389</v>
      </c>
      <c r="AH19" t="b">
        <v>1</v>
      </c>
      <c r="AI19" t="s">
        <v>390</v>
      </c>
      <c r="AJ19" t="s">
        <v>218</v>
      </c>
      <c r="AK19" t="s">
        <v>219</v>
      </c>
      <c r="AL19">
        <v>73.5</v>
      </c>
      <c r="AM19" t="s">
        <v>220</v>
      </c>
      <c r="AO19" t="s">
        <v>391</v>
      </c>
      <c r="AP19">
        <v>1</v>
      </c>
      <c r="AQ19" t="s">
        <v>222</v>
      </c>
      <c r="AR19">
        <v>350</v>
      </c>
      <c r="AS19" t="s">
        <v>220</v>
      </c>
      <c r="AT19" t="s">
        <v>203</v>
      </c>
      <c r="AU19" t="s">
        <v>223</v>
      </c>
      <c r="AV19" t="s">
        <v>392</v>
      </c>
      <c r="AW19" t="s">
        <v>225</v>
      </c>
      <c r="AX19" t="s">
        <v>226</v>
      </c>
      <c r="AY19">
        <v>50</v>
      </c>
      <c r="AZ19" t="s">
        <v>106</v>
      </c>
      <c r="BA19" t="s">
        <v>227</v>
      </c>
      <c r="BB19" t="s">
        <v>228</v>
      </c>
      <c r="BC19" t="s">
        <v>229</v>
      </c>
      <c r="BD19" t="s">
        <v>340</v>
      </c>
      <c r="BE19" s="1">
        <v>44945</v>
      </c>
      <c r="BF19" t="s">
        <v>393</v>
      </c>
      <c r="BG19" t="s">
        <v>394</v>
      </c>
      <c r="BH19" s="1">
        <v>44795</v>
      </c>
      <c r="BI19" t="s">
        <v>233</v>
      </c>
      <c r="BJ19" s="1">
        <v>18264</v>
      </c>
      <c r="BK19">
        <v>1</v>
      </c>
      <c r="BL19">
        <v>31</v>
      </c>
      <c r="BM19">
        <v>3.1E-2</v>
      </c>
      <c r="BN19">
        <v>3.1E-2</v>
      </c>
      <c r="BO19" t="s">
        <v>234</v>
      </c>
      <c r="BP19" t="s">
        <v>235</v>
      </c>
      <c r="BQ19">
        <v>3.0000000000000001E-3</v>
      </c>
      <c r="BR19">
        <v>0.01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305</v>
      </c>
      <c r="CC19">
        <v>330</v>
      </c>
      <c r="CD19" t="s">
        <v>239</v>
      </c>
      <c r="CE19" t="s">
        <v>240</v>
      </c>
      <c r="CF19">
        <v>335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3">
      <c r="A20" s="1">
        <v>44796</v>
      </c>
      <c r="B20">
        <v>8</v>
      </c>
      <c r="C20">
        <v>2022</v>
      </c>
      <c r="D20" t="s">
        <v>371</v>
      </c>
      <c r="E20" t="s">
        <v>21</v>
      </c>
      <c r="F20" t="s">
        <v>25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395</v>
      </c>
      <c r="O20" t="s">
        <v>206</v>
      </c>
      <c r="P20" s="2">
        <v>0.29166666666666669</v>
      </c>
      <c r="Q20" t="s">
        <v>361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396</v>
      </c>
      <c r="Z20" t="s">
        <v>211</v>
      </c>
      <c r="AA20" t="s">
        <v>397</v>
      </c>
      <c r="AB20" t="s">
        <v>398</v>
      </c>
      <c r="AC20" t="s">
        <v>86</v>
      </c>
      <c r="AD20" t="s">
        <v>399</v>
      </c>
      <c r="AE20" t="s">
        <v>215</v>
      </c>
      <c r="AF20">
        <v>1</v>
      </c>
      <c r="AG20" t="s">
        <v>400</v>
      </c>
      <c r="AH20" t="b">
        <v>1</v>
      </c>
      <c r="AI20" t="s">
        <v>401</v>
      </c>
      <c r="AJ20" t="s">
        <v>218</v>
      </c>
      <c r="AK20" t="s">
        <v>219</v>
      </c>
      <c r="AL20">
        <v>100.8</v>
      </c>
      <c r="AM20" t="s">
        <v>220</v>
      </c>
      <c r="AO20" t="s">
        <v>402</v>
      </c>
      <c r="AP20">
        <v>1</v>
      </c>
      <c r="AQ20" t="s">
        <v>222</v>
      </c>
      <c r="AR20">
        <v>400.4</v>
      </c>
      <c r="AS20" t="s">
        <v>220</v>
      </c>
      <c r="AT20" t="s">
        <v>203</v>
      </c>
      <c r="AU20" t="s">
        <v>223</v>
      </c>
      <c r="AV20" t="s">
        <v>403</v>
      </c>
      <c r="AW20" t="s">
        <v>225</v>
      </c>
      <c r="AX20" t="s">
        <v>226</v>
      </c>
      <c r="AY20">
        <v>50</v>
      </c>
      <c r="AZ20" t="s">
        <v>106</v>
      </c>
      <c r="BA20" t="s">
        <v>227</v>
      </c>
      <c r="BB20" t="s">
        <v>228</v>
      </c>
      <c r="BC20" t="s">
        <v>229</v>
      </c>
      <c r="BD20" t="s">
        <v>330</v>
      </c>
      <c r="BE20" s="1">
        <v>44986</v>
      </c>
      <c r="BF20" t="s">
        <v>404</v>
      </c>
      <c r="BG20" t="s">
        <v>405</v>
      </c>
      <c r="BH20" s="1">
        <v>44796</v>
      </c>
      <c r="BI20" t="s">
        <v>233</v>
      </c>
      <c r="BJ20" s="1">
        <v>18264</v>
      </c>
      <c r="BK20">
        <v>1</v>
      </c>
      <c r="BL20">
        <v>24</v>
      </c>
      <c r="BM20">
        <v>2.4E-2</v>
      </c>
      <c r="BN20">
        <v>2.4E-2</v>
      </c>
      <c r="BO20" t="s">
        <v>234</v>
      </c>
      <c r="BP20" t="s">
        <v>235</v>
      </c>
      <c r="BQ20">
        <v>3.0000000000000001E-3</v>
      </c>
      <c r="BR20">
        <v>0.01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273</v>
      </c>
      <c r="CC20">
        <v>278</v>
      </c>
      <c r="CD20" t="s">
        <v>239</v>
      </c>
      <c r="CE20" t="s">
        <v>240</v>
      </c>
      <c r="CF20">
        <v>195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3">
      <c r="A21" s="1">
        <v>44796</v>
      </c>
      <c r="B21">
        <v>8</v>
      </c>
      <c r="C21">
        <v>2022</v>
      </c>
      <c r="D21" t="s">
        <v>371</v>
      </c>
      <c r="E21" t="s">
        <v>21</v>
      </c>
      <c r="F21" t="s">
        <v>26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203</v>
      </c>
      <c r="N21" t="s">
        <v>395</v>
      </c>
      <c r="O21" t="s">
        <v>206</v>
      </c>
      <c r="P21" s="2">
        <v>0.29166666666666669</v>
      </c>
      <c r="Q21" t="s">
        <v>361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396</v>
      </c>
      <c r="Z21" t="s">
        <v>211</v>
      </c>
      <c r="AA21" t="s">
        <v>397</v>
      </c>
      <c r="AB21" t="s">
        <v>406</v>
      </c>
      <c r="AC21" t="s">
        <v>87</v>
      </c>
      <c r="AD21" t="s">
        <v>407</v>
      </c>
      <c r="AE21" t="s">
        <v>215</v>
      </c>
      <c r="AF21">
        <v>1</v>
      </c>
      <c r="AG21" t="s">
        <v>408</v>
      </c>
      <c r="AH21" t="b">
        <v>1</v>
      </c>
      <c r="AI21" t="s">
        <v>409</v>
      </c>
      <c r="AJ21" t="s">
        <v>218</v>
      </c>
      <c r="AK21" t="s">
        <v>219</v>
      </c>
      <c r="AL21">
        <v>136.32</v>
      </c>
      <c r="AM21" t="s">
        <v>220</v>
      </c>
      <c r="AO21" t="s">
        <v>410</v>
      </c>
      <c r="AP21">
        <v>1</v>
      </c>
      <c r="AQ21" t="s">
        <v>222</v>
      </c>
      <c r="AR21">
        <v>361.42</v>
      </c>
      <c r="AS21" t="s">
        <v>220</v>
      </c>
      <c r="AT21" t="s">
        <v>203</v>
      </c>
      <c r="AU21" t="s">
        <v>223</v>
      </c>
      <c r="AV21" t="s">
        <v>411</v>
      </c>
      <c r="AW21" t="s">
        <v>225</v>
      </c>
      <c r="AX21" t="s">
        <v>226</v>
      </c>
      <c r="AY21">
        <v>50</v>
      </c>
      <c r="AZ21" t="s">
        <v>106</v>
      </c>
      <c r="BA21" t="s">
        <v>227</v>
      </c>
      <c r="BB21" t="s">
        <v>228</v>
      </c>
      <c r="BC21" t="s">
        <v>229</v>
      </c>
      <c r="BD21" t="s">
        <v>412</v>
      </c>
      <c r="BE21" s="1">
        <v>44979</v>
      </c>
      <c r="BF21" t="s">
        <v>413</v>
      </c>
      <c r="BG21" t="s">
        <v>414</v>
      </c>
      <c r="BH21" s="1">
        <v>44796</v>
      </c>
      <c r="BI21" t="s">
        <v>233</v>
      </c>
      <c r="BJ21" s="1">
        <v>18264</v>
      </c>
      <c r="BK21">
        <v>1</v>
      </c>
      <c r="BL21">
        <v>21</v>
      </c>
      <c r="BM21">
        <v>2.1000000000000001E-2</v>
      </c>
      <c r="BN21">
        <v>2.1000000000000001E-2</v>
      </c>
      <c r="BO21" t="s">
        <v>234</v>
      </c>
      <c r="BP21" t="s">
        <v>235</v>
      </c>
      <c r="BQ21">
        <v>3.0000000000000001E-3</v>
      </c>
      <c r="BR21">
        <v>0.01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180</v>
      </c>
      <c r="CC21">
        <v>197</v>
      </c>
      <c r="CD21" t="s">
        <v>239</v>
      </c>
      <c r="CE21" t="s">
        <v>240</v>
      </c>
      <c r="CF21">
        <v>160</v>
      </c>
      <c r="CG21" t="s">
        <v>220</v>
      </c>
      <c r="CH21" t="s">
        <v>240</v>
      </c>
      <c r="CI21">
        <v>0</v>
      </c>
      <c r="CJ21" t="e">
        <v>#N/A</v>
      </c>
      <c r="CK21" t="s">
        <v>241</v>
      </c>
    </row>
    <row r="22" spans="1:89" x14ac:dyDescent="0.3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27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415</v>
      </c>
      <c r="AC22" t="s">
        <v>80</v>
      </c>
      <c r="AD22" t="s">
        <v>316</v>
      </c>
      <c r="AE22" t="s">
        <v>215</v>
      </c>
      <c r="AF22">
        <v>1</v>
      </c>
      <c r="AG22" t="s">
        <v>416</v>
      </c>
      <c r="AH22" t="b">
        <v>1</v>
      </c>
      <c r="AI22" t="s">
        <v>417</v>
      </c>
      <c r="AJ22" t="s">
        <v>218</v>
      </c>
      <c r="AK22" t="s">
        <v>219</v>
      </c>
      <c r="AL22">
        <v>29.08</v>
      </c>
      <c r="AM22" t="s">
        <v>220</v>
      </c>
      <c r="AO22" t="s">
        <v>418</v>
      </c>
      <c r="AP22">
        <v>1</v>
      </c>
      <c r="AQ22" t="s">
        <v>222</v>
      </c>
      <c r="AR22">
        <v>112.34</v>
      </c>
      <c r="AS22" t="s">
        <v>220</v>
      </c>
      <c r="AT22" t="s">
        <v>203</v>
      </c>
      <c r="AU22" t="s">
        <v>223</v>
      </c>
      <c r="AV22" t="s">
        <v>419</v>
      </c>
      <c r="AW22" t="s">
        <v>225</v>
      </c>
      <c r="AX22" t="s">
        <v>226</v>
      </c>
      <c r="AY22">
        <v>50</v>
      </c>
      <c r="AZ22" t="s">
        <v>106</v>
      </c>
      <c r="BA22" t="s">
        <v>227</v>
      </c>
      <c r="BB22" t="s">
        <v>228</v>
      </c>
      <c r="BC22" t="s">
        <v>229</v>
      </c>
      <c r="BD22" t="s">
        <v>340</v>
      </c>
      <c r="BE22" s="1">
        <v>44945</v>
      </c>
      <c r="BF22" t="s">
        <v>420</v>
      </c>
      <c r="BG22" t="s">
        <v>421</v>
      </c>
      <c r="BH22" s="1">
        <v>44795</v>
      </c>
      <c r="BI22" t="s">
        <v>233</v>
      </c>
      <c r="BJ22" s="1">
        <v>18264</v>
      </c>
      <c r="BK22">
        <v>1</v>
      </c>
      <c r="BL22">
        <v>15</v>
      </c>
      <c r="BM22">
        <v>1.4999999999999999E-2</v>
      </c>
      <c r="BN22">
        <v>1.4999999999999999E-2</v>
      </c>
      <c r="BO22" t="s">
        <v>234</v>
      </c>
      <c r="BP22" t="s">
        <v>235</v>
      </c>
      <c r="BQ22">
        <v>3.0000000000000001E-3</v>
      </c>
      <c r="BR22">
        <v>0.01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140</v>
      </c>
      <c r="CC22">
        <v>154</v>
      </c>
      <c r="CD22" t="s">
        <v>239</v>
      </c>
      <c r="CE22" t="s">
        <v>240</v>
      </c>
      <c r="CF22">
        <v>23.7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3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28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422</v>
      </c>
      <c r="AC23" t="s">
        <v>88</v>
      </c>
      <c r="AD23" t="s">
        <v>423</v>
      </c>
      <c r="AE23" t="s">
        <v>215</v>
      </c>
      <c r="AF23">
        <v>1</v>
      </c>
      <c r="AG23" t="s">
        <v>424</v>
      </c>
      <c r="AH23" t="b">
        <v>1</v>
      </c>
      <c r="AI23" t="s">
        <v>425</v>
      </c>
      <c r="AJ23" t="s">
        <v>218</v>
      </c>
      <c r="AK23" t="s">
        <v>219</v>
      </c>
      <c r="AL23">
        <v>45.4</v>
      </c>
      <c r="AM23" t="s">
        <v>220</v>
      </c>
      <c r="AO23" t="s">
        <v>426</v>
      </c>
      <c r="AP23">
        <v>1</v>
      </c>
      <c r="AQ23" t="s">
        <v>222</v>
      </c>
      <c r="AR23">
        <v>209.7</v>
      </c>
      <c r="AS23" t="s">
        <v>220</v>
      </c>
      <c r="AT23" t="s">
        <v>203</v>
      </c>
      <c r="AU23" t="s">
        <v>223</v>
      </c>
      <c r="AV23" t="s">
        <v>427</v>
      </c>
      <c r="AW23" t="s">
        <v>225</v>
      </c>
      <c r="AX23" t="s">
        <v>226</v>
      </c>
      <c r="AY23">
        <v>50</v>
      </c>
      <c r="AZ23" t="s">
        <v>106</v>
      </c>
      <c r="BA23" t="s">
        <v>227</v>
      </c>
      <c r="BB23" t="s">
        <v>228</v>
      </c>
      <c r="BC23" t="s">
        <v>229</v>
      </c>
      <c r="BD23" t="s">
        <v>330</v>
      </c>
      <c r="BE23" s="1">
        <v>44986</v>
      </c>
      <c r="BF23" t="s">
        <v>428</v>
      </c>
      <c r="BG23" t="s">
        <v>429</v>
      </c>
      <c r="BH23" s="1">
        <v>44795</v>
      </c>
      <c r="BI23" t="s">
        <v>233</v>
      </c>
      <c r="BJ23" s="1">
        <v>18264</v>
      </c>
      <c r="BK23">
        <v>1</v>
      </c>
      <c r="BL23">
        <v>11</v>
      </c>
      <c r="BM23">
        <v>1.0999999999999999E-2</v>
      </c>
      <c r="BN23">
        <v>1.0999999999999999E-2</v>
      </c>
      <c r="BO23" t="s">
        <v>234</v>
      </c>
      <c r="BP23" t="s">
        <v>235</v>
      </c>
      <c r="BQ23">
        <v>3.0000000000000001E-3</v>
      </c>
      <c r="BR23">
        <v>0.01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165</v>
      </c>
      <c r="CC23">
        <v>182</v>
      </c>
      <c r="CD23" t="s">
        <v>239</v>
      </c>
      <c r="CE23" t="s">
        <v>240</v>
      </c>
      <c r="CF23">
        <v>48.4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3">
      <c r="A24" s="1">
        <v>44872</v>
      </c>
      <c r="B24">
        <v>11</v>
      </c>
      <c r="C24">
        <v>2022</v>
      </c>
      <c r="D24" t="s">
        <v>371</v>
      </c>
      <c r="E24" t="s">
        <v>21</v>
      </c>
      <c r="F24" t="s">
        <v>29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343</v>
      </c>
      <c r="N24" t="s">
        <v>344</v>
      </c>
      <c r="O24" t="s">
        <v>206</v>
      </c>
      <c r="P24" s="2">
        <v>0.61527777777777781</v>
      </c>
      <c r="Q24" t="s">
        <v>345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346</v>
      </c>
      <c r="Z24" t="s">
        <v>211</v>
      </c>
      <c r="AA24" t="s">
        <v>430</v>
      </c>
      <c r="AB24" t="s">
        <v>431</v>
      </c>
      <c r="AC24" t="s">
        <v>89</v>
      </c>
      <c r="AD24" t="s">
        <v>432</v>
      </c>
      <c r="AE24" t="s">
        <v>215</v>
      </c>
      <c r="AF24">
        <v>1</v>
      </c>
      <c r="AH24" t="b">
        <v>1</v>
      </c>
      <c r="AI24" t="s">
        <v>433</v>
      </c>
      <c r="AJ24" t="s">
        <v>351</v>
      </c>
      <c r="AK24" t="s">
        <v>233</v>
      </c>
      <c r="AL24">
        <v>579.30999999999995</v>
      </c>
      <c r="AM24" t="s">
        <v>220</v>
      </c>
      <c r="AO24" t="s">
        <v>434</v>
      </c>
      <c r="AP24">
        <v>1</v>
      </c>
      <c r="AQ24" t="s">
        <v>222</v>
      </c>
      <c r="AR24">
        <v>579.30999999999995</v>
      </c>
      <c r="AS24" t="s">
        <v>220</v>
      </c>
      <c r="AT24" t="s">
        <v>203</v>
      </c>
      <c r="AU24" t="s">
        <v>353</v>
      </c>
      <c r="AV24" t="s">
        <v>435</v>
      </c>
      <c r="AW24" t="s">
        <v>225</v>
      </c>
      <c r="AX24" t="s">
        <v>226</v>
      </c>
      <c r="AY24">
        <v>50</v>
      </c>
      <c r="AZ24" t="s">
        <v>106</v>
      </c>
      <c r="BA24" t="s">
        <v>227</v>
      </c>
      <c r="BB24" t="s">
        <v>355</v>
      </c>
      <c r="BC24" t="s">
        <v>356</v>
      </c>
      <c r="BD24" t="s">
        <v>357</v>
      </c>
      <c r="BE24" s="1">
        <v>45019</v>
      </c>
      <c r="BF24" t="s">
        <v>436</v>
      </c>
      <c r="BG24" t="s">
        <v>437</v>
      </c>
      <c r="BH24" s="1">
        <v>44872</v>
      </c>
      <c r="BI24" t="s">
        <v>233</v>
      </c>
      <c r="BJ24" s="1">
        <v>18264</v>
      </c>
      <c r="BK24">
        <v>1</v>
      </c>
      <c r="BL24">
        <v>4.984</v>
      </c>
      <c r="BM24">
        <v>4.9839999999999997E-3</v>
      </c>
      <c r="BN24">
        <v>2.8000000000000001E-2</v>
      </c>
      <c r="BO24" t="s">
        <v>234</v>
      </c>
      <c r="BP24" t="s">
        <v>235</v>
      </c>
      <c r="BQ24">
        <v>8.9999999999999993E-3</v>
      </c>
      <c r="BR24">
        <v>0.03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89" x14ac:dyDescent="0.3">
      <c r="A25" s="1">
        <v>44790</v>
      </c>
      <c r="B25">
        <v>8</v>
      </c>
      <c r="C25">
        <v>2022</v>
      </c>
      <c r="D25" t="s">
        <v>438</v>
      </c>
      <c r="E25" t="s">
        <v>30</v>
      </c>
      <c r="F25" t="s">
        <v>31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M25" t="s">
        <v>204</v>
      </c>
      <c r="N25" t="s">
        <v>439</v>
      </c>
      <c r="O25" t="s">
        <v>206</v>
      </c>
      <c r="P25" s="2">
        <v>0.51041666666666663</v>
      </c>
      <c r="Q25" t="s">
        <v>440</v>
      </c>
      <c r="R25">
        <v>1</v>
      </c>
      <c r="S25" t="s">
        <v>208</v>
      </c>
      <c r="T25">
        <v>32.672919999999998</v>
      </c>
      <c r="U25">
        <v>-117.02381</v>
      </c>
      <c r="V25" t="s">
        <v>209</v>
      </c>
      <c r="W25" t="b">
        <v>0</v>
      </c>
      <c r="Y25" t="s">
        <v>441</v>
      </c>
      <c r="Z25" t="s">
        <v>211</v>
      </c>
      <c r="AB25" t="s">
        <v>442</v>
      </c>
      <c r="AC25" t="s">
        <v>75</v>
      </c>
      <c r="AD25" t="s">
        <v>243</v>
      </c>
      <c r="AE25" t="s">
        <v>215</v>
      </c>
      <c r="AF25">
        <v>1</v>
      </c>
      <c r="AG25" t="s">
        <v>443</v>
      </c>
      <c r="AH25" t="b">
        <v>1</v>
      </c>
      <c r="AI25" t="s">
        <v>444</v>
      </c>
      <c r="AJ25" t="s">
        <v>218</v>
      </c>
      <c r="AK25" t="s">
        <v>219</v>
      </c>
      <c r="AL25">
        <v>23.29</v>
      </c>
      <c r="AM25" t="s">
        <v>220</v>
      </c>
      <c r="AO25" t="s">
        <v>445</v>
      </c>
      <c r="AP25">
        <v>1</v>
      </c>
      <c r="AQ25" t="s">
        <v>222</v>
      </c>
      <c r="AR25">
        <v>103.98</v>
      </c>
      <c r="AS25" t="s">
        <v>220</v>
      </c>
      <c r="AT25" t="s">
        <v>203</v>
      </c>
      <c r="AU25" t="s">
        <v>223</v>
      </c>
      <c r="AV25" t="s">
        <v>446</v>
      </c>
      <c r="AW25" t="s">
        <v>225</v>
      </c>
      <c r="AX25" t="s">
        <v>226</v>
      </c>
      <c r="AY25">
        <v>50</v>
      </c>
      <c r="AZ25" t="s">
        <v>106</v>
      </c>
      <c r="BA25" t="s">
        <v>227</v>
      </c>
      <c r="BB25" t="s">
        <v>228</v>
      </c>
      <c r="BC25" t="s">
        <v>229</v>
      </c>
      <c r="BD25" t="s">
        <v>321</v>
      </c>
      <c r="BE25" s="1">
        <v>44977</v>
      </c>
      <c r="BF25" t="s">
        <v>447</v>
      </c>
      <c r="BG25" t="s">
        <v>448</v>
      </c>
      <c r="BH25" s="1">
        <v>44790</v>
      </c>
      <c r="BI25" t="s">
        <v>233</v>
      </c>
      <c r="BJ25" s="1">
        <v>18264</v>
      </c>
      <c r="BK25">
        <v>1</v>
      </c>
      <c r="BL25">
        <v>35</v>
      </c>
      <c r="BM25">
        <v>3.5000000000000003E-2</v>
      </c>
      <c r="BN25">
        <v>3.5000000000000003E-2</v>
      </c>
      <c r="BO25" t="s">
        <v>234</v>
      </c>
      <c r="BP25" t="s">
        <v>235</v>
      </c>
      <c r="BQ25">
        <v>3.0000000000000001E-3</v>
      </c>
      <c r="BR25">
        <v>0.01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Z25" t="b">
        <v>0</v>
      </c>
      <c r="CA25" t="b">
        <v>1</v>
      </c>
      <c r="CB25">
        <v>114</v>
      </c>
      <c r="CC25">
        <v>122</v>
      </c>
      <c r="CD25" t="s">
        <v>239</v>
      </c>
      <c r="CE25" t="s">
        <v>240</v>
      </c>
      <c r="CF25">
        <v>88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3">
      <c r="A26" s="1">
        <v>44972</v>
      </c>
      <c r="B26">
        <v>2</v>
      </c>
      <c r="C26">
        <v>2023</v>
      </c>
      <c r="D26" t="s">
        <v>449</v>
      </c>
      <c r="E26" t="s">
        <v>32</v>
      </c>
      <c r="F26" t="s">
        <v>33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343</v>
      </c>
      <c r="N26" t="s">
        <v>450</v>
      </c>
      <c r="O26" t="s">
        <v>206</v>
      </c>
      <c r="P26" s="2">
        <v>0.8125</v>
      </c>
      <c r="Q26" t="s">
        <v>451</v>
      </c>
      <c r="R26">
        <v>1</v>
      </c>
      <c r="S26" t="s">
        <v>208</v>
      </c>
      <c r="T26">
        <v>32.770215260000001</v>
      </c>
      <c r="U26">
        <v>-117.2388211</v>
      </c>
      <c r="V26" t="s">
        <v>209</v>
      </c>
      <c r="W26" t="b">
        <v>0</v>
      </c>
      <c r="X26">
        <v>9</v>
      </c>
      <c r="Y26" t="s">
        <v>452</v>
      </c>
      <c r="Z26" t="s">
        <v>211</v>
      </c>
      <c r="AA26" t="s">
        <v>453</v>
      </c>
      <c r="AB26" t="s">
        <v>454</v>
      </c>
      <c r="AC26" t="s">
        <v>90</v>
      </c>
      <c r="AD26" t="s">
        <v>455</v>
      </c>
      <c r="AE26" t="s">
        <v>456</v>
      </c>
      <c r="AF26">
        <v>1</v>
      </c>
      <c r="AG26" t="s">
        <v>457</v>
      </c>
      <c r="AH26" t="b">
        <v>1</v>
      </c>
      <c r="AI26" t="s">
        <v>458</v>
      </c>
      <c r="AJ26" t="s">
        <v>459</v>
      </c>
      <c r="AK26" t="s">
        <v>233</v>
      </c>
      <c r="AL26">
        <v>98.97</v>
      </c>
      <c r="AM26" t="s">
        <v>220</v>
      </c>
      <c r="AO26" t="s">
        <v>460</v>
      </c>
      <c r="AP26">
        <v>1</v>
      </c>
      <c r="AQ26" t="s">
        <v>222</v>
      </c>
      <c r="AR26">
        <v>465.36</v>
      </c>
      <c r="AS26" t="s">
        <v>220</v>
      </c>
      <c r="AT26" t="s">
        <v>203</v>
      </c>
      <c r="AU26" t="s">
        <v>461</v>
      </c>
      <c r="AV26" t="s">
        <v>462</v>
      </c>
      <c r="AW26" t="s">
        <v>225</v>
      </c>
      <c r="AX26" t="s">
        <v>226</v>
      </c>
      <c r="AY26">
        <v>50</v>
      </c>
      <c r="AZ26" t="s">
        <v>106</v>
      </c>
      <c r="BA26" t="s">
        <v>227</v>
      </c>
      <c r="BB26" t="s">
        <v>228</v>
      </c>
      <c r="BC26" t="s">
        <v>229</v>
      </c>
      <c r="BD26" t="s">
        <v>463</v>
      </c>
      <c r="BE26" s="1">
        <v>45082</v>
      </c>
      <c r="BF26" t="s">
        <v>464</v>
      </c>
      <c r="BG26" t="s">
        <v>465</v>
      </c>
      <c r="BH26" s="1">
        <v>44972</v>
      </c>
      <c r="BI26" t="s">
        <v>233</v>
      </c>
      <c r="BJ26" s="1">
        <v>18264</v>
      </c>
      <c r="BK26">
        <v>1</v>
      </c>
      <c r="BL26">
        <v>27</v>
      </c>
      <c r="BM26">
        <v>2.7E-2</v>
      </c>
      <c r="BN26">
        <v>2.7E-2</v>
      </c>
      <c r="BO26" t="s">
        <v>234</v>
      </c>
      <c r="BP26" t="s">
        <v>235</v>
      </c>
      <c r="BQ26">
        <v>3.0000000000000001E-3</v>
      </c>
      <c r="BR26">
        <v>0.01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-88</v>
      </c>
      <c r="CC26">
        <v>61</v>
      </c>
      <c r="CD26" t="s">
        <v>239</v>
      </c>
      <c r="CE26" t="s">
        <v>240</v>
      </c>
      <c r="CF26">
        <v>206</v>
      </c>
      <c r="CG26" t="s">
        <v>220</v>
      </c>
      <c r="CH26" t="s">
        <v>240</v>
      </c>
      <c r="CI26">
        <v>0</v>
      </c>
      <c r="CJ26" t="s">
        <v>215</v>
      </c>
      <c r="CK26" t="s">
        <v>466</v>
      </c>
    </row>
    <row r="27" spans="1:89" x14ac:dyDescent="0.3">
      <c r="A27" s="1">
        <v>44872</v>
      </c>
      <c r="B27">
        <v>11</v>
      </c>
      <c r="C27">
        <v>2022</v>
      </c>
      <c r="D27" t="s">
        <v>467</v>
      </c>
      <c r="E27" t="s">
        <v>32</v>
      </c>
      <c r="F27" t="s">
        <v>34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343</v>
      </c>
      <c r="N27" t="s">
        <v>344</v>
      </c>
      <c r="O27" t="s">
        <v>206</v>
      </c>
      <c r="P27" s="2">
        <v>0.53472222222222221</v>
      </c>
      <c r="Q27" t="s">
        <v>345</v>
      </c>
      <c r="R27">
        <v>1</v>
      </c>
      <c r="S27" t="s">
        <v>208</v>
      </c>
      <c r="T27">
        <v>32.764722999999996</v>
      </c>
      <c r="U27">
        <v>-117.217885</v>
      </c>
      <c r="V27" t="s">
        <v>209</v>
      </c>
      <c r="W27" t="b">
        <v>0</v>
      </c>
      <c r="Y27" t="s">
        <v>346</v>
      </c>
      <c r="Z27" t="s">
        <v>211</v>
      </c>
      <c r="AA27" t="s">
        <v>468</v>
      </c>
      <c r="AB27" t="s">
        <v>469</v>
      </c>
      <c r="AC27" t="s">
        <v>83</v>
      </c>
      <c r="AD27" t="s">
        <v>349</v>
      </c>
      <c r="AE27" t="s">
        <v>215</v>
      </c>
      <c r="AF27">
        <v>1</v>
      </c>
      <c r="AH27" t="b">
        <v>1</v>
      </c>
      <c r="AI27" t="s">
        <v>470</v>
      </c>
      <c r="AJ27" t="s">
        <v>351</v>
      </c>
      <c r="AK27" t="s">
        <v>233</v>
      </c>
      <c r="AL27">
        <v>590.48</v>
      </c>
      <c r="AM27" t="s">
        <v>220</v>
      </c>
      <c r="AO27" t="s">
        <v>471</v>
      </c>
      <c r="AP27">
        <v>1</v>
      </c>
      <c r="AQ27" t="s">
        <v>222</v>
      </c>
      <c r="AR27">
        <v>590.48</v>
      </c>
      <c r="AS27" t="s">
        <v>220</v>
      </c>
      <c r="AT27" t="s">
        <v>203</v>
      </c>
      <c r="AU27" t="s">
        <v>353</v>
      </c>
      <c r="AV27" t="s">
        <v>472</v>
      </c>
      <c r="AW27" t="s">
        <v>225</v>
      </c>
      <c r="AX27" t="s">
        <v>226</v>
      </c>
      <c r="AY27">
        <v>50</v>
      </c>
      <c r="AZ27" t="s">
        <v>106</v>
      </c>
      <c r="BA27" t="s">
        <v>227</v>
      </c>
      <c r="BB27" t="s">
        <v>355</v>
      </c>
      <c r="BC27" t="s">
        <v>356</v>
      </c>
      <c r="BD27" t="s">
        <v>357</v>
      </c>
      <c r="BE27" s="1">
        <v>45019</v>
      </c>
      <c r="BF27" t="s">
        <v>473</v>
      </c>
      <c r="BG27" t="s">
        <v>474</v>
      </c>
      <c r="BH27" s="1">
        <v>44872</v>
      </c>
      <c r="BI27" t="s">
        <v>233</v>
      </c>
      <c r="BJ27" s="1">
        <v>18264</v>
      </c>
      <c r="BK27">
        <v>1</v>
      </c>
      <c r="BL27">
        <v>6.75</v>
      </c>
      <c r="BM27">
        <v>6.7499999999999999E-3</v>
      </c>
      <c r="BN27">
        <v>4.4999999999999998E-2</v>
      </c>
      <c r="BO27" t="s">
        <v>234</v>
      </c>
      <c r="BP27" t="s">
        <v>235</v>
      </c>
      <c r="BQ27">
        <v>8.9999999999999993E-3</v>
      </c>
      <c r="BR27">
        <v>0.03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3">
      <c r="A28" s="1">
        <v>44803</v>
      </c>
      <c r="B28">
        <v>8</v>
      </c>
      <c r="C28">
        <v>2022</v>
      </c>
      <c r="D28" t="s">
        <v>475</v>
      </c>
      <c r="E28" t="s">
        <v>32</v>
      </c>
      <c r="F28" t="s">
        <v>35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0.2986111111111111</v>
      </c>
      <c r="Q28" t="s">
        <v>361</v>
      </c>
      <c r="R28">
        <v>1</v>
      </c>
      <c r="S28" t="s">
        <v>208</v>
      </c>
      <c r="T28">
        <v>32.75752</v>
      </c>
      <c r="U28">
        <v>-117.25532</v>
      </c>
      <c r="V28" t="s">
        <v>209</v>
      </c>
      <c r="W28" t="b">
        <v>0</v>
      </c>
      <c r="Y28" t="s">
        <v>396</v>
      </c>
      <c r="Z28" t="s">
        <v>211</v>
      </c>
      <c r="AB28" t="s">
        <v>476</v>
      </c>
      <c r="AC28" t="s">
        <v>91</v>
      </c>
      <c r="AD28" t="s">
        <v>477</v>
      </c>
      <c r="AE28" t="s">
        <v>215</v>
      </c>
      <c r="AF28">
        <v>1</v>
      </c>
      <c r="AG28" t="s">
        <v>478</v>
      </c>
      <c r="AH28" t="b">
        <v>1</v>
      </c>
      <c r="AI28" t="s">
        <v>479</v>
      </c>
      <c r="AJ28" t="s">
        <v>218</v>
      </c>
      <c r="AK28" t="s">
        <v>219</v>
      </c>
      <c r="AL28">
        <v>53</v>
      </c>
      <c r="AM28" t="s">
        <v>220</v>
      </c>
      <c r="AN28" t="s">
        <v>480</v>
      </c>
      <c r="AO28" t="s">
        <v>481</v>
      </c>
      <c r="AP28">
        <v>1</v>
      </c>
      <c r="AQ28" t="s">
        <v>222</v>
      </c>
      <c r="AR28">
        <v>265</v>
      </c>
      <c r="AS28" t="s">
        <v>220</v>
      </c>
      <c r="AT28" t="s">
        <v>203</v>
      </c>
      <c r="AU28" t="s">
        <v>223</v>
      </c>
      <c r="AV28" t="s">
        <v>482</v>
      </c>
      <c r="AW28" t="s">
        <v>225</v>
      </c>
      <c r="AX28" t="s">
        <v>226</v>
      </c>
      <c r="AY28">
        <v>50</v>
      </c>
      <c r="AZ28" t="s">
        <v>106</v>
      </c>
      <c r="BA28" t="s">
        <v>227</v>
      </c>
      <c r="BB28" t="s">
        <v>228</v>
      </c>
      <c r="BC28" t="s">
        <v>229</v>
      </c>
      <c r="BD28" t="s">
        <v>340</v>
      </c>
      <c r="BE28" s="1">
        <v>44945</v>
      </c>
      <c r="BF28" t="s">
        <v>483</v>
      </c>
      <c r="BG28" t="s">
        <v>484</v>
      </c>
      <c r="BH28" s="1">
        <v>44803</v>
      </c>
      <c r="BI28" t="s">
        <v>233</v>
      </c>
      <c r="BJ28" s="1">
        <v>18264</v>
      </c>
      <c r="BK28">
        <v>1</v>
      </c>
      <c r="BL28">
        <v>83</v>
      </c>
      <c r="BM28">
        <v>8.3000000000000004E-2</v>
      </c>
      <c r="BN28">
        <v>8.3000000000000004E-2</v>
      </c>
      <c r="BO28" t="s">
        <v>234</v>
      </c>
      <c r="BP28" t="s">
        <v>235</v>
      </c>
      <c r="BQ28">
        <v>3.0000000000000001E-3</v>
      </c>
      <c r="BR28">
        <v>0.01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460</v>
      </c>
      <c r="CC28">
        <v>480</v>
      </c>
      <c r="CD28" t="s">
        <v>239</v>
      </c>
      <c r="CE28" t="s">
        <v>240</v>
      </c>
      <c r="CF28">
        <v>1425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3">
      <c r="A29" s="1">
        <v>44802</v>
      </c>
      <c r="B29">
        <v>8</v>
      </c>
      <c r="C29">
        <v>2022</v>
      </c>
      <c r="D29" t="s">
        <v>475</v>
      </c>
      <c r="E29" t="s">
        <v>32</v>
      </c>
      <c r="F29" t="s">
        <v>36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485</v>
      </c>
      <c r="O29" t="s">
        <v>206</v>
      </c>
      <c r="P29" s="2">
        <v>0.58333333333333337</v>
      </c>
      <c r="Q29" t="s">
        <v>304</v>
      </c>
      <c r="R29">
        <v>1</v>
      </c>
      <c r="S29" t="s">
        <v>208</v>
      </c>
      <c r="T29">
        <v>32.75752</v>
      </c>
      <c r="U29">
        <v>-117.25532</v>
      </c>
      <c r="V29" t="s">
        <v>209</v>
      </c>
      <c r="W29" t="b">
        <v>0</v>
      </c>
      <c r="Y29" t="s">
        <v>305</v>
      </c>
      <c r="Z29" t="s">
        <v>211</v>
      </c>
      <c r="AB29" t="s">
        <v>486</v>
      </c>
      <c r="AC29" t="s">
        <v>79</v>
      </c>
      <c r="AD29" t="s">
        <v>307</v>
      </c>
      <c r="AE29" t="s">
        <v>215</v>
      </c>
      <c r="AF29">
        <v>1</v>
      </c>
      <c r="AG29" t="s">
        <v>487</v>
      </c>
      <c r="AH29" t="b">
        <v>1</v>
      </c>
      <c r="AI29" t="s">
        <v>488</v>
      </c>
      <c r="AJ29" t="s">
        <v>218</v>
      </c>
      <c r="AK29" t="s">
        <v>219</v>
      </c>
      <c r="AL29">
        <v>55.5</v>
      </c>
      <c r="AM29" t="s">
        <v>220</v>
      </c>
      <c r="AO29" t="s">
        <v>489</v>
      </c>
      <c r="AP29">
        <v>1</v>
      </c>
      <c r="AQ29" t="s">
        <v>222</v>
      </c>
      <c r="AR29">
        <v>300</v>
      </c>
      <c r="AS29" t="s">
        <v>220</v>
      </c>
      <c r="AT29" t="s">
        <v>203</v>
      </c>
      <c r="AU29" t="s">
        <v>223</v>
      </c>
      <c r="AV29" t="s">
        <v>490</v>
      </c>
      <c r="AW29" t="s">
        <v>225</v>
      </c>
      <c r="AX29" t="s">
        <v>226</v>
      </c>
      <c r="AY29">
        <v>50</v>
      </c>
      <c r="AZ29" t="s">
        <v>106</v>
      </c>
      <c r="BA29" t="s">
        <v>227</v>
      </c>
      <c r="BB29" t="s">
        <v>228</v>
      </c>
      <c r="BC29" t="s">
        <v>229</v>
      </c>
      <c r="BD29" t="s">
        <v>312</v>
      </c>
      <c r="BE29" s="1">
        <v>44957</v>
      </c>
      <c r="BF29" t="s">
        <v>491</v>
      </c>
      <c r="BG29" t="s">
        <v>492</v>
      </c>
      <c r="BH29" s="1">
        <v>44802</v>
      </c>
      <c r="BI29" t="s">
        <v>233</v>
      </c>
      <c r="BJ29" s="1">
        <v>18264</v>
      </c>
      <c r="BK29">
        <v>1</v>
      </c>
      <c r="BL29">
        <v>48</v>
      </c>
      <c r="BM29">
        <v>4.8000000000000001E-2</v>
      </c>
      <c r="BN29">
        <v>4.8000000000000001E-2</v>
      </c>
      <c r="BO29" t="s">
        <v>234</v>
      </c>
      <c r="BP29" t="s">
        <v>235</v>
      </c>
      <c r="BQ29">
        <v>3.0000000000000001E-3</v>
      </c>
      <c r="BR29">
        <v>0.01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250</v>
      </c>
      <c r="CC29">
        <v>271</v>
      </c>
      <c r="CD29" t="s">
        <v>239</v>
      </c>
      <c r="CE29" t="s">
        <v>240</v>
      </c>
      <c r="CF29">
        <v>195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3">
      <c r="A30" s="1">
        <v>44802</v>
      </c>
      <c r="B30">
        <v>8</v>
      </c>
      <c r="C30">
        <v>2022</v>
      </c>
      <c r="D30" t="s">
        <v>475</v>
      </c>
      <c r="E30" t="s">
        <v>32</v>
      </c>
      <c r="F30" t="s">
        <v>37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N30" t="s">
        <v>485</v>
      </c>
      <c r="O30" t="s">
        <v>206</v>
      </c>
      <c r="P30" s="2">
        <v>0.58333333333333337</v>
      </c>
      <c r="Q30" t="s">
        <v>304</v>
      </c>
      <c r="R30">
        <v>1</v>
      </c>
      <c r="S30" t="s">
        <v>208</v>
      </c>
      <c r="T30">
        <v>32.75752</v>
      </c>
      <c r="U30">
        <v>-117.25532</v>
      </c>
      <c r="V30" t="s">
        <v>209</v>
      </c>
      <c r="W30" t="b">
        <v>0</v>
      </c>
      <c r="Y30" t="s">
        <v>305</v>
      </c>
      <c r="Z30" t="s">
        <v>211</v>
      </c>
      <c r="AB30" t="s">
        <v>493</v>
      </c>
      <c r="AC30" t="s">
        <v>82</v>
      </c>
      <c r="AD30" t="s">
        <v>334</v>
      </c>
      <c r="AE30" t="s">
        <v>215</v>
      </c>
      <c r="AF30">
        <v>1</v>
      </c>
      <c r="AG30" t="s">
        <v>494</v>
      </c>
      <c r="AH30" t="b">
        <v>1</v>
      </c>
      <c r="AI30" t="s">
        <v>495</v>
      </c>
      <c r="AJ30" t="s">
        <v>218</v>
      </c>
      <c r="AK30" t="s">
        <v>219</v>
      </c>
      <c r="AL30">
        <v>271.11</v>
      </c>
      <c r="AM30" t="s">
        <v>220</v>
      </c>
      <c r="AO30" t="s">
        <v>496</v>
      </c>
      <c r="AP30">
        <v>1</v>
      </c>
      <c r="AQ30" t="s">
        <v>222</v>
      </c>
      <c r="AR30">
        <v>271.11</v>
      </c>
      <c r="AS30" t="s">
        <v>220</v>
      </c>
      <c r="AT30" t="s">
        <v>203</v>
      </c>
      <c r="AU30" t="s">
        <v>223</v>
      </c>
      <c r="AV30" t="s">
        <v>497</v>
      </c>
      <c r="AW30" t="s">
        <v>225</v>
      </c>
      <c r="AX30" t="s">
        <v>226</v>
      </c>
      <c r="AY30">
        <v>50</v>
      </c>
      <c r="AZ30" t="s">
        <v>106</v>
      </c>
      <c r="BA30" t="s">
        <v>227</v>
      </c>
      <c r="BB30" t="s">
        <v>228</v>
      </c>
      <c r="BC30" t="s">
        <v>229</v>
      </c>
      <c r="BD30" t="s">
        <v>340</v>
      </c>
      <c r="BE30" s="1">
        <v>44945</v>
      </c>
      <c r="BF30" t="s">
        <v>494</v>
      </c>
      <c r="BG30" t="s">
        <v>498</v>
      </c>
      <c r="BH30" s="1">
        <v>44802</v>
      </c>
      <c r="BI30" t="s">
        <v>233</v>
      </c>
      <c r="BJ30" s="1">
        <v>18264</v>
      </c>
      <c r="BK30">
        <v>1</v>
      </c>
      <c r="BL30">
        <v>29</v>
      </c>
      <c r="BM30">
        <v>2.9000000000000001E-2</v>
      </c>
      <c r="BN30">
        <v>2.9000000000000001E-2</v>
      </c>
      <c r="BO30" t="s">
        <v>234</v>
      </c>
      <c r="BP30" t="s">
        <v>235</v>
      </c>
      <c r="BQ30">
        <v>3.0000000000000001E-3</v>
      </c>
      <c r="BR30">
        <v>0.01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300</v>
      </c>
      <c r="CC30">
        <v>329</v>
      </c>
      <c r="CD30" t="s">
        <v>239</v>
      </c>
      <c r="CE30" t="s">
        <v>240</v>
      </c>
      <c r="CF30">
        <v>310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3">
      <c r="A31" s="1">
        <v>44802</v>
      </c>
      <c r="B31">
        <v>8</v>
      </c>
      <c r="C31">
        <v>2022</v>
      </c>
      <c r="D31" t="s">
        <v>475</v>
      </c>
      <c r="E31" t="s">
        <v>32</v>
      </c>
      <c r="F31" t="s">
        <v>38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N31" t="s">
        <v>485</v>
      </c>
      <c r="O31" t="s">
        <v>206</v>
      </c>
      <c r="P31" s="2">
        <v>0.58333333333333337</v>
      </c>
      <c r="Q31" t="s">
        <v>304</v>
      </c>
      <c r="R31">
        <v>1</v>
      </c>
      <c r="S31" t="s">
        <v>208</v>
      </c>
      <c r="T31">
        <v>32.75752</v>
      </c>
      <c r="U31">
        <v>-117.25532</v>
      </c>
      <c r="V31" t="s">
        <v>209</v>
      </c>
      <c r="W31" t="b">
        <v>0</v>
      </c>
      <c r="Y31" t="s">
        <v>305</v>
      </c>
      <c r="Z31" t="s">
        <v>211</v>
      </c>
      <c r="AB31" t="s">
        <v>499</v>
      </c>
      <c r="AC31" t="s">
        <v>80</v>
      </c>
      <c r="AD31" t="s">
        <v>316</v>
      </c>
      <c r="AE31" t="s">
        <v>215</v>
      </c>
      <c r="AF31">
        <v>1</v>
      </c>
      <c r="AG31" t="s">
        <v>500</v>
      </c>
      <c r="AH31" t="b">
        <v>1</v>
      </c>
      <c r="AI31" t="s">
        <v>501</v>
      </c>
      <c r="AJ31" t="s">
        <v>218</v>
      </c>
      <c r="AK31" t="s">
        <v>219</v>
      </c>
      <c r="AL31">
        <v>65</v>
      </c>
      <c r="AM31" t="s">
        <v>220</v>
      </c>
      <c r="AN31" t="s">
        <v>480</v>
      </c>
      <c r="AO31" t="s">
        <v>502</v>
      </c>
      <c r="AP31">
        <v>1</v>
      </c>
      <c r="AQ31" t="s">
        <v>222</v>
      </c>
      <c r="AR31">
        <v>325</v>
      </c>
      <c r="AS31" t="s">
        <v>220</v>
      </c>
      <c r="AT31" t="s">
        <v>203</v>
      </c>
      <c r="AU31" t="s">
        <v>223</v>
      </c>
      <c r="AV31" t="s">
        <v>503</v>
      </c>
      <c r="AW31" t="s">
        <v>225</v>
      </c>
      <c r="AX31" t="s">
        <v>226</v>
      </c>
      <c r="AY31">
        <v>50</v>
      </c>
      <c r="AZ31" t="s">
        <v>106</v>
      </c>
      <c r="BA31" t="s">
        <v>227</v>
      </c>
      <c r="BB31" t="s">
        <v>228</v>
      </c>
      <c r="BC31" t="s">
        <v>229</v>
      </c>
      <c r="BD31" t="s">
        <v>340</v>
      </c>
      <c r="BE31" s="1">
        <v>44945</v>
      </c>
      <c r="BF31" t="s">
        <v>504</v>
      </c>
      <c r="BG31" t="s">
        <v>505</v>
      </c>
      <c r="BH31" s="1">
        <v>44802</v>
      </c>
      <c r="BI31" t="s">
        <v>233</v>
      </c>
      <c r="BJ31" s="1">
        <v>18264</v>
      </c>
      <c r="BK31">
        <v>1</v>
      </c>
      <c r="BL31">
        <v>28</v>
      </c>
      <c r="BM31">
        <v>2.8000000000000001E-2</v>
      </c>
      <c r="BN31">
        <v>2.8000000000000001E-2</v>
      </c>
      <c r="BO31" t="s">
        <v>234</v>
      </c>
      <c r="BP31" t="s">
        <v>235</v>
      </c>
      <c r="BQ31">
        <v>3.0000000000000001E-3</v>
      </c>
      <c r="BR31">
        <v>0.01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234</v>
      </c>
      <c r="CC31">
        <v>258</v>
      </c>
      <c r="CD31" t="s">
        <v>239</v>
      </c>
      <c r="CE31" t="s">
        <v>240</v>
      </c>
      <c r="CF31">
        <v>105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3">
      <c r="A32" s="1">
        <v>45035</v>
      </c>
      <c r="B32">
        <v>4</v>
      </c>
      <c r="C32">
        <v>2023</v>
      </c>
      <c r="D32" t="s">
        <v>506</v>
      </c>
      <c r="E32" t="s">
        <v>39</v>
      </c>
      <c r="F32" t="s">
        <v>40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507</v>
      </c>
      <c r="O32" t="s">
        <v>206</v>
      </c>
      <c r="P32" s="2">
        <v>0.89583333333333337</v>
      </c>
      <c r="Q32" t="s">
        <v>451</v>
      </c>
      <c r="R32">
        <v>1</v>
      </c>
      <c r="S32" t="s">
        <v>208</v>
      </c>
      <c r="T32">
        <v>33.20900125</v>
      </c>
      <c r="U32">
        <v>-117.40103499999999</v>
      </c>
      <c r="V32" t="s">
        <v>209</v>
      </c>
      <c r="W32" t="b">
        <v>0</v>
      </c>
      <c r="X32">
        <v>9</v>
      </c>
      <c r="Y32" t="s">
        <v>452</v>
      </c>
      <c r="Z32" t="s">
        <v>211</v>
      </c>
      <c r="AB32" t="s">
        <v>508</v>
      </c>
      <c r="AC32" t="s">
        <v>90</v>
      </c>
      <c r="AD32" t="s">
        <v>455</v>
      </c>
      <c r="AE32" t="s">
        <v>456</v>
      </c>
      <c r="AF32">
        <v>1</v>
      </c>
      <c r="AG32" t="s">
        <v>509</v>
      </c>
      <c r="AH32" t="b">
        <v>1</v>
      </c>
      <c r="AI32" t="s">
        <v>510</v>
      </c>
      <c r="AJ32" t="s">
        <v>459</v>
      </c>
      <c r="AK32" t="s">
        <v>233</v>
      </c>
      <c r="AL32">
        <v>337.41</v>
      </c>
      <c r="AM32" t="s">
        <v>220</v>
      </c>
      <c r="AO32" t="s">
        <v>511</v>
      </c>
      <c r="AP32">
        <v>1</v>
      </c>
      <c r="AQ32" t="s">
        <v>222</v>
      </c>
      <c r="AR32">
        <v>1008.82</v>
      </c>
      <c r="AS32" t="s">
        <v>220</v>
      </c>
      <c r="AT32" t="s">
        <v>203</v>
      </c>
      <c r="AU32" t="s">
        <v>461</v>
      </c>
      <c r="AV32" t="s">
        <v>512</v>
      </c>
      <c r="AW32" t="s">
        <v>225</v>
      </c>
      <c r="AX32" t="s">
        <v>226</v>
      </c>
      <c r="AY32">
        <v>50</v>
      </c>
      <c r="AZ32" t="s">
        <v>106</v>
      </c>
      <c r="BA32" t="s">
        <v>227</v>
      </c>
      <c r="BB32" t="s">
        <v>228</v>
      </c>
      <c r="BC32" t="s">
        <v>229</v>
      </c>
      <c r="BD32" t="s">
        <v>463</v>
      </c>
      <c r="BE32" s="1">
        <v>45082</v>
      </c>
      <c r="BF32" t="s">
        <v>513</v>
      </c>
      <c r="BG32" t="s">
        <v>514</v>
      </c>
      <c r="BH32" s="1">
        <v>45035</v>
      </c>
      <c r="BI32" t="s">
        <v>233</v>
      </c>
      <c r="BJ32" s="1">
        <v>18264</v>
      </c>
      <c r="BK32">
        <v>1</v>
      </c>
      <c r="BL32">
        <v>68</v>
      </c>
      <c r="BM32">
        <v>6.8000000000000005E-2</v>
      </c>
      <c r="BN32">
        <v>6.8000000000000005E-2</v>
      </c>
      <c r="BO32" t="s">
        <v>234</v>
      </c>
      <c r="BP32" t="s">
        <v>235</v>
      </c>
      <c r="BQ32">
        <v>3.0000000000000001E-3</v>
      </c>
      <c r="BR32">
        <v>0.01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-88</v>
      </c>
      <c r="CC32">
        <v>84</v>
      </c>
      <c r="CD32" t="s">
        <v>239</v>
      </c>
      <c r="CE32" t="s">
        <v>240</v>
      </c>
      <c r="CF32">
        <v>544</v>
      </c>
      <c r="CG32" t="s">
        <v>220</v>
      </c>
      <c r="CH32" t="s">
        <v>240</v>
      </c>
      <c r="CI32">
        <v>0</v>
      </c>
      <c r="CJ32" t="s">
        <v>215</v>
      </c>
      <c r="CK32" t="s">
        <v>466</v>
      </c>
    </row>
    <row r="33" spans="1:89" x14ac:dyDescent="0.3">
      <c r="A33" s="1">
        <v>44803</v>
      </c>
      <c r="B33">
        <v>8</v>
      </c>
      <c r="C33">
        <v>2022</v>
      </c>
      <c r="D33" t="s">
        <v>506</v>
      </c>
      <c r="E33" t="s">
        <v>39</v>
      </c>
      <c r="F33" t="s">
        <v>41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0.3888888888888889</v>
      </c>
      <c r="Q33" t="s">
        <v>304</v>
      </c>
      <c r="R33">
        <v>1</v>
      </c>
      <c r="S33" t="s">
        <v>208</v>
      </c>
      <c r="T33">
        <v>33.20900125</v>
      </c>
      <c r="U33">
        <v>-117.40103499999999</v>
      </c>
      <c r="V33" t="s">
        <v>209</v>
      </c>
      <c r="W33" t="b">
        <v>0</v>
      </c>
      <c r="X33">
        <v>9</v>
      </c>
      <c r="Y33" t="s">
        <v>305</v>
      </c>
      <c r="Z33" t="s">
        <v>211</v>
      </c>
      <c r="AB33" t="s">
        <v>515</v>
      </c>
      <c r="AC33" t="s">
        <v>80</v>
      </c>
      <c r="AD33" t="s">
        <v>316</v>
      </c>
      <c r="AE33" t="s">
        <v>215</v>
      </c>
      <c r="AF33">
        <v>1</v>
      </c>
      <c r="AG33" t="s">
        <v>516</v>
      </c>
      <c r="AH33" t="b">
        <v>1</v>
      </c>
      <c r="AI33" t="s">
        <v>517</v>
      </c>
      <c r="AJ33" t="s">
        <v>218</v>
      </c>
      <c r="AK33" t="s">
        <v>219</v>
      </c>
      <c r="AL33">
        <v>50.4</v>
      </c>
      <c r="AM33" t="s">
        <v>220</v>
      </c>
      <c r="AO33" t="s">
        <v>518</v>
      </c>
      <c r="AP33">
        <v>1</v>
      </c>
      <c r="AQ33" t="s">
        <v>222</v>
      </c>
      <c r="AR33">
        <v>399.6</v>
      </c>
      <c r="AS33" t="s">
        <v>220</v>
      </c>
      <c r="AT33" t="s">
        <v>203</v>
      </c>
      <c r="AU33" t="s">
        <v>223</v>
      </c>
      <c r="AV33" t="s">
        <v>519</v>
      </c>
      <c r="AW33" t="s">
        <v>225</v>
      </c>
      <c r="AX33" t="s">
        <v>226</v>
      </c>
      <c r="AY33">
        <v>50</v>
      </c>
      <c r="AZ33" t="s">
        <v>106</v>
      </c>
      <c r="BA33" t="s">
        <v>227</v>
      </c>
      <c r="BB33" t="s">
        <v>228</v>
      </c>
      <c r="BC33" t="s">
        <v>229</v>
      </c>
      <c r="BD33" t="s">
        <v>412</v>
      </c>
      <c r="BE33" s="1">
        <v>44979</v>
      </c>
      <c r="BF33" t="s">
        <v>520</v>
      </c>
      <c r="BG33" t="s">
        <v>521</v>
      </c>
      <c r="BH33" s="1">
        <v>44803</v>
      </c>
      <c r="BI33" t="s">
        <v>233</v>
      </c>
      <c r="BJ33" s="1">
        <v>18264</v>
      </c>
      <c r="BK33">
        <v>1</v>
      </c>
      <c r="BL33">
        <v>63</v>
      </c>
      <c r="BM33">
        <v>6.3E-2</v>
      </c>
      <c r="BN33">
        <v>6.3E-2</v>
      </c>
      <c r="BO33" t="s">
        <v>234</v>
      </c>
      <c r="BP33" t="s">
        <v>235</v>
      </c>
      <c r="BQ33">
        <v>3.0000000000000001E-3</v>
      </c>
      <c r="BR33">
        <v>0.01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216</v>
      </c>
      <c r="CC33">
        <v>227</v>
      </c>
      <c r="CD33" t="s">
        <v>239</v>
      </c>
      <c r="CE33" t="s">
        <v>240</v>
      </c>
      <c r="CF33">
        <v>75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3">
      <c r="A34" s="1">
        <v>44803</v>
      </c>
      <c r="B34">
        <v>8</v>
      </c>
      <c r="C34">
        <v>2022</v>
      </c>
      <c r="D34" t="s">
        <v>506</v>
      </c>
      <c r="E34" t="s">
        <v>39</v>
      </c>
      <c r="F34" t="s">
        <v>42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485</v>
      </c>
      <c r="O34" t="s">
        <v>206</v>
      </c>
      <c r="P34" s="2">
        <v>0.3888888888888889</v>
      </c>
      <c r="Q34" t="s">
        <v>304</v>
      </c>
      <c r="R34">
        <v>1</v>
      </c>
      <c r="S34" t="s">
        <v>208</v>
      </c>
      <c r="T34">
        <v>33.20900125</v>
      </c>
      <c r="U34">
        <v>-117.40103499999999</v>
      </c>
      <c r="V34" t="s">
        <v>209</v>
      </c>
      <c r="W34" t="b">
        <v>0</v>
      </c>
      <c r="X34">
        <v>9</v>
      </c>
      <c r="Y34" t="s">
        <v>305</v>
      </c>
      <c r="Z34" t="s">
        <v>211</v>
      </c>
      <c r="AB34" t="s">
        <v>522</v>
      </c>
      <c r="AC34" t="s">
        <v>79</v>
      </c>
      <c r="AD34" t="s">
        <v>307</v>
      </c>
      <c r="AE34" t="s">
        <v>215</v>
      </c>
      <c r="AF34">
        <v>1</v>
      </c>
      <c r="AG34" t="s">
        <v>523</v>
      </c>
      <c r="AH34" t="b">
        <v>1</v>
      </c>
      <c r="AI34" t="s">
        <v>524</v>
      </c>
      <c r="AJ34" t="s">
        <v>218</v>
      </c>
      <c r="AK34" t="s">
        <v>219</v>
      </c>
      <c r="AL34">
        <v>54</v>
      </c>
      <c r="AM34" t="s">
        <v>220</v>
      </c>
      <c r="AO34" t="s">
        <v>525</v>
      </c>
      <c r="AP34">
        <v>1</v>
      </c>
      <c r="AQ34" t="s">
        <v>222</v>
      </c>
      <c r="AR34">
        <v>300.99</v>
      </c>
      <c r="AS34" t="s">
        <v>220</v>
      </c>
      <c r="AT34" t="s">
        <v>203</v>
      </c>
      <c r="AU34" t="s">
        <v>223</v>
      </c>
      <c r="AV34" t="s">
        <v>526</v>
      </c>
      <c r="AW34" t="s">
        <v>225</v>
      </c>
      <c r="AX34" t="s">
        <v>226</v>
      </c>
      <c r="AY34">
        <v>50</v>
      </c>
      <c r="AZ34" t="s">
        <v>106</v>
      </c>
      <c r="BA34" t="s">
        <v>227</v>
      </c>
      <c r="BB34" t="s">
        <v>228</v>
      </c>
      <c r="BC34" t="s">
        <v>229</v>
      </c>
      <c r="BD34" t="s">
        <v>321</v>
      </c>
      <c r="BE34" s="1">
        <v>44977</v>
      </c>
      <c r="BF34" t="s">
        <v>527</v>
      </c>
      <c r="BG34" t="s">
        <v>528</v>
      </c>
      <c r="BH34" s="1">
        <v>44803</v>
      </c>
      <c r="BI34" t="s">
        <v>233</v>
      </c>
      <c r="BJ34" s="1">
        <v>18264</v>
      </c>
      <c r="BK34">
        <v>1</v>
      </c>
      <c r="BL34">
        <v>57</v>
      </c>
      <c r="BM34">
        <v>5.7000000000000002E-2</v>
      </c>
      <c r="BN34">
        <v>5.7000000000000002E-2</v>
      </c>
      <c r="BO34" t="s">
        <v>234</v>
      </c>
      <c r="BP34" t="s">
        <v>235</v>
      </c>
      <c r="BQ34">
        <v>3.0000000000000001E-3</v>
      </c>
      <c r="BR34">
        <v>0.01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219</v>
      </c>
      <c r="CC34">
        <v>228</v>
      </c>
      <c r="CD34" t="s">
        <v>239</v>
      </c>
      <c r="CE34" t="s">
        <v>240</v>
      </c>
      <c r="CF34">
        <v>125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3">
      <c r="A35" s="1">
        <v>44803</v>
      </c>
      <c r="B35">
        <v>8</v>
      </c>
      <c r="C35">
        <v>2022</v>
      </c>
      <c r="D35" t="s">
        <v>506</v>
      </c>
      <c r="E35" t="s">
        <v>39</v>
      </c>
      <c r="F35" t="s">
        <v>43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395</v>
      </c>
      <c r="O35" t="s">
        <v>206</v>
      </c>
      <c r="P35" s="2">
        <v>0.57291666666666663</v>
      </c>
      <c r="Q35" t="s">
        <v>361</v>
      </c>
      <c r="R35">
        <v>1</v>
      </c>
      <c r="S35" t="s">
        <v>208</v>
      </c>
      <c r="T35">
        <v>33.20900125</v>
      </c>
      <c r="U35">
        <v>-117.40103499999999</v>
      </c>
      <c r="V35" t="s">
        <v>209</v>
      </c>
      <c r="W35" t="b">
        <v>0</v>
      </c>
      <c r="X35">
        <v>9</v>
      </c>
      <c r="Y35" t="s">
        <v>396</v>
      </c>
      <c r="Z35" t="s">
        <v>211</v>
      </c>
      <c r="AB35" t="s">
        <v>529</v>
      </c>
      <c r="AC35" t="s">
        <v>91</v>
      </c>
      <c r="AD35" t="s">
        <v>477</v>
      </c>
      <c r="AE35" t="s">
        <v>215</v>
      </c>
      <c r="AF35">
        <v>1</v>
      </c>
      <c r="AG35" t="s">
        <v>530</v>
      </c>
      <c r="AH35" t="b">
        <v>1</v>
      </c>
      <c r="AI35" t="s">
        <v>531</v>
      </c>
      <c r="AJ35" t="s">
        <v>218</v>
      </c>
      <c r="AK35" t="s">
        <v>219</v>
      </c>
      <c r="AL35">
        <v>69.2</v>
      </c>
      <c r="AM35" t="s">
        <v>220</v>
      </c>
      <c r="AO35" t="s">
        <v>532</v>
      </c>
      <c r="AP35">
        <v>1</v>
      </c>
      <c r="AQ35" t="s">
        <v>222</v>
      </c>
      <c r="AR35">
        <v>400.38</v>
      </c>
      <c r="AS35" t="s">
        <v>220</v>
      </c>
      <c r="AT35" t="s">
        <v>203</v>
      </c>
      <c r="AU35" t="s">
        <v>223</v>
      </c>
      <c r="AV35" t="s">
        <v>533</v>
      </c>
      <c r="AW35" t="s">
        <v>225</v>
      </c>
      <c r="AX35" t="s">
        <v>226</v>
      </c>
      <c r="AY35">
        <v>50</v>
      </c>
      <c r="AZ35" t="s">
        <v>106</v>
      </c>
      <c r="BA35" t="s">
        <v>227</v>
      </c>
      <c r="BB35" t="s">
        <v>228</v>
      </c>
      <c r="BC35" t="s">
        <v>229</v>
      </c>
      <c r="BD35" t="s">
        <v>330</v>
      </c>
      <c r="BE35" s="1">
        <v>44986</v>
      </c>
      <c r="BF35" t="s">
        <v>534</v>
      </c>
      <c r="BG35" t="s">
        <v>535</v>
      </c>
      <c r="BH35" s="1">
        <v>44803</v>
      </c>
      <c r="BI35" t="s">
        <v>233</v>
      </c>
      <c r="BJ35" s="1">
        <v>18264</v>
      </c>
      <c r="BK35">
        <v>1</v>
      </c>
      <c r="BL35">
        <v>41</v>
      </c>
      <c r="BM35">
        <v>4.1000000000000002E-2</v>
      </c>
      <c r="BN35">
        <v>4.1000000000000002E-2</v>
      </c>
      <c r="BO35" t="s">
        <v>234</v>
      </c>
      <c r="BP35" t="s">
        <v>235</v>
      </c>
      <c r="BQ35">
        <v>3.0000000000000001E-3</v>
      </c>
      <c r="BR35">
        <v>0.01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391</v>
      </c>
      <c r="CC35">
        <v>407</v>
      </c>
      <c r="CD35" t="s">
        <v>239</v>
      </c>
      <c r="CE35" t="s">
        <v>240</v>
      </c>
      <c r="CF35">
        <v>935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3">
      <c r="A36" s="1">
        <v>44803</v>
      </c>
      <c r="B36">
        <v>8</v>
      </c>
      <c r="C36">
        <v>2022</v>
      </c>
      <c r="D36" t="s">
        <v>506</v>
      </c>
      <c r="E36" t="s">
        <v>39</v>
      </c>
      <c r="F36" t="s">
        <v>44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0.3888888888888889</v>
      </c>
      <c r="Q36" t="s">
        <v>304</v>
      </c>
      <c r="R36">
        <v>1</v>
      </c>
      <c r="S36" t="s">
        <v>208</v>
      </c>
      <c r="T36">
        <v>33.20900125</v>
      </c>
      <c r="U36">
        <v>-117.40103499999999</v>
      </c>
      <c r="V36" t="s">
        <v>209</v>
      </c>
      <c r="W36" t="b">
        <v>0</v>
      </c>
      <c r="X36">
        <v>9</v>
      </c>
      <c r="Y36" t="s">
        <v>305</v>
      </c>
      <c r="Z36" t="s">
        <v>211</v>
      </c>
      <c r="AB36" t="s">
        <v>536</v>
      </c>
      <c r="AC36" t="s">
        <v>82</v>
      </c>
      <c r="AD36" t="s">
        <v>334</v>
      </c>
      <c r="AE36" t="s">
        <v>215</v>
      </c>
      <c r="AF36">
        <v>1</v>
      </c>
      <c r="AG36" t="s">
        <v>537</v>
      </c>
      <c r="AH36" t="b">
        <v>1</v>
      </c>
      <c r="AI36" t="s">
        <v>538</v>
      </c>
      <c r="AJ36" t="s">
        <v>218</v>
      </c>
      <c r="AK36" t="s">
        <v>219</v>
      </c>
      <c r="AL36">
        <v>193.6</v>
      </c>
      <c r="AM36" t="s">
        <v>220</v>
      </c>
      <c r="AO36" t="s">
        <v>539</v>
      </c>
      <c r="AP36">
        <v>1</v>
      </c>
      <c r="AQ36" t="s">
        <v>222</v>
      </c>
      <c r="AR36">
        <v>400</v>
      </c>
      <c r="AS36" t="s">
        <v>220</v>
      </c>
      <c r="AT36" t="s">
        <v>203</v>
      </c>
      <c r="AU36" t="s">
        <v>223</v>
      </c>
      <c r="AV36" t="s">
        <v>540</v>
      </c>
      <c r="AW36" t="s">
        <v>225</v>
      </c>
      <c r="AX36" t="s">
        <v>226</v>
      </c>
      <c r="AY36">
        <v>50</v>
      </c>
      <c r="AZ36" t="s">
        <v>106</v>
      </c>
      <c r="BA36" t="s">
        <v>227</v>
      </c>
      <c r="BB36" t="s">
        <v>228</v>
      </c>
      <c r="BC36" t="s">
        <v>229</v>
      </c>
      <c r="BD36" t="s">
        <v>312</v>
      </c>
      <c r="BE36" s="1">
        <v>44957</v>
      </c>
      <c r="BF36" t="s">
        <v>541</v>
      </c>
      <c r="BG36" t="s">
        <v>542</v>
      </c>
      <c r="BH36" s="1">
        <v>44803</v>
      </c>
      <c r="BI36" t="s">
        <v>233</v>
      </c>
      <c r="BJ36" s="1">
        <v>18264</v>
      </c>
      <c r="BK36">
        <v>1</v>
      </c>
      <c r="BL36">
        <v>32</v>
      </c>
      <c r="BM36">
        <v>3.2000000000000001E-2</v>
      </c>
      <c r="BN36">
        <v>3.2000000000000001E-2</v>
      </c>
      <c r="BO36" t="s">
        <v>234</v>
      </c>
      <c r="BP36" t="s">
        <v>235</v>
      </c>
      <c r="BQ36">
        <v>3.0000000000000001E-3</v>
      </c>
      <c r="BR36">
        <v>0.01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297</v>
      </c>
      <c r="CC36">
        <v>326</v>
      </c>
      <c r="CD36" t="s">
        <v>239</v>
      </c>
      <c r="CE36" t="s">
        <v>240</v>
      </c>
      <c r="CF36">
        <v>310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3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45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395</v>
      </c>
      <c r="O37" t="s">
        <v>206</v>
      </c>
      <c r="P37" s="2">
        <v>0.57291666666666663</v>
      </c>
      <c r="Q37" t="s">
        <v>361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396</v>
      </c>
      <c r="Z37" t="s">
        <v>211</v>
      </c>
      <c r="AB37" t="s">
        <v>543</v>
      </c>
      <c r="AC37" t="s">
        <v>87</v>
      </c>
      <c r="AD37" t="s">
        <v>407</v>
      </c>
      <c r="AE37" t="s">
        <v>215</v>
      </c>
      <c r="AF37">
        <v>1</v>
      </c>
      <c r="AG37" t="s">
        <v>544</v>
      </c>
      <c r="AH37" t="b">
        <v>1</v>
      </c>
      <c r="AI37" t="s">
        <v>545</v>
      </c>
      <c r="AJ37" t="s">
        <v>218</v>
      </c>
      <c r="AK37" t="s">
        <v>219</v>
      </c>
      <c r="AL37">
        <v>48.75</v>
      </c>
      <c r="AM37" t="s">
        <v>220</v>
      </c>
      <c r="AO37" t="s">
        <v>546</v>
      </c>
      <c r="AP37">
        <v>1</v>
      </c>
      <c r="AQ37" t="s">
        <v>222</v>
      </c>
      <c r="AR37">
        <v>375</v>
      </c>
      <c r="AS37" t="s">
        <v>220</v>
      </c>
      <c r="AT37" t="s">
        <v>203</v>
      </c>
      <c r="AU37" t="s">
        <v>223</v>
      </c>
      <c r="AV37" t="s">
        <v>547</v>
      </c>
      <c r="AW37" t="s">
        <v>225</v>
      </c>
      <c r="AX37" t="s">
        <v>226</v>
      </c>
      <c r="AY37">
        <v>50</v>
      </c>
      <c r="AZ37" t="s">
        <v>106</v>
      </c>
      <c r="BA37" t="s">
        <v>227</v>
      </c>
      <c r="BB37" t="s">
        <v>228</v>
      </c>
      <c r="BC37" t="s">
        <v>229</v>
      </c>
      <c r="BD37" t="s">
        <v>340</v>
      </c>
      <c r="BE37" s="1">
        <v>44945</v>
      </c>
      <c r="BF37" t="s">
        <v>548</v>
      </c>
      <c r="BG37" t="s">
        <v>549</v>
      </c>
      <c r="BH37" s="1">
        <v>44803</v>
      </c>
      <c r="BI37" t="s">
        <v>233</v>
      </c>
      <c r="BJ37" s="1">
        <v>18264</v>
      </c>
      <c r="BK37">
        <v>1</v>
      </c>
      <c r="BL37">
        <v>25</v>
      </c>
      <c r="BM37">
        <v>2.5000000000000001E-2</v>
      </c>
      <c r="BN37">
        <v>2.5000000000000001E-2</v>
      </c>
      <c r="BO37" t="s">
        <v>234</v>
      </c>
      <c r="BP37" t="s">
        <v>235</v>
      </c>
      <c r="BQ37">
        <v>3.0000000000000001E-3</v>
      </c>
      <c r="BR37">
        <v>0.01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184</v>
      </c>
      <c r="CC37">
        <v>200</v>
      </c>
      <c r="CD37" t="s">
        <v>239</v>
      </c>
      <c r="CE37" t="s">
        <v>240</v>
      </c>
      <c r="CF37">
        <v>165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3">
      <c r="A38" s="1">
        <v>44887</v>
      </c>
      <c r="B38">
        <v>11</v>
      </c>
      <c r="C38">
        <v>2022</v>
      </c>
      <c r="D38" t="s">
        <v>506</v>
      </c>
      <c r="E38" t="s">
        <v>39</v>
      </c>
      <c r="F38" t="s">
        <v>46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343</v>
      </c>
      <c r="N38" t="s">
        <v>344</v>
      </c>
      <c r="O38" t="s">
        <v>206</v>
      </c>
      <c r="P38" s="2">
        <v>0.58333333333333337</v>
      </c>
      <c r="Q38" t="s">
        <v>345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346</v>
      </c>
      <c r="Z38" t="s">
        <v>211</v>
      </c>
      <c r="AA38" t="s">
        <v>550</v>
      </c>
      <c r="AB38" t="s">
        <v>551</v>
      </c>
      <c r="AC38" t="s">
        <v>83</v>
      </c>
      <c r="AD38" t="s">
        <v>349</v>
      </c>
      <c r="AE38" t="s">
        <v>215</v>
      </c>
      <c r="AF38">
        <v>1</v>
      </c>
      <c r="AH38" t="b">
        <v>1</v>
      </c>
      <c r="AI38" t="s">
        <v>552</v>
      </c>
      <c r="AJ38" t="s">
        <v>351</v>
      </c>
      <c r="AK38" t="s">
        <v>233</v>
      </c>
      <c r="AL38">
        <v>332.64</v>
      </c>
      <c r="AM38" t="s">
        <v>220</v>
      </c>
      <c r="AO38" t="s">
        <v>553</v>
      </c>
      <c r="AP38">
        <v>1</v>
      </c>
      <c r="AQ38" t="s">
        <v>222</v>
      </c>
      <c r="AR38">
        <v>332.64</v>
      </c>
      <c r="AS38" t="s">
        <v>220</v>
      </c>
      <c r="AT38" t="s">
        <v>203</v>
      </c>
      <c r="AU38" t="s">
        <v>353</v>
      </c>
      <c r="AV38" t="s">
        <v>554</v>
      </c>
      <c r="AW38" t="s">
        <v>225</v>
      </c>
      <c r="AX38" t="s">
        <v>226</v>
      </c>
      <c r="AY38">
        <v>50</v>
      </c>
      <c r="AZ38" t="s">
        <v>106</v>
      </c>
      <c r="BA38" t="s">
        <v>227</v>
      </c>
      <c r="BB38" t="s">
        <v>355</v>
      </c>
      <c r="BC38" t="s">
        <v>356</v>
      </c>
      <c r="BD38" t="s">
        <v>357</v>
      </c>
      <c r="BE38" s="1">
        <v>45019</v>
      </c>
      <c r="BF38" t="s">
        <v>555</v>
      </c>
      <c r="BG38" t="s">
        <v>556</v>
      </c>
      <c r="BH38" s="1">
        <v>44887</v>
      </c>
      <c r="BI38" t="s">
        <v>233</v>
      </c>
      <c r="BJ38" s="1">
        <v>18264</v>
      </c>
      <c r="BK38">
        <v>1</v>
      </c>
      <c r="BL38">
        <v>12.6</v>
      </c>
      <c r="BM38">
        <v>1.26E-2</v>
      </c>
      <c r="BN38">
        <v>0.12</v>
      </c>
      <c r="BO38" t="s">
        <v>234</v>
      </c>
      <c r="BP38" t="s">
        <v>235</v>
      </c>
      <c r="BQ38">
        <v>8.9999999999999993E-3</v>
      </c>
      <c r="BR38">
        <v>0.03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 x14ac:dyDescent="0.3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226</v>
      </c>
      <c r="AY39">
        <v>50</v>
      </c>
      <c r="AZ39" t="s">
        <v>106</v>
      </c>
      <c r="BA39" t="s">
        <v>227</v>
      </c>
      <c r="BB39" t="s">
        <v>355</v>
      </c>
      <c r="BC39" t="s">
        <v>356</v>
      </c>
      <c r="BD39" t="s">
        <v>357</v>
      </c>
      <c r="BE39" s="1">
        <v>45019</v>
      </c>
      <c r="BF39" t="s">
        <v>557</v>
      </c>
      <c r="BG39" t="s">
        <v>558</v>
      </c>
      <c r="BH39" s="1">
        <v>44887</v>
      </c>
      <c r="BI39" t="s">
        <v>233</v>
      </c>
      <c r="BJ39" s="1">
        <v>18264</v>
      </c>
      <c r="BK39">
        <v>2</v>
      </c>
      <c r="BL39">
        <v>10.71</v>
      </c>
      <c r="BM39">
        <v>1.0710000000000001E-2</v>
      </c>
      <c r="BN39">
        <v>0.10199999999999999</v>
      </c>
      <c r="BO39" t="s">
        <v>234</v>
      </c>
      <c r="BP39" t="s">
        <v>235</v>
      </c>
      <c r="BQ39">
        <v>8.9999999999999993E-3</v>
      </c>
      <c r="BR39">
        <v>0.03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Y39" t="s">
        <v>559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3">
      <c r="A40" s="1">
        <v>44797</v>
      </c>
      <c r="B40">
        <v>8</v>
      </c>
      <c r="C40">
        <v>2022</v>
      </c>
      <c r="D40" t="s">
        <v>560</v>
      </c>
      <c r="E40" t="s">
        <v>47</v>
      </c>
      <c r="F40" t="s">
        <v>48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303</v>
      </c>
      <c r="O40" t="s">
        <v>206</v>
      </c>
      <c r="P40" s="2">
        <v>0.33333333333333331</v>
      </c>
      <c r="Q40" t="s">
        <v>304</v>
      </c>
      <c r="R40">
        <v>1</v>
      </c>
      <c r="S40" t="s">
        <v>208</v>
      </c>
      <c r="T40">
        <v>33.191589999999998</v>
      </c>
      <c r="U40">
        <v>-117.38888</v>
      </c>
      <c r="V40" t="s">
        <v>209</v>
      </c>
      <c r="W40" t="b">
        <v>0</v>
      </c>
      <c r="Y40" t="s">
        <v>305</v>
      </c>
      <c r="Z40" t="s">
        <v>211</v>
      </c>
      <c r="AB40" t="s">
        <v>561</v>
      </c>
      <c r="AC40" t="s">
        <v>92</v>
      </c>
      <c r="AD40" t="s">
        <v>562</v>
      </c>
      <c r="AE40" t="s">
        <v>215</v>
      </c>
      <c r="AF40">
        <v>1</v>
      </c>
      <c r="AG40" t="s">
        <v>563</v>
      </c>
      <c r="AH40" t="b">
        <v>1</v>
      </c>
      <c r="AI40" t="s">
        <v>564</v>
      </c>
      <c r="AJ40" t="s">
        <v>218</v>
      </c>
      <c r="AK40" t="s">
        <v>219</v>
      </c>
      <c r="AL40">
        <v>132.5</v>
      </c>
      <c r="AM40" t="s">
        <v>220</v>
      </c>
      <c r="AO40" t="s">
        <v>565</v>
      </c>
      <c r="AP40">
        <v>1</v>
      </c>
      <c r="AQ40" t="s">
        <v>222</v>
      </c>
      <c r="AR40">
        <v>250.01</v>
      </c>
      <c r="AS40" t="s">
        <v>220</v>
      </c>
      <c r="AT40" t="s">
        <v>203</v>
      </c>
      <c r="AU40" t="s">
        <v>223</v>
      </c>
      <c r="AV40" t="s">
        <v>566</v>
      </c>
      <c r="AW40" t="s">
        <v>225</v>
      </c>
      <c r="AX40" t="s">
        <v>226</v>
      </c>
      <c r="AY40">
        <v>50</v>
      </c>
      <c r="AZ40" t="s">
        <v>106</v>
      </c>
      <c r="BA40" t="s">
        <v>227</v>
      </c>
      <c r="BB40" t="s">
        <v>228</v>
      </c>
      <c r="BC40" t="s">
        <v>229</v>
      </c>
      <c r="BD40" t="s">
        <v>330</v>
      </c>
      <c r="BE40" s="1">
        <v>44986</v>
      </c>
      <c r="BF40" t="s">
        <v>567</v>
      </c>
      <c r="BG40" t="s">
        <v>568</v>
      </c>
      <c r="BH40" s="1">
        <v>44797</v>
      </c>
      <c r="BI40" t="s">
        <v>233</v>
      </c>
      <c r="BJ40" s="1">
        <v>18264</v>
      </c>
      <c r="BK40">
        <v>1</v>
      </c>
      <c r="BL40">
        <v>50</v>
      </c>
      <c r="BM40">
        <v>0.05</v>
      </c>
      <c r="BN40">
        <v>0.05</v>
      </c>
      <c r="BO40" t="s">
        <v>234</v>
      </c>
      <c r="BP40" t="s">
        <v>235</v>
      </c>
      <c r="BQ40">
        <v>3.0000000000000001E-3</v>
      </c>
      <c r="BR40">
        <v>0.01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246</v>
      </c>
      <c r="CC40">
        <v>255</v>
      </c>
      <c r="CD40" t="s">
        <v>239</v>
      </c>
      <c r="CE40" t="s">
        <v>240</v>
      </c>
      <c r="CF40">
        <v>245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3">
      <c r="A41" s="1">
        <v>44797</v>
      </c>
      <c r="B41">
        <v>8</v>
      </c>
      <c r="C41">
        <v>2022</v>
      </c>
      <c r="D41" t="s">
        <v>560</v>
      </c>
      <c r="E41" t="s">
        <v>47</v>
      </c>
      <c r="F41" t="s">
        <v>49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303</v>
      </c>
      <c r="O41" t="s">
        <v>206</v>
      </c>
      <c r="P41" s="2">
        <v>0.33333333333333331</v>
      </c>
      <c r="Q41" t="s">
        <v>304</v>
      </c>
      <c r="R41">
        <v>1</v>
      </c>
      <c r="S41" t="s">
        <v>208</v>
      </c>
      <c r="T41">
        <v>33.191589999999998</v>
      </c>
      <c r="U41">
        <v>-117.38888</v>
      </c>
      <c r="V41" t="s">
        <v>209</v>
      </c>
      <c r="W41" t="b">
        <v>0</v>
      </c>
      <c r="Y41" t="s">
        <v>305</v>
      </c>
      <c r="Z41" t="s">
        <v>211</v>
      </c>
      <c r="AB41" t="s">
        <v>569</v>
      </c>
      <c r="AC41" t="s">
        <v>85</v>
      </c>
      <c r="AD41" t="s">
        <v>381</v>
      </c>
      <c r="AE41" t="s">
        <v>215</v>
      </c>
      <c r="AF41">
        <v>1</v>
      </c>
      <c r="AG41" t="s">
        <v>570</v>
      </c>
      <c r="AH41" t="b">
        <v>1</v>
      </c>
      <c r="AI41" t="s">
        <v>571</v>
      </c>
      <c r="AJ41" t="s">
        <v>218</v>
      </c>
      <c r="AK41" t="s">
        <v>219</v>
      </c>
      <c r="AL41">
        <v>27.33</v>
      </c>
      <c r="AM41" t="s">
        <v>220</v>
      </c>
      <c r="AN41" t="s">
        <v>480</v>
      </c>
      <c r="AO41" t="s">
        <v>572</v>
      </c>
      <c r="AP41">
        <v>1</v>
      </c>
      <c r="AQ41" t="s">
        <v>222</v>
      </c>
      <c r="AR41">
        <v>54.66</v>
      </c>
      <c r="AS41" t="s">
        <v>220</v>
      </c>
      <c r="AT41" t="s">
        <v>203</v>
      </c>
      <c r="AU41" t="s">
        <v>223</v>
      </c>
      <c r="AV41" t="s">
        <v>573</v>
      </c>
      <c r="AW41" t="s">
        <v>225</v>
      </c>
      <c r="AX41" t="s">
        <v>226</v>
      </c>
      <c r="AY41">
        <v>50</v>
      </c>
      <c r="AZ41" t="s">
        <v>106</v>
      </c>
      <c r="BA41" t="s">
        <v>227</v>
      </c>
      <c r="BB41" t="s">
        <v>228</v>
      </c>
      <c r="BC41" t="s">
        <v>229</v>
      </c>
      <c r="BD41" t="s">
        <v>340</v>
      </c>
      <c r="BE41" s="1">
        <v>44945</v>
      </c>
      <c r="BF41" t="s">
        <v>574</v>
      </c>
      <c r="BG41" t="s">
        <v>575</v>
      </c>
      <c r="BH41" s="1">
        <v>44797</v>
      </c>
      <c r="BI41" t="s">
        <v>233</v>
      </c>
      <c r="BJ41" s="1">
        <v>18264</v>
      </c>
      <c r="BK41">
        <v>1</v>
      </c>
      <c r="BL41">
        <v>35</v>
      </c>
      <c r="BM41">
        <v>3.5000000000000003E-2</v>
      </c>
      <c r="BN41">
        <v>3.5000000000000003E-2</v>
      </c>
      <c r="BO41" t="s">
        <v>234</v>
      </c>
      <c r="BP41" t="s">
        <v>235</v>
      </c>
      <c r="BQ41">
        <v>3.0000000000000001E-3</v>
      </c>
      <c r="BR41">
        <v>0.01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-88</v>
      </c>
      <c r="CC41">
        <v>142</v>
      </c>
      <c r="CD41" t="s">
        <v>239</v>
      </c>
      <c r="CE41" t="s">
        <v>240</v>
      </c>
      <c r="CF41">
        <v>29.8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3">
      <c r="A42" s="1">
        <v>44797</v>
      </c>
      <c r="B42">
        <v>8</v>
      </c>
      <c r="C42">
        <v>2022</v>
      </c>
      <c r="D42" t="s">
        <v>560</v>
      </c>
      <c r="E42" t="s">
        <v>47</v>
      </c>
      <c r="F42" t="s">
        <v>50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303</v>
      </c>
      <c r="O42" t="s">
        <v>206</v>
      </c>
      <c r="P42" s="2">
        <v>0.33333333333333331</v>
      </c>
      <c r="Q42" t="s">
        <v>304</v>
      </c>
      <c r="R42">
        <v>1</v>
      </c>
      <c r="S42" t="s">
        <v>208</v>
      </c>
      <c r="T42">
        <v>33.191589999999998</v>
      </c>
      <c r="U42">
        <v>-117.38888</v>
      </c>
      <c r="V42" t="s">
        <v>209</v>
      </c>
      <c r="W42" t="b">
        <v>0</v>
      </c>
      <c r="Y42" t="s">
        <v>305</v>
      </c>
      <c r="Z42" t="s">
        <v>211</v>
      </c>
      <c r="AB42" t="s">
        <v>576</v>
      </c>
      <c r="AC42" t="s">
        <v>87</v>
      </c>
      <c r="AD42" t="s">
        <v>407</v>
      </c>
      <c r="AE42" t="s">
        <v>215</v>
      </c>
      <c r="AF42">
        <v>1</v>
      </c>
      <c r="AG42" t="s">
        <v>577</v>
      </c>
      <c r="AH42" t="b">
        <v>1</v>
      </c>
      <c r="AI42" t="s">
        <v>578</v>
      </c>
      <c r="AJ42" t="s">
        <v>218</v>
      </c>
      <c r="AK42" t="s">
        <v>219</v>
      </c>
      <c r="AL42">
        <v>36.4</v>
      </c>
      <c r="AM42" t="s">
        <v>220</v>
      </c>
      <c r="AO42" t="s">
        <v>579</v>
      </c>
      <c r="AP42">
        <v>1</v>
      </c>
      <c r="AQ42" t="s">
        <v>222</v>
      </c>
      <c r="AR42">
        <v>400.38</v>
      </c>
      <c r="AS42" t="s">
        <v>220</v>
      </c>
      <c r="AT42" t="s">
        <v>203</v>
      </c>
      <c r="AU42" t="s">
        <v>223</v>
      </c>
      <c r="AV42" t="s">
        <v>580</v>
      </c>
      <c r="AW42" t="s">
        <v>225</v>
      </c>
      <c r="AX42" t="s">
        <v>226</v>
      </c>
      <c r="AY42">
        <v>50</v>
      </c>
      <c r="AZ42" t="s">
        <v>106</v>
      </c>
      <c r="BA42" t="s">
        <v>227</v>
      </c>
      <c r="BB42" t="s">
        <v>228</v>
      </c>
      <c r="BC42" t="s">
        <v>229</v>
      </c>
      <c r="BD42" t="s">
        <v>321</v>
      </c>
      <c r="BE42" s="1">
        <v>44977</v>
      </c>
      <c r="BF42" t="s">
        <v>581</v>
      </c>
      <c r="BG42" t="s">
        <v>582</v>
      </c>
      <c r="BH42" s="1">
        <v>44797</v>
      </c>
      <c r="BI42" t="s">
        <v>233</v>
      </c>
      <c r="BJ42" s="1">
        <v>18264</v>
      </c>
      <c r="BK42">
        <v>1</v>
      </c>
      <c r="BL42">
        <v>25</v>
      </c>
      <c r="BM42">
        <v>2.5000000000000001E-2</v>
      </c>
      <c r="BN42">
        <v>2.5000000000000001E-2</v>
      </c>
      <c r="BO42" t="s">
        <v>234</v>
      </c>
      <c r="BP42" t="s">
        <v>235</v>
      </c>
      <c r="BQ42">
        <v>3.0000000000000001E-3</v>
      </c>
      <c r="BR42">
        <v>0.01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190</v>
      </c>
      <c r="CC42">
        <v>205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3">
      <c r="A43" s="1">
        <v>44797</v>
      </c>
      <c r="B43">
        <v>8</v>
      </c>
      <c r="C43">
        <v>2022</v>
      </c>
      <c r="D43" t="s">
        <v>560</v>
      </c>
      <c r="E43" t="s">
        <v>47</v>
      </c>
      <c r="F43" t="s">
        <v>51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203</v>
      </c>
      <c r="N43" t="s">
        <v>303</v>
      </c>
      <c r="O43" t="s">
        <v>206</v>
      </c>
      <c r="P43" s="2">
        <v>0.33333333333333331</v>
      </c>
      <c r="Q43" t="s">
        <v>304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305</v>
      </c>
      <c r="Z43" t="s">
        <v>211</v>
      </c>
      <c r="AB43" t="s">
        <v>583</v>
      </c>
      <c r="AC43" t="s">
        <v>93</v>
      </c>
      <c r="AD43" t="s">
        <v>584</v>
      </c>
      <c r="AE43" t="s">
        <v>215</v>
      </c>
      <c r="AF43">
        <v>1</v>
      </c>
      <c r="AG43" t="s">
        <v>585</v>
      </c>
      <c r="AH43" t="b">
        <v>1</v>
      </c>
      <c r="AI43" t="s">
        <v>586</v>
      </c>
      <c r="AJ43" t="s">
        <v>218</v>
      </c>
      <c r="AK43" t="s">
        <v>219</v>
      </c>
      <c r="AL43">
        <v>114.92</v>
      </c>
      <c r="AM43" t="s">
        <v>220</v>
      </c>
      <c r="AO43" t="s">
        <v>587</v>
      </c>
      <c r="AP43">
        <v>1</v>
      </c>
      <c r="AQ43" t="s">
        <v>222</v>
      </c>
      <c r="AR43">
        <v>114.92</v>
      </c>
      <c r="AS43" t="s">
        <v>220</v>
      </c>
      <c r="AT43" t="s">
        <v>203</v>
      </c>
      <c r="AU43" t="s">
        <v>223</v>
      </c>
      <c r="AV43" t="s">
        <v>588</v>
      </c>
      <c r="AW43" t="s">
        <v>225</v>
      </c>
      <c r="AX43" t="s">
        <v>226</v>
      </c>
      <c r="AY43">
        <v>50</v>
      </c>
      <c r="AZ43" t="s">
        <v>106</v>
      </c>
      <c r="BA43" t="s">
        <v>227</v>
      </c>
      <c r="BB43" t="s">
        <v>228</v>
      </c>
      <c r="BC43" t="s">
        <v>229</v>
      </c>
      <c r="BD43" t="s">
        <v>340</v>
      </c>
      <c r="BE43" s="1">
        <v>44945</v>
      </c>
      <c r="BF43" t="s">
        <v>585</v>
      </c>
      <c r="BG43" t="s">
        <v>589</v>
      </c>
      <c r="BH43" s="1">
        <v>44797</v>
      </c>
      <c r="BI43" t="s">
        <v>233</v>
      </c>
      <c r="BJ43" s="1">
        <v>18264</v>
      </c>
      <c r="BK43">
        <v>1</v>
      </c>
      <c r="BL43">
        <v>23</v>
      </c>
      <c r="BM43">
        <v>2.3E-2</v>
      </c>
      <c r="BN43">
        <v>2.3E-2</v>
      </c>
      <c r="BO43" t="s">
        <v>234</v>
      </c>
      <c r="BP43" t="s">
        <v>235</v>
      </c>
      <c r="BQ43">
        <v>3.0000000000000001E-3</v>
      </c>
      <c r="BR43">
        <v>0.01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Z43" t="b">
        <v>0</v>
      </c>
      <c r="CA43" t="b">
        <v>1</v>
      </c>
      <c r="CB43">
        <v>-88</v>
      </c>
      <c r="CC43">
        <v>213</v>
      </c>
      <c r="CD43" t="s">
        <v>239</v>
      </c>
      <c r="CE43" t="s">
        <v>240</v>
      </c>
      <c r="CF43">
        <v>135</v>
      </c>
      <c r="CG43" t="s">
        <v>220</v>
      </c>
      <c r="CH43" t="s">
        <v>240</v>
      </c>
      <c r="CI43">
        <v>0</v>
      </c>
      <c r="CJ43" t="e">
        <v>#N/A</v>
      </c>
      <c r="CK43" t="s">
        <v>241</v>
      </c>
    </row>
    <row r="44" spans="1:89" x14ac:dyDescent="0.3">
      <c r="A44" s="1">
        <v>44797</v>
      </c>
      <c r="B44">
        <v>8</v>
      </c>
      <c r="C44">
        <v>2022</v>
      </c>
      <c r="D44" t="s">
        <v>560</v>
      </c>
      <c r="E44" t="s">
        <v>47</v>
      </c>
      <c r="F44" t="s">
        <v>52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N44" t="s">
        <v>303</v>
      </c>
      <c r="O44" t="s">
        <v>206</v>
      </c>
      <c r="P44" s="2">
        <v>0.33333333333333331</v>
      </c>
      <c r="Q44" t="s">
        <v>304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305</v>
      </c>
      <c r="Z44" t="s">
        <v>211</v>
      </c>
      <c r="AB44" t="s">
        <v>590</v>
      </c>
      <c r="AC44" t="s">
        <v>80</v>
      </c>
      <c r="AD44" t="s">
        <v>316</v>
      </c>
      <c r="AE44" t="s">
        <v>215</v>
      </c>
      <c r="AF44">
        <v>1</v>
      </c>
      <c r="AG44" t="s">
        <v>591</v>
      </c>
      <c r="AH44" t="b">
        <v>1</v>
      </c>
      <c r="AI44" t="s">
        <v>592</v>
      </c>
      <c r="AJ44" t="s">
        <v>218</v>
      </c>
      <c r="AK44" t="s">
        <v>219</v>
      </c>
      <c r="AL44">
        <v>24.8</v>
      </c>
      <c r="AM44" t="s">
        <v>220</v>
      </c>
      <c r="AO44" t="s">
        <v>593</v>
      </c>
      <c r="AP44">
        <v>1</v>
      </c>
      <c r="AQ44" t="s">
        <v>222</v>
      </c>
      <c r="AR44">
        <v>42.4</v>
      </c>
      <c r="AS44" t="s">
        <v>220</v>
      </c>
      <c r="AT44" t="s">
        <v>203</v>
      </c>
      <c r="AU44" t="s">
        <v>223</v>
      </c>
      <c r="AV44" t="s">
        <v>594</v>
      </c>
      <c r="AW44" t="s">
        <v>225</v>
      </c>
      <c r="AX44" t="s">
        <v>226</v>
      </c>
      <c r="AY44">
        <v>50</v>
      </c>
      <c r="AZ44" t="s">
        <v>106</v>
      </c>
      <c r="BA44" t="s">
        <v>227</v>
      </c>
      <c r="BB44" t="s">
        <v>228</v>
      </c>
      <c r="BC44" t="s">
        <v>229</v>
      </c>
      <c r="BD44" t="s">
        <v>312</v>
      </c>
      <c r="BE44" s="1">
        <v>44957</v>
      </c>
      <c r="BF44" t="s">
        <v>595</v>
      </c>
      <c r="BG44" t="s">
        <v>596</v>
      </c>
      <c r="BH44" s="1">
        <v>44797</v>
      </c>
      <c r="BI44" t="s">
        <v>233</v>
      </c>
      <c r="BJ44" s="1">
        <v>18264</v>
      </c>
      <c r="BK44">
        <v>1</v>
      </c>
      <c r="BL44">
        <v>13</v>
      </c>
      <c r="BM44">
        <v>1.2999999999999999E-2</v>
      </c>
      <c r="BN44">
        <v>1.2999999999999999E-2</v>
      </c>
      <c r="BO44" t="s">
        <v>234</v>
      </c>
      <c r="BP44" t="s">
        <v>235</v>
      </c>
      <c r="BQ44">
        <v>3.0000000000000001E-3</v>
      </c>
      <c r="BR44">
        <v>0.01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137</v>
      </c>
      <c r="CC44">
        <v>148</v>
      </c>
      <c r="CD44" t="s">
        <v>239</v>
      </c>
      <c r="CE44" t="s">
        <v>240</v>
      </c>
      <c r="CF44">
        <v>24.8</v>
      </c>
      <c r="CG44" t="s">
        <v>220</v>
      </c>
      <c r="CH44" t="s">
        <v>240</v>
      </c>
      <c r="CI44">
        <v>0</v>
      </c>
      <c r="CJ44" t="e">
        <v>#N/A</v>
      </c>
      <c r="CK44" t="s">
        <v>241</v>
      </c>
    </row>
    <row r="45" spans="1:89" x14ac:dyDescent="0.3">
      <c r="A45" s="1">
        <v>44888</v>
      </c>
      <c r="B45">
        <v>11</v>
      </c>
      <c r="C45">
        <v>2022</v>
      </c>
      <c r="D45" t="s">
        <v>560</v>
      </c>
      <c r="E45" t="s">
        <v>47</v>
      </c>
      <c r="F45" t="s">
        <v>53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343</v>
      </c>
      <c r="M45" t="s">
        <v>597</v>
      </c>
      <c r="N45" t="s">
        <v>344</v>
      </c>
      <c r="O45" t="s">
        <v>206</v>
      </c>
      <c r="P45" s="2">
        <v>0.56041666666666667</v>
      </c>
      <c r="Q45" t="s">
        <v>345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346</v>
      </c>
      <c r="Z45" t="s">
        <v>211</v>
      </c>
      <c r="AA45" t="s">
        <v>598</v>
      </c>
      <c r="AB45" t="s">
        <v>599</v>
      </c>
      <c r="AC45" t="s">
        <v>89</v>
      </c>
      <c r="AD45" t="s">
        <v>432</v>
      </c>
      <c r="AE45" t="s">
        <v>215</v>
      </c>
      <c r="AF45">
        <v>1</v>
      </c>
      <c r="AH45" t="b">
        <v>1</v>
      </c>
      <c r="AI45" t="s">
        <v>600</v>
      </c>
      <c r="AJ45" t="s">
        <v>351</v>
      </c>
      <c r="AK45" t="s">
        <v>233</v>
      </c>
      <c r="AL45">
        <v>619.09</v>
      </c>
      <c r="AM45" t="s">
        <v>220</v>
      </c>
      <c r="AO45" t="s">
        <v>601</v>
      </c>
      <c r="AP45">
        <v>1</v>
      </c>
      <c r="AQ45" t="s">
        <v>222</v>
      </c>
      <c r="AR45">
        <v>619.09</v>
      </c>
      <c r="AS45" t="s">
        <v>220</v>
      </c>
      <c r="AT45" t="s">
        <v>203</v>
      </c>
      <c r="AU45" t="s">
        <v>353</v>
      </c>
      <c r="AV45" t="s">
        <v>602</v>
      </c>
      <c r="AW45" t="s">
        <v>225</v>
      </c>
      <c r="AX45" t="s">
        <v>226</v>
      </c>
      <c r="AY45">
        <v>50</v>
      </c>
      <c r="AZ45" t="s">
        <v>106</v>
      </c>
      <c r="BA45" t="s">
        <v>227</v>
      </c>
      <c r="BB45" t="s">
        <v>355</v>
      </c>
      <c r="BC45" t="s">
        <v>356</v>
      </c>
      <c r="BD45" t="s">
        <v>357</v>
      </c>
      <c r="BE45" s="1">
        <v>45019</v>
      </c>
      <c r="BF45" t="s">
        <v>603</v>
      </c>
      <c r="BG45" t="s">
        <v>604</v>
      </c>
      <c r="BH45" s="1">
        <v>44888</v>
      </c>
      <c r="BI45" t="s">
        <v>233</v>
      </c>
      <c r="BJ45" s="1">
        <v>18264</v>
      </c>
      <c r="BK45">
        <v>1</v>
      </c>
      <c r="BL45">
        <v>3.1280000000000001</v>
      </c>
      <c r="BM45">
        <v>3.1280000000000001E-3</v>
      </c>
      <c r="BN45">
        <v>1.7000000000000001E-2</v>
      </c>
      <c r="BO45" t="s">
        <v>258</v>
      </c>
      <c r="BP45" t="s">
        <v>259</v>
      </c>
      <c r="BQ45">
        <v>8.9999999999999993E-3</v>
      </c>
      <c r="BR45">
        <v>0.03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</row>
    <row r="46" spans="1:89" x14ac:dyDescent="0.3">
      <c r="A46" s="1">
        <v>44872</v>
      </c>
      <c r="B46">
        <v>11</v>
      </c>
      <c r="C46">
        <v>2022</v>
      </c>
      <c r="D46" t="s">
        <v>605</v>
      </c>
      <c r="E46" t="s">
        <v>54</v>
      </c>
      <c r="F46" t="s">
        <v>55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343</v>
      </c>
      <c r="N46" t="s">
        <v>344</v>
      </c>
      <c r="O46" t="s">
        <v>206</v>
      </c>
      <c r="P46" s="2">
        <v>0.57916666666666672</v>
      </c>
      <c r="Q46" t="s">
        <v>345</v>
      </c>
      <c r="R46">
        <v>1</v>
      </c>
      <c r="S46" t="s">
        <v>208</v>
      </c>
      <c r="T46">
        <v>32.629399999999997</v>
      </c>
      <c r="U46">
        <v>-117.10839</v>
      </c>
      <c r="V46" t="s">
        <v>209</v>
      </c>
      <c r="W46" t="b">
        <v>0</v>
      </c>
      <c r="X46">
        <v>9</v>
      </c>
      <c r="Y46" t="s">
        <v>346</v>
      </c>
      <c r="Z46" t="s">
        <v>211</v>
      </c>
      <c r="AA46" t="s">
        <v>606</v>
      </c>
      <c r="AB46" t="s">
        <v>607</v>
      </c>
      <c r="AC46" t="s">
        <v>83</v>
      </c>
      <c r="AD46" t="s">
        <v>349</v>
      </c>
      <c r="AE46" t="s">
        <v>215</v>
      </c>
      <c r="AF46">
        <v>1</v>
      </c>
      <c r="AH46" t="b">
        <v>1</v>
      </c>
      <c r="AI46" t="s">
        <v>608</v>
      </c>
      <c r="AJ46" t="s">
        <v>351</v>
      </c>
      <c r="AK46" t="s">
        <v>233</v>
      </c>
      <c r="AL46">
        <v>389.34</v>
      </c>
      <c r="AM46" t="s">
        <v>220</v>
      </c>
      <c r="AO46" t="s">
        <v>609</v>
      </c>
      <c r="AP46">
        <v>1</v>
      </c>
      <c r="AQ46" t="s">
        <v>222</v>
      </c>
      <c r="AR46">
        <v>389.34</v>
      </c>
      <c r="AS46" t="s">
        <v>220</v>
      </c>
      <c r="AT46" t="s">
        <v>203</v>
      </c>
      <c r="AU46" t="s">
        <v>353</v>
      </c>
      <c r="AV46" t="s">
        <v>610</v>
      </c>
      <c r="AW46" t="s">
        <v>225</v>
      </c>
      <c r="AX46" t="s">
        <v>226</v>
      </c>
      <c r="AY46">
        <v>50</v>
      </c>
      <c r="AZ46" t="s">
        <v>106</v>
      </c>
      <c r="BA46" t="s">
        <v>227</v>
      </c>
      <c r="BB46" t="s">
        <v>355</v>
      </c>
      <c r="BC46" t="s">
        <v>356</v>
      </c>
      <c r="BD46" t="s">
        <v>357</v>
      </c>
      <c r="BE46" s="1">
        <v>45019</v>
      </c>
      <c r="BF46" t="s">
        <v>611</v>
      </c>
      <c r="BG46" t="s">
        <v>612</v>
      </c>
      <c r="BH46" s="1">
        <v>44872</v>
      </c>
      <c r="BI46" t="s">
        <v>233</v>
      </c>
      <c r="BJ46" s="1">
        <v>18264</v>
      </c>
      <c r="BK46">
        <v>1</v>
      </c>
      <c r="BL46">
        <v>8.2650000000000006</v>
      </c>
      <c r="BM46">
        <v>8.2649999999999998E-3</v>
      </c>
      <c r="BN46">
        <v>5.7000000000000002E-2</v>
      </c>
      <c r="BO46" t="s">
        <v>234</v>
      </c>
      <c r="BP46" t="s">
        <v>235</v>
      </c>
      <c r="BQ46">
        <v>8.9999999999999993E-3</v>
      </c>
      <c r="BR46">
        <v>0.03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 x14ac:dyDescent="0.3">
      <c r="A47" s="1">
        <v>44725</v>
      </c>
      <c r="B47">
        <v>6</v>
      </c>
      <c r="C47">
        <v>2022</v>
      </c>
      <c r="D47" t="s">
        <v>613</v>
      </c>
      <c r="E47" t="s">
        <v>54</v>
      </c>
      <c r="F47" t="s">
        <v>56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0.61805555555555558</v>
      </c>
      <c r="Q47" t="s">
        <v>304</v>
      </c>
      <c r="R47">
        <v>1</v>
      </c>
      <c r="S47" t="s">
        <v>208</v>
      </c>
      <c r="T47">
        <v>32.70778</v>
      </c>
      <c r="U47">
        <v>-117.17868</v>
      </c>
      <c r="V47" t="s">
        <v>209</v>
      </c>
      <c r="W47" t="b">
        <v>0</v>
      </c>
      <c r="Y47" t="s">
        <v>305</v>
      </c>
      <c r="Z47" t="s">
        <v>211</v>
      </c>
      <c r="AB47" t="s">
        <v>614</v>
      </c>
      <c r="AC47" t="s">
        <v>91</v>
      </c>
      <c r="AD47" t="s">
        <v>477</v>
      </c>
      <c r="AE47" t="s">
        <v>215</v>
      </c>
      <c r="AF47">
        <v>1</v>
      </c>
      <c r="AG47" t="s">
        <v>615</v>
      </c>
      <c r="AH47" t="b">
        <v>1</v>
      </c>
      <c r="AI47" t="s">
        <v>616</v>
      </c>
      <c r="AJ47" t="s">
        <v>218</v>
      </c>
      <c r="AK47" t="s">
        <v>219</v>
      </c>
      <c r="AL47">
        <v>225</v>
      </c>
      <c r="AM47" t="s">
        <v>220</v>
      </c>
      <c r="AO47" t="s">
        <v>617</v>
      </c>
      <c r="AP47">
        <v>1</v>
      </c>
      <c r="AQ47" t="s">
        <v>222</v>
      </c>
      <c r="AR47">
        <v>1195</v>
      </c>
      <c r="AS47" t="s">
        <v>220</v>
      </c>
      <c r="AT47" t="s">
        <v>203</v>
      </c>
      <c r="AU47" t="s">
        <v>223</v>
      </c>
      <c r="AV47" t="s">
        <v>618</v>
      </c>
      <c r="AW47" t="s">
        <v>225</v>
      </c>
      <c r="AX47" t="s">
        <v>226</v>
      </c>
      <c r="AY47">
        <v>50</v>
      </c>
      <c r="AZ47" t="s">
        <v>106</v>
      </c>
      <c r="BA47" t="s">
        <v>227</v>
      </c>
      <c r="BB47" t="s">
        <v>228</v>
      </c>
      <c r="BC47" t="s">
        <v>229</v>
      </c>
      <c r="BD47" t="s">
        <v>230</v>
      </c>
      <c r="BE47" s="1">
        <v>44819</v>
      </c>
      <c r="BF47" t="s">
        <v>619</v>
      </c>
      <c r="BG47" t="s">
        <v>620</v>
      </c>
      <c r="BH47" s="1">
        <v>44725</v>
      </c>
      <c r="BI47" t="s">
        <v>233</v>
      </c>
      <c r="BJ47" s="1">
        <v>18264</v>
      </c>
      <c r="BK47">
        <v>1</v>
      </c>
      <c r="BL47">
        <v>152</v>
      </c>
      <c r="BM47">
        <v>0.152</v>
      </c>
      <c r="BN47">
        <v>0.152</v>
      </c>
      <c r="BO47" t="s">
        <v>234</v>
      </c>
      <c r="BP47" t="s">
        <v>235</v>
      </c>
      <c r="BQ47">
        <v>3.0000000000000001E-3</v>
      </c>
      <c r="BR47">
        <v>0.01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251</v>
      </c>
      <c r="CC47">
        <v>256</v>
      </c>
      <c r="CD47" t="s">
        <v>239</v>
      </c>
      <c r="CE47" t="s">
        <v>240</v>
      </c>
      <c r="CF47">
        <v>225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3">
      <c r="A48" s="1">
        <v>44727</v>
      </c>
      <c r="B48">
        <v>6</v>
      </c>
      <c r="C48">
        <v>2022</v>
      </c>
      <c r="D48" t="s">
        <v>613</v>
      </c>
      <c r="E48" t="s">
        <v>54</v>
      </c>
      <c r="F48" t="s">
        <v>57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485</v>
      </c>
      <c r="O48" t="s">
        <v>206</v>
      </c>
      <c r="P48" s="2">
        <v>0.30208333333333331</v>
      </c>
      <c r="Q48" t="s">
        <v>304</v>
      </c>
      <c r="R48">
        <v>1</v>
      </c>
      <c r="S48" t="s">
        <v>208</v>
      </c>
      <c r="T48">
        <v>32.70778</v>
      </c>
      <c r="U48">
        <v>-117.17868</v>
      </c>
      <c r="V48" t="s">
        <v>209</v>
      </c>
      <c r="W48" t="b">
        <v>0</v>
      </c>
      <c r="Y48" t="s">
        <v>305</v>
      </c>
      <c r="Z48" t="s">
        <v>211</v>
      </c>
      <c r="AB48" t="s">
        <v>621</v>
      </c>
      <c r="AC48" t="s">
        <v>94</v>
      </c>
      <c r="AD48" t="s">
        <v>622</v>
      </c>
      <c r="AE48" t="s">
        <v>215</v>
      </c>
      <c r="AF48">
        <v>1</v>
      </c>
      <c r="AG48" t="s">
        <v>623</v>
      </c>
      <c r="AH48" t="b">
        <v>1</v>
      </c>
      <c r="AI48" t="s">
        <v>624</v>
      </c>
      <c r="AJ48" t="s">
        <v>218</v>
      </c>
      <c r="AK48" t="s">
        <v>219</v>
      </c>
      <c r="AL48">
        <v>425</v>
      </c>
      <c r="AM48" t="s">
        <v>220</v>
      </c>
      <c r="AO48" t="s">
        <v>625</v>
      </c>
      <c r="AP48">
        <v>1</v>
      </c>
      <c r="AQ48" t="s">
        <v>222</v>
      </c>
      <c r="AR48">
        <v>1885</v>
      </c>
      <c r="AS48" t="s">
        <v>220</v>
      </c>
      <c r="AT48" t="s">
        <v>203</v>
      </c>
      <c r="AU48" t="s">
        <v>223</v>
      </c>
      <c r="AV48" t="s">
        <v>626</v>
      </c>
      <c r="AW48" t="s">
        <v>225</v>
      </c>
      <c r="AX48" t="s">
        <v>226</v>
      </c>
      <c r="AY48">
        <v>50</v>
      </c>
      <c r="AZ48" t="s">
        <v>106</v>
      </c>
      <c r="BA48" t="s">
        <v>227</v>
      </c>
      <c r="BB48" t="s">
        <v>228</v>
      </c>
      <c r="BC48" t="s">
        <v>229</v>
      </c>
      <c r="BD48" t="s">
        <v>230</v>
      </c>
      <c r="BE48" s="1">
        <v>44819</v>
      </c>
      <c r="BF48" t="s">
        <v>627</v>
      </c>
      <c r="BG48" t="s">
        <v>628</v>
      </c>
      <c r="BH48" s="1">
        <v>44727</v>
      </c>
      <c r="BI48" t="s">
        <v>233</v>
      </c>
      <c r="BJ48" s="1">
        <v>18264</v>
      </c>
      <c r="BK48">
        <v>1</v>
      </c>
      <c r="BL48">
        <v>96</v>
      </c>
      <c r="BM48">
        <v>9.6000000000000002E-2</v>
      </c>
      <c r="BN48">
        <v>9.6000000000000002E-2</v>
      </c>
      <c r="BO48" t="s">
        <v>234</v>
      </c>
      <c r="BP48" t="s">
        <v>235</v>
      </c>
      <c r="BQ48">
        <v>3.0000000000000001E-3</v>
      </c>
      <c r="BR48">
        <v>0.01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294</v>
      </c>
      <c r="CC48">
        <v>303</v>
      </c>
      <c r="CD48" t="s">
        <v>239</v>
      </c>
      <c r="CE48" t="s">
        <v>240</v>
      </c>
      <c r="CF48">
        <v>425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3">
      <c r="A49" s="1">
        <v>44726</v>
      </c>
      <c r="B49">
        <v>6</v>
      </c>
      <c r="C49">
        <v>2022</v>
      </c>
      <c r="D49" t="s">
        <v>613</v>
      </c>
      <c r="E49" t="s">
        <v>54</v>
      </c>
      <c r="F49" t="s">
        <v>58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485</v>
      </c>
      <c r="O49" t="s">
        <v>206</v>
      </c>
      <c r="P49" s="2">
        <v>0.32361111111111113</v>
      </c>
      <c r="Q49" t="s">
        <v>304</v>
      </c>
      <c r="R49">
        <v>1</v>
      </c>
      <c r="S49" t="s">
        <v>208</v>
      </c>
      <c r="T49">
        <v>32.70778</v>
      </c>
      <c r="U49">
        <v>-117.17868</v>
      </c>
      <c r="V49" t="s">
        <v>209</v>
      </c>
      <c r="W49" t="b">
        <v>0</v>
      </c>
      <c r="Y49" t="s">
        <v>305</v>
      </c>
      <c r="Z49" t="s">
        <v>211</v>
      </c>
      <c r="AB49" t="s">
        <v>629</v>
      </c>
      <c r="AC49" t="s">
        <v>95</v>
      </c>
      <c r="AD49" t="s">
        <v>630</v>
      </c>
      <c r="AE49" t="s">
        <v>215</v>
      </c>
      <c r="AF49">
        <v>1</v>
      </c>
      <c r="AG49" t="s">
        <v>631</v>
      </c>
      <c r="AH49" t="b">
        <v>1</v>
      </c>
      <c r="AI49" t="s">
        <v>632</v>
      </c>
      <c r="AJ49" t="s">
        <v>218</v>
      </c>
      <c r="AK49" t="s">
        <v>219</v>
      </c>
      <c r="AL49">
        <v>85</v>
      </c>
      <c r="AM49" t="s">
        <v>220</v>
      </c>
      <c r="AO49" t="s">
        <v>633</v>
      </c>
      <c r="AP49">
        <v>1</v>
      </c>
      <c r="AQ49" t="s">
        <v>222</v>
      </c>
      <c r="AR49">
        <v>330</v>
      </c>
      <c r="AS49" t="s">
        <v>220</v>
      </c>
      <c r="AT49" t="s">
        <v>203</v>
      </c>
      <c r="AU49" t="s">
        <v>223</v>
      </c>
      <c r="AV49" t="s">
        <v>634</v>
      </c>
      <c r="AW49" t="s">
        <v>225</v>
      </c>
      <c r="AX49" t="s">
        <v>226</v>
      </c>
      <c r="AY49">
        <v>50</v>
      </c>
      <c r="AZ49" t="s">
        <v>106</v>
      </c>
      <c r="BA49" t="s">
        <v>227</v>
      </c>
      <c r="BB49" t="s">
        <v>228</v>
      </c>
      <c r="BC49" t="s">
        <v>229</v>
      </c>
      <c r="BD49" t="s">
        <v>282</v>
      </c>
      <c r="BE49" s="1">
        <v>44768</v>
      </c>
      <c r="BF49" t="s">
        <v>635</v>
      </c>
      <c r="BG49" t="s">
        <v>636</v>
      </c>
      <c r="BH49" s="1">
        <v>44726</v>
      </c>
      <c r="BI49" t="s">
        <v>233</v>
      </c>
      <c r="BJ49" s="1">
        <v>18264</v>
      </c>
      <c r="BK49">
        <v>1</v>
      </c>
      <c r="BL49">
        <v>22</v>
      </c>
      <c r="BM49">
        <v>2.1999999999999999E-2</v>
      </c>
      <c r="BN49">
        <v>2.1999999999999999E-2</v>
      </c>
      <c r="BO49" t="s">
        <v>234</v>
      </c>
      <c r="BP49" t="s">
        <v>235</v>
      </c>
      <c r="BQ49">
        <v>3.0000000000000001E-3</v>
      </c>
      <c r="BR49">
        <v>0.01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185</v>
      </c>
      <c r="CC49">
        <v>205</v>
      </c>
      <c r="CD49" t="s">
        <v>239</v>
      </c>
      <c r="CE49" t="s">
        <v>240</v>
      </c>
      <c r="CF49">
        <v>85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3">
      <c r="A50" s="1">
        <v>44789</v>
      </c>
      <c r="B50">
        <v>8</v>
      </c>
      <c r="C50">
        <v>2022</v>
      </c>
      <c r="D50" t="s">
        <v>637</v>
      </c>
      <c r="E50" t="s">
        <v>59</v>
      </c>
      <c r="F50" t="s">
        <v>60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638</v>
      </c>
      <c r="O50" t="s">
        <v>206</v>
      </c>
      <c r="P50" s="2">
        <v>0.375</v>
      </c>
      <c r="Q50" t="s">
        <v>304</v>
      </c>
      <c r="R50">
        <v>1</v>
      </c>
      <c r="S50" t="s">
        <v>208</v>
      </c>
      <c r="T50">
        <v>32.767538999999999</v>
      </c>
      <c r="U50">
        <v>-117.160904</v>
      </c>
      <c r="V50" t="s">
        <v>209</v>
      </c>
      <c r="W50" t="b">
        <v>0</v>
      </c>
      <c r="X50">
        <v>9</v>
      </c>
      <c r="Y50" t="s">
        <v>305</v>
      </c>
      <c r="Z50" t="s">
        <v>211</v>
      </c>
      <c r="AB50" t="s">
        <v>639</v>
      </c>
      <c r="AC50" t="s">
        <v>74</v>
      </c>
      <c r="AD50" t="s">
        <v>214</v>
      </c>
      <c r="AE50" t="s">
        <v>215</v>
      </c>
      <c r="AF50">
        <v>1</v>
      </c>
      <c r="AG50" t="s">
        <v>640</v>
      </c>
      <c r="AH50" t="b">
        <v>1</v>
      </c>
      <c r="AI50" t="s">
        <v>641</v>
      </c>
      <c r="AJ50" t="s">
        <v>218</v>
      </c>
      <c r="AK50" t="s">
        <v>219</v>
      </c>
      <c r="AL50">
        <v>119.1</v>
      </c>
      <c r="AM50" t="s">
        <v>220</v>
      </c>
      <c r="AO50" t="s">
        <v>642</v>
      </c>
      <c r="AP50">
        <v>1</v>
      </c>
      <c r="AQ50" t="s">
        <v>222</v>
      </c>
      <c r="AR50">
        <v>299.98</v>
      </c>
      <c r="AS50" t="s">
        <v>220</v>
      </c>
      <c r="AT50" t="s">
        <v>203</v>
      </c>
      <c r="AU50" t="s">
        <v>223</v>
      </c>
      <c r="AV50" t="s">
        <v>643</v>
      </c>
      <c r="AW50" t="s">
        <v>225</v>
      </c>
      <c r="AX50" t="s">
        <v>226</v>
      </c>
      <c r="AY50">
        <v>50</v>
      </c>
      <c r="AZ50" t="s">
        <v>106</v>
      </c>
      <c r="BA50" t="s">
        <v>227</v>
      </c>
      <c r="BB50" t="s">
        <v>228</v>
      </c>
      <c r="BC50" t="s">
        <v>229</v>
      </c>
      <c r="BD50" t="s">
        <v>312</v>
      </c>
      <c r="BE50" s="1">
        <v>44957</v>
      </c>
      <c r="BF50" t="s">
        <v>644</v>
      </c>
      <c r="BG50" t="s">
        <v>645</v>
      </c>
      <c r="BH50" s="1">
        <v>44789</v>
      </c>
      <c r="BI50" t="s">
        <v>233</v>
      </c>
      <c r="BJ50" s="1">
        <v>18264</v>
      </c>
      <c r="BK50">
        <v>2</v>
      </c>
      <c r="BL50">
        <v>74</v>
      </c>
      <c r="BM50">
        <v>7.3999999999999996E-2</v>
      </c>
      <c r="BN50">
        <v>7.3999999999999996E-2</v>
      </c>
      <c r="BO50" t="s">
        <v>234</v>
      </c>
      <c r="BP50" t="s">
        <v>235</v>
      </c>
      <c r="BQ50">
        <v>3.0000000000000001E-3</v>
      </c>
      <c r="BR50">
        <v>0.01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Y50" t="s">
        <v>646</v>
      </c>
      <c r="BZ50" t="b">
        <v>0</v>
      </c>
      <c r="CA50" t="b">
        <v>1</v>
      </c>
      <c r="CB50">
        <v>336</v>
      </c>
      <c r="CC50">
        <v>357</v>
      </c>
      <c r="CD50" t="s">
        <v>239</v>
      </c>
      <c r="CE50" t="s">
        <v>240</v>
      </c>
      <c r="CF50">
        <v>730</v>
      </c>
      <c r="CG50" t="s">
        <v>220</v>
      </c>
      <c r="CH50" t="s">
        <v>240</v>
      </c>
      <c r="CI50">
        <v>0</v>
      </c>
      <c r="CJ50">
        <v>11</v>
      </c>
      <c r="CK50" t="s">
        <v>241</v>
      </c>
    </row>
    <row r="51" spans="1:89" x14ac:dyDescent="0.3">
      <c r="A51" s="1">
        <v>44789</v>
      </c>
      <c r="B51">
        <v>8</v>
      </c>
      <c r="C51">
        <v>2022</v>
      </c>
      <c r="D51" t="s">
        <v>637</v>
      </c>
      <c r="E51" t="s">
        <v>59</v>
      </c>
      <c r="F51" t="s">
        <v>60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638</v>
      </c>
      <c r="O51" t="s">
        <v>206</v>
      </c>
      <c r="P51" s="2">
        <v>0.375</v>
      </c>
      <c r="Q51" t="s">
        <v>304</v>
      </c>
      <c r="R51">
        <v>1</v>
      </c>
      <c r="S51" t="s">
        <v>208</v>
      </c>
      <c r="T51">
        <v>32.767538999999999</v>
      </c>
      <c r="U51">
        <v>-117.160904</v>
      </c>
      <c r="V51" t="s">
        <v>209</v>
      </c>
      <c r="W51" t="b">
        <v>0</v>
      </c>
      <c r="X51">
        <v>9</v>
      </c>
      <c r="Y51" t="s">
        <v>305</v>
      </c>
      <c r="Z51" t="s">
        <v>211</v>
      </c>
      <c r="AB51" t="s">
        <v>639</v>
      </c>
      <c r="AC51" t="s">
        <v>74</v>
      </c>
      <c r="AD51" t="s">
        <v>214</v>
      </c>
      <c r="AE51" t="s">
        <v>215</v>
      </c>
      <c r="AF51">
        <v>1</v>
      </c>
      <c r="AG51" t="s">
        <v>640</v>
      </c>
      <c r="AH51" t="b">
        <v>1</v>
      </c>
      <c r="AI51" t="s">
        <v>641</v>
      </c>
      <c r="AJ51" t="s">
        <v>218</v>
      </c>
      <c r="AK51" t="s">
        <v>219</v>
      </c>
      <c r="AL51">
        <v>119.1</v>
      </c>
      <c r="AM51" t="s">
        <v>220</v>
      </c>
      <c r="AO51" t="s">
        <v>642</v>
      </c>
      <c r="AP51">
        <v>1</v>
      </c>
      <c r="AQ51" t="s">
        <v>222</v>
      </c>
      <c r="AR51">
        <v>299.98</v>
      </c>
      <c r="AS51" t="s">
        <v>220</v>
      </c>
      <c r="AT51" t="s">
        <v>203</v>
      </c>
      <c r="AU51" t="s">
        <v>223</v>
      </c>
      <c r="AV51" t="s">
        <v>643</v>
      </c>
      <c r="AW51" t="s">
        <v>225</v>
      </c>
      <c r="AX51" t="s">
        <v>226</v>
      </c>
      <c r="AY51">
        <v>50</v>
      </c>
      <c r="AZ51" t="s">
        <v>106</v>
      </c>
      <c r="BA51" t="s">
        <v>227</v>
      </c>
      <c r="BB51" t="s">
        <v>228</v>
      </c>
      <c r="BC51" t="s">
        <v>229</v>
      </c>
      <c r="BD51" t="s">
        <v>312</v>
      </c>
      <c r="BE51" s="1">
        <v>44957</v>
      </c>
      <c r="BF51" t="s">
        <v>647</v>
      </c>
      <c r="BG51" t="s">
        <v>648</v>
      </c>
      <c r="BH51" s="1">
        <v>44789</v>
      </c>
      <c r="BI51" t="s">
        <v>233</v>
      </c>
      <c r="BJ51" s="1">
        <v>18264</v>
      </c>
      <c r="BK51">
        <v>1</v>
      </c>
      <c r="BL51">
        <v>72</v>
      </c>
      <c r="BM51">
        <v>7.1999999999999995E-2</v>
      </c>
      <c r="BN51">
        <v>7.1999999999999995E-2</v>
      </c>
      <c r="BO51" t="s">
        <v>234</v>
      </c>
      <c r="BP51" t="s">
        <v>235</v>
      </c>
      <c r="BQ51">
        <v>3.0000000000000001E-3</v>
      </c>
      <c r="BR51">
        <v>0.01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336</v>
      </c>
      <c r="CC51">
        <v>357</v>
      </c>
      <c r="CD51" t="s">
        <v>239</v>
      </c>
      <c r="CE51" t="s">
        <v>240</v>
      </c>
      <c r="CF51">
        <v>730</v>
      </c>
      <c r="CG51" t="s">
        <v>220</v>
      </c>
      <c r="CH51" t="s">
        <v>240</v>
      </c>
      <c r="CI51">
        <v>0</v>
      </c>
      <c r="CJ51">
        <v>11</v>
      </c>
      <c r="CK51" t="s">
        <v>241</v>
      </c>
    </row>
    <row r="52" spans="1:89" x14ac:dyDescent="0.3">
      <c r="A52" s="1">
        <v>44789</v>
      </c>
      <c r="B52">
        <v>8</v>
      </c>
      <c r="C52">
        <v>2022</v>
      </c>
      <c r="D52" t="s">
        <v>637</v>
      </c>
      <c r="E52" t="s">
        <v>59</v>
      </c>
      <c r="F52" t="s">
        <v>61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203</v>
      </c>
      <c r="M52" t="s">
        <v>204</v>
      </c>
      <c r="N52" t="s">
        <v>649</v>
      </c>
      <c r="O52" t="s">
        <v>206</v>
      </c>
      <c r="P52" s="2">
        <v>0.375</v>
      </c>
      <c r="Q52" t="s">
        <v>207</v>
      </c>
      <c r="R52">
        <v>1</v>
      </c>
      <c r="S52" t="s">
        <v>208</v>
      </c>
      <c r="T52">
        <v>32.767538999999999</v>
      </c>
      <c r="U52">
        <v>-117.160904</v>
      </c>
      <c r="V52" t="s">
        <v>209</v>
      </c>
      <c r="W52" t="b">
        <v>0</v>
      </c>
      <c r="X52">
        <v>9</v>
      </c>
      <c r="Y52" t="s">
        <v>650</v>
      </c>
      <c r="Z52" t="s">
        <v>211</v>
      </c>
      <c r="AB52" t="s">
        <v>651</v>
      </c>
      <c r="AC52" t="s">
        <v>96</v>
      </c>
      <c r="AD52" t="s">
        <v>652</v>
      </c>
      <c r="AE52" t="s">
        <v>215</v>
      </c>
      <c r="AF52">
        <v>1</v>
      </c>
      <c r="AG52" t="s">
        <v>653</v>
      </c>
      <c r="AH52" t="b">
        <v>1</v>
      </c>
      <c r="AI52" t="s">
        <v>654</v>
      </c>
      <c r="AJ52" t="s">
        <v>218</v>
      </c>
      <c r="AK52" t="s">
        <v>219</v>
      </c>
      <c r="AL52">
        <v>65</v>
      </c>
      <c r="AM52" t="s">
        <v>220</v>
      </c>
      <c r="AN52" t="s">
        <v>337</v>
      </c>
      <c r="AO52" t="s">
        <v>655</v>
      </c>
      <c r="AP52">
        <v>1</v>
      </c>
      <c r="AQ52" t="s">
        <v>222</v>
      </c>
      <c r="AR52">
        <v>260.02</v>
      </c>
      <c r="AS52" t="s">
        <v>220</v>
      </c>
      <c r="AT52" t="s">
        <v>203</v>
      </c>
      <c r="AU52" t="s">
        <v>223</v>
      </c>
      <c r="AV52" t="s">
        <v>656</v>
      </c>
      <c r="AW52" t="s">
        <v>225</v>
      </c>
      <c r="AX52" t="s">
        <v>226</v>
      </c>
      <c r="AY52">
        <v>50</v>
      </c>
      <c r="AZ52" t="s">
        <v>106</v>
      </c>
      <c r="BA52" t="s">
        <v>227</v>
      </c>
      <c r="BB52" t="s">
        <v>228</v>
      </c>
      <c r="BC52" t="s">
        <v>229</v>
      </c>
      <c r="BD52" t="s">
        <v>340</v>
      </c>
      <c r="BE52" s="1">
        <v>44945</v>
      </c>
      <c r="BF52" t="s">
        <v>657</v>
      </c>
      <c r="BG52" t="s">
        <v>658</v>
      </c>
      <c r="BH52" s="1">
        <v>44789</v>
      </c>
      <c r="BI52" t="s">
        <v>233</v>
      </c>
      <c r="BJ52" s="1">
        <v>18264</v>
      </c>
      <c r="BK52">
        <v>1</v>
      </c>
      <c r="BL52">
        <v>47</v>
      </c>
      <c r="BM52">
        <v>4.7E-2</v>
      </c>
      <c r="BN52">
        <v>4.7E-2</v>
      </c>
      <c r="BO52" t="s">
        <v>234</v>
      </c>
      <c r="BP52" t="s">
        <v>235</v>
      </c>
      <c r="BQ52">
        <v>3.0000000000000001E-3</v>
      </c>
      <c r="BR52">
        <v>0.01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-88</v>
      </c>
      <c r="CC52">
        <v>171</v>
      </c>
      <c r="CD52" t="s">
        <v>239</v>
      </c>
      <c r="CE52" t="s">
        <v>240</v>
      </c>
      <c r="CF52">
        <v>105</v>
      </c>
      <c r="CG52" t="s">
        <v>220</v>
      </c>
      <c r="CH52" t="s">
        <v>240</v>
      </c>
      <c r="CI52">
        <v>0</v>
      </c>
      <c r="CJ52" t="e">
        <v>#N/A</v>
      </c>
      <c r="CK52" t="s">
        <v>241</v>
      </c>
    </row>
    <row r="53" spans="1:89" x14ac:dyDescent="0.3">
      <c r="A53" s="1">
        <v>44789</v>
      </c>
      <c r="B53">
        <v>8</v>
      </c>
      <c r="C53">
        <v>2022</v>
      </c>
      <c r="D53" t="s">
        <v>637</v>
      </c>
      <c r="E53" t="s">
        <v>59</v>
      </c>
      <c r="F53" t="s">
        <v>62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M53" t="s">
        <v>204</v>
      </c>
      <c r="N53" t="s">
        <v>649</v>
      </c>
      <c r="O53" t="s">
        <v>206</v>
      </c>
      <c r="P53" s="2">
        <v>0.375</v>
      </c>
      <c r="Q53" t="s">
        <v>207</v>
      </c>
      <c r="R53">
        <v>1</v>
      </c>
      <c r="S53" t="s">
        <v>208</v>
      </c>
      <c r="T53">
        <v>32.767538999999999</v>
      </c>
      <c r="U53">
        <v>-117.160904</v>
      </c>
      <c r="V53" t="s">
        <v>209</v>
      </c>
      <c r="W53" t="b">
        <v>0</v>
      </c>
      <c r="X53">
        <v>9</v>
      </c>
      <c r="Y53" t="s">
        <v>650</v>
      </c>
      <c r="Z53" t="s">
        <v>211</v>
      </c>
      <c r="AB53" t="s">
        <v>659</v>
      </c>
      <c r="AC53" t="s">
        <v>75</v>
      </c>
      <c r="AD53" t="s">
        <v>243</v>
      </c>
      <c r="AE53" t="s">
        <v>215</v>
      </c>
      <c r="AF53">
        <v>1</v>
      </c>
      <c r="AG53" t="s">
        <v>660</v>
      </c>
      <c r="AH53" t="b">
        <v>1</v>
      </c>
      <c r="AI53" t="s">
        <v>661</v>
      </c>
      <c r="AJ53" t="s">
        <v>218</v>
      </c>
      <c r="AK53" t="s">
        <v>219</v>
      </c>
      <c r="AL53">
        <v>37.6</v>
      </c>
      <c r="AM53" t="s">
        <v>220</v>
      </c>
      <c r="AO53" t="s">
        <v>662</v>
      </c>
      <c r="AP53">
        <v>1</v>
      </c>
      <c r="AQ53" t="s">
        <v>222</v>
      </c>
      <c r="AR53">
        <v>305.05</v>
      </c>
      <c r="AS53" t="s">
        <v>220</v>
      </c>
      <c r="AT53" t="s">
        <v>203</v>
      </c>
      <c r="AU53" t="s">
        <v>223</v>
      </c>
      <c r="AV53" t="s">
        <v>663</v>
      </c>
      <c r="AW53" t="s">
        <v>225</v>
      </c>
      <c r="AX53" t="s">
        <v>226</v>
      </c>
      <c r="AY53">
        <v>50</v>
      </c>
      <c r="AZ53" t="s">
        <v>106</v>
      </c>
      <c r="BA53" t="s">
        <v>227</v>
      </c>
      <c r="BB53" t="s">
        <v>228</v>
      </c>
      <c r="BC53" t="s">
        <v>229</v>
      </c>
      <c r="BD53" t="s">
        <v>340</v>
      </c>
      <c r="BE53" s="1">
        <v>44945</v>
      </c>
      <c r="BF53" t="s">
        <v>664</v>
      </c>
      <c r="BG53" t="s">
        <v>665</v>
      </c>
      <c r="BH53" s="1">
        <v>44789</v>
      </c>
      <c r="BI53" t="s">
        <v>233</v>
      </c>
      <c r="BJ53" s="1">
        <v>18264</v>
      </c>
      <c r="BK53">
        <v>1</v>
      </c>
      <c r="BL53">
        <v>32</v>
      </c>
      <c r="BM53">
        <v>3.2000000000000001E-2</v>
      </c>
      <c r="BN53">
        <v>3.2000000000000001E-2</v>
      </c>
      <c r="BO53" t="s">
        <v>234</v>
      </c>
      <c r="BP53" t="s">
        <v>235</v>
      </c>
      <c r="BQ53">
        <v>3.0000000000000001E-3</v>
      </c>
      <c r="BR53">
        <v>0.01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126</v>
      </c>
      <c r="CC53">
        <v>135</v>
      </c>
      <c r="CD53" t="s">
        <v>239</v>
      </c>
      <c r="CE53" t="s">
        <v>240</v>
      </c>
      <c r="CF53">
        <v>40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3">
      <c r="A54" s="1">
        <v>45027</v>
      </c>
      <c r="B54">
        <v>4</v>
      </c>
      <c r="C54">
        <v>2023</v>
      </c>
      <c r="D54" t="s">
        <v>666</v>
      </c>
      <c r="E54" t="s">
        <v>54</v>
      </c>
      <c r="F54" t="s">
        <v>63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343</v>
      </c>
      <c r="N54" t="s">
        <v>667</v>
      </c>
      <c r="O54" t="s">
        <v>206</v>
      </c>
      <c r="P54" s="2">
        <v>0.9375</v>
      </c>
      <c r="Q54" t="s">
        <v>451</v>
      </c>
      <c r="R54">
        <v>1</v>
      </c>
      <c r="S54" t="s">
        <v>208</v>
      </c>
      <c r="T54">
        <v>32.712268379999998</v>
      </c>
      <c r="U54">
        <v>-117.2217979</v>
      </c>
      <c r="V54" t="s">
        <v>209</v>
      </c>
      <c r="W54" t="b">
        <v>0</v>
      </c>
      <c r="X54">
        <v>9</v>
      </c>
      <c r="Y54" t="s">
        <v>452</v>
      </c>
      <c r="Z54" t="s">
        <v>211</v>
      </c>
      <c r="AA54" t="s">
        <v>668</v>
      </c>
      <c r="AB54" t="s">
        <v>669</v>
      </c>
      <c r="AC54" t="s">
        <v>90</v>
      </c>
      <c r="AD54" t="s">
        <v>455</v>
      </c>
      <c r="AE54" t="s">
        <v>456</v>
      </c>
      <c r="AF54">
        <v>1</v>
      </c>
      <c r="AG54" t="s">
        <v>670</v>
      </c>
      <c r="AH54" t="b">
        <v>1</v>
      </c>
      <c r="AI54" t="s">
        <v>671</v>
      </c>
      <c r="AJ54" t="s">
        <v>459</v>
      </c>
      <c r="AK54" t="s">
        <v>233</v>
      </c>
      <c r="AL54">
        <v>304.38</v>
      </c>
      <c r="AM54" t="s">
        <v>220</v>
      </c>
      <c r="AO54" t="s">
        <v>672</v>
      </c>
      <c r="AP54">
        <v>1</v>
      </c>
      <c r="AQ54" t="s">
        <v>222</v>
      </c>
      <c r="AR54">
        <v>1081.9000000000001</v>
      </c>
      <c r="AS54" t="s">
        <v>220</v>
      </c>
      <c r="AT54" t="s">
        <v>203</v>
      </c>
      <c r="AU54" t="s">
        <v>461</v>
      </c>
      <c r="AV54" t="s">
        <v>673</v>
      </c>
      <c r="AW54" t="s">
        <v>225</v>
      </c>
      <c r="AX54" t="s">
        <v>226</v>
      </c>
      <c r="AY54">
        <v>50</v>
      </c>
      <c r="AZ54" t="s">
        <v>106</v>
      </c>
      <c r="BA54" t="s">
        <v>227</v>
      </c>
      <c r="BB54" t="s">
        <v>228</v>
      </c>
      <c r="BC54" t="s">
        <v>229</v>
      </c>
      <c r="BD54" t="s">
        <v>463</v>
      </c>
      <c r="BE54" s="1">
        <v>45082</v>
      </c>
      <c r="BF54" t="s">
        <v>674</v>
      </c>
      <c r="BG54" t="s">
        <v>675</v>
      </c>
      <c r="BH54" s="1">
        <v>45027</v>
      </c>
      <c r="BI54" t="s">
        <v>233</v>
      </c>
      <c r="BJ54" s="1">
        <v>18264</v>
      </c>
      <c r="BK54">
        <v>1</v>
      </c>
      <c r="BL54">
        <v>71</v>
      </c>
      <c r="BM54">
        <v>7.0999999999999994E-2</v>
      </c>
      <c r="BN54">
        <v>7.0999999999999994E-2</v>
      </c>
      <c r="BO54" t="s">
        <v>234</v>
      </c>
      <c r="BP54" t="s">
        <v>235</v>
      </c>
      <c r="BQ54">
        <v>3.0000000000000001E-3</v>
      </c>
      <c r="BR54">
        <v>0.01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-88</v>
      </c>
      <c r="CC54">
        <v>80</v>
      </c>
      <c r="CD54" t="s">
        <v>239</v>
      </c>
      <c r="CE54" t="s">
        <v>240</v>
      </c>
      <c r="CF54">
        <v>518</v>
      </c>
      <c r="CG54" t="s">
        <v>220</v>
      </c>
      <c r="CH54" t="s">
        <v>240</v>
      </c>
      <c r="CI54">
        <v>0</v>
      </c>
      <c r="CJ54" t="s">
        <v>215</v>
      </c>
      <c r="CK54" t="s">
        <v>676</v>
      </c>
    </row>
    <row r="55" spans="1:89" x14ac:dyDescent="0.3">
      <c r="A55" s="1">
        <v>45027</v>
      </c>
      <c r="B55">
        <v>4</v>
      </c>
      <c r="C55">
        <v>2023</v>
      </c>
      <c r="D55" t="s">
        <v>666</v>
      </c>
      <c r="E55" t="s">
        <v>54</v>
      </c>
      <c r="F55" t="s">
        <v>63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343</v>
      </c>
      <c r="N55" t="s">
        <v>667</v>
      </c>
      <c r="O55" t="s">
        <v>206</v>
      </c>
      <c r="P55" s="2">
        <v>0.9375</v>
      </c>
      <c r="Q55" t="s">
        <v>451</v>
      </c>
      <c r="R55">
        <v>1</v>
      </c>
      <c r="S55" t="s">
        <v>208</v>
      </c>
      <c r="T55">
        <v>32.712268379999998</v>
      </c>
      <c r="U55">
        <v>-117.2217979</v>
      </c>
      <c r="V55" t="s">
        <v>209</v>
      </c>
      <c r="W55" t="b">
        <v>0</v>
      </c>
      <c r="X55">
        <v>9</v>
      </c>
      <c r="Y55" t="s">
        <v>452</v>
      </c>
      <c r="Z55" t="s">
        <v>211</v>
      </c>
      <c r="AA55" t="s">
        <v>668</v>
      </c>
      <c r="AB55" t="s">
        <v>669</v>
      </c>
      <c r="AC55" t="s">
        <v>90</v>
      </c>
      <c r="AD55" t="s">
        <v>455</v>
      </c>
      <c r="AE55" t="s">
        <v>456</v>
      </c>
      <c r="AF55">
        <v>1</v>
      </c>
      <c r="AG55" t="s">
        <v>670</v>
      </c>
      <c r="AH55" t="b">
        <v>1</v>
      </c>
      <c r="AI55" t="s">
        <v>671</v>
      </c>
      <c r="AJ55" t="s">
        <v>459</v>
      </c>
      <c r="AK55" t="s">
        <v>233</v>
      </c>
      <c r="AL55">
        <v>304.38</v>
      </c>
      <c r="AM55" t="s">
        <v>220</v>
      </c>
      <c r="AO55" t="s">
        <v>672</v>
      </c>
      <c r="AP55">
        <v>1</v>
      </c>
      <c r="AQ55" t="s">
        <v>222</v>
      </c>
      <c r="AR55">
        <v>1081.9000000000001</v>
      </c>
      <c r="AS55" t="s">
        <v>220</v>
      </c>
      <c r="AT55" t="s">
        <v>203</v>
      </c>
      <c r="AU55" t="s">
        <v>461</v>
      </c>
      <c r="AV55" t="s">
        <v>673</v>
      </c>
      <c r="AW55" t="s">
        <v>225</v>
      </c>
      <c r="AX55" t="s">
        <v>226</v>
      </c>
      <c r="AY55">
        <v>50</v>
      </c>
      <c r="AZ55" t="s">
        <v>106</v>
      </c>
      <c r="BA55" t="s">
        <v>227</v>
      </c>
      <c r="BB55" t="s">
        <v>228</v>
      </c>
      <c r="BC55" t="s">
        <v>229</v>
      </c>
      <c r="BD55" t="s">
        <v>463</v>
      </c>
      <c r="BE55" s="1">
        <v>45082</v>
      </c>
      <c r="BF55" t="s">
        <v>677</v>
      </c>
      <c r="BG55" t="s">
        <v>678</v>
      </c>
      <c r="BH55" s="1">
        <v>45027</v>
      </c>
      <c r="BI55" t="s">
        <v>233</v>
      </c>
      <c r="BJ55" s="1">
        <v>18264</v>
      </c>
      <c r="BK55">
        <v>2</v>
      </c>
      <c r="BL55">
        <v>65</v>
      </c>
      <c r="BM55">
        <v>6.5000000000000002E-2</v>
      </c>
      <c r="BN55">
        <v>6.5000000000000002E-2</v>
      </c>
      <c r="BO55" t="s">
        <v>234</v>
      </c>
      <c r="BP55" t="s">
        <v>235</v>
      </c>
      <c r="BQ55">
        <v>3.0000000000000001E-3</v>
      </c>
      <c r="BR55">
        <v>0.01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Y55" t="s">
        <v>679</v>
      </c>
      <c r="BZ55" t="b">
        <v>0</v>
      </c>
      <c r="CA55" t="b">
        <v>1</v>
      </c>
      <c r="CB55">
        <v>-88</v>
      </c>
      <c r="CC55">
        <v>80</v>
      </c>
      <c r="CD55" t="s">
        <v>239</v>
      </c>
      <c r="CE55" t="s">
        <v>240</v>
      </c>
      <c r="CF55">
        <v>518</v>
      </c>
      <c r="CG55" t="s">
        <v>220</v>
      </c>
      <c r="CH55" t="s">
        <v>240</v>
      </c>
      <c r="CI55">
        <v>0</v>
      </c>
      <c r="CJ55" t="s">
        <v>215</v>
      </c>
      <c r="CK55" t="s">
        <v>676</v>
      </c>
    </row>
    <row r="56" spans="1:89" x14ac:dyDescent="0.3">
      <c r="A56" s="1">
        <v>45027</v>
      </c>
      <c r="B56">
        <v>4</v>
      </c>
      <c r="C56">
        <v>2023</v>
      </c>
      <c r="D56" t="s">
        <v>666</v>
      </c>
      <c r="E56" t="s">
        <v>54</v>
      </c>
      <c r="F56" t="s">
        <v>64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343</v>
      </c>
      <c r="N56" t="s">
        <v>667</v>
      </c>
      <c r="O56" t="s">
        <v>206</v>
      </c>
      <c r="P56" s="2">
        <v>0.9375</v>
      </c>
      <c r="Q56" t="s">
        <v>451</v>
      </c>
      <c r="R56">
        <v>1</v>
      </c>
      <c r="S56" t="s">
        <v>208</v>
      </c>
      <c r="T56">
        <v>32.712268379999998</v>
      </c>
      <c r="U56">
        <v>-117.2217979</v>
      </c>
      <c r="V56" t="s">
        <v>209</v>
      </c>
      <c r="W56" t="b">
        <v>0</v>
      </c>
      <c r="X56">
        <v>9</v>
      </c>
      <c r="Y56" t="s">
        <v>452</v>
      </c>
      <c r="Z56" t="s">
        <v>211</v>
      </c>
      <c r="AA56" t="s">
        <v>668</v>
      </c>
      <c r="AB56" t="s">
        <v>680</v>
      </c>
      <c r="AC56" t="s">
        <v>97</v>
      </c>
      <c r="AD56" t="s">
        <v>681</v>
      </c>
      <c r="AE56" t="s">
        <v>456</v>
      </c>
      <c r="AF56">
        <v>1</v>
      </c>
      <c r="AG56" t="s">
        <v>682</v>
      </c>
      <c r="AH56" t="b">
        <v>1</v>
      </c>
      <c r="AI56" t="s">
        <v>683</v>
      </c>
      <c r="AJ56" t="s">
        <v>459</v>
      </c>
      <c r="AK56" t="s">
        <v>233</v>
      </c>
      <c r="AL56">
        <v>129.82</v>
      </c>
      <c r="AM56" t="s">
        <v>220</v>
      </c>
      <c r="AO56" t="s">
        <v>684</v>
      </c>
      <c r="AP56">
        <v>1</v>
      </c>
      <c r="AQ56" t="s">
        <v>222</v>
      </c>
      <c r="AR56">
        <v>432.35</v>
      </c>
      <c r="AS56" t="s">
        <v>220</v>
      </c>
      <c r="AT56" t="s">
        <v>203</v>
      </c>
      <c r="AU56" t="s">
        <v>461</v>
      </c>
      <c r="AV56" t="s">
        <v>685</v>
      </c>
      <c r="AW56" t="s">
        <v>225</v>
      </c>
      <c r="AX56" t="s">
        <v>226</v>
      </c>
      <c r="AY56">
        <v>50</v>
      </c>
      <c r="AZ56" t="s">
        <v>106</v>
      </c>
      <c r="BA56" t="s">
        <v>227</v>
      </c>
      <c r="BB56" t="s">
        <v>228</v>
      </c>
      <c r="BC56" t="s">
        <v>229</v>
      </c>
      <c r="BD56" t="s">
        <v>463</v>
      </c>
      <c r="BE56" s="1">
        <v>45082</v>
      </c>
      <c r="BF56" t="s">
        <v>686</v>
      </c>
      <c r="BG56" t="s">
        <v>687</v>
      </c>
      <c r="BH56" s="1">
        <v>45027</v>
      </c>
      <c r="BI56" t="s">
        <v>233</v>
      </c>
      <c r="BJ56" s="1">
        <v>18264</v>
      </c>
      <c r="BK56">
        <v>1</v>
      </c>
      <c r="BL56">
        <v>23</v>
      </c>
      <c r="BM56">
        <v>2.3E-2</v>
      </c>
      <c r="BN56">
        <v>2.3E-2</v>
      </c>
      <c r="BO56" t="s">
        <v>234</v>
      </c>
      <c r="BP56" t="s">
        <v>235</v>
      </c>
      <c r="BQ56">
        <v>3.0000000000000001E-3</v>
      </c>
      <c r="BR56">
        <v>0.01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Z56" t="b">
        <v>0</v>
      </c>
      <c r="CA56" t="b">
        <v>1</v>
      </c>
      <c r="CB56">
        <v>-88</v>
      </c>
      <c r="CC56">
        <v>110</v>
      </c>
      <c r="CD56" t="s">
        <v>239</v>
      </c>
      <c r="CE56" t="s">
        <v>240</v>
      </c>
      <c r="CF56">
        <v>220</v>
      </c>
      <c r="CG56" t="s">
        <v>220</v>
      </c>
      <c r="CH56" t="s">
        <v>240</v>
      </c>
      <c r="CI56">
        <v>0</v>
      </c>
      <c r="CJ56" t="s">
        <v>215</v>
      </c>
      <c r="CK56" t="s">
        <v>688</v>
      </c>
    </row>
    <row r="57" spans="1:89" x14ac:dyDescent="0.3">
      <c r="A57" s="1">
        <v>44726</v>
      </c>
      <c r="B57">
        <v>6</v>
      </c>
      <c r="C57">
        <v>2022</v>
      </c>
      <c r="D57" t="s">
        <v>613</v>
      </c>
      <c r="E57" t="s">
        <v>54</v>
      </c>
      <c r="F57" t="s">
        <v>65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N57" t="s">
        <v>485</v>
      </c>
      <c r="O57" t="s">
        <v>206</v>
      </c>
      <c r="P57" s="2">
        <v>0.32361111111111113</v>
      </c>
      <c r="Q57" t="s">
        <v>304</v>
      </c>
      <c r="R57">
        <v>1</v>
      </c>
      <c r="S57" t="s">
        <v>208</v>
      </c>
      <c r="T57">
        <v>32.70778</v>
      </c>
      <c r="U57">
        <v>-117.17868</v>
      </c>
      <c r="V57" t="s">
        <v>209</v>
      </c>
      <c r="W57" t="b">
        <v>0</v>
      </c>
      <c r="Y57" t="s">
        <v>305</v>
      </c>
      <c r="Z57" t="s">
        <v>211</v>
      </c>
      <c r="AB57" t="s">
        <v>689</v>
      </c>
      <c r="AC57" t="s">
        <v>98</v>
      </c>
      <c r="AD57" t="s">
        <v>622</v>
      </c>
      <c r="AE57" t="s">
        <v>215</v>
      </c>
      <c r="AF57">
        <v>1</v>
      </c>
      <c r="AG57" t="s">
        <v>690</v>
      </c>
      <c r="AH57" t="b">
        <v>1</v>
      </c>
      <c r="AI57" t="s">
        <v>691</v>
      </c>
      <c r="AJ57" t="s">
        <v>692</v>
      </c>
      <c r="AK57" t="s">
        <v>693</v>
      </c>
      <c r="AL57">
        <v>16.84</v>
      </c>
      <c r="AM57" t="s">
        <v>220</v>
      </c>
      <c r="AO57" t="s">
        <v>694</v>
      </c>
      <c r="AP57">
        <v>1</v>
      </c>
      <c r="AQ57" t="s">
        <v>222</v>
      </c>
      <c r="AR57">
        <v>16.84</v>
      </c>
      <c r="AS57" t="s">
        <v>220</v>
      </c>
      <c r="AT57" t="s">
        <v>203</v>
      </c>
      <c r="AU57" t="s">
        <v>223</v>
      </c>
      <c r="AW57" t="s">
        <v>225</v>
      </c>
      <c r="AX57" t="s">
        <v>226</v>
      </c>
      <c r="AY57">
        <v>50</v>
      </c>
      <c r="AZ57" t="s">
        <v>106</v>
      </c>
      <c r="BA57" t="s">
        <v>227</v>
      </c>
      <c r="BB57" t="s">
        <v>228</v>
      </c>
      <c r="BC57" t="s">
        <v>229</v>
      </c>
      <c r="BD57" t="s">
        <v>282</v>
      </c>
      <c r="BE57" s="1">
        <v>44768</v>
      </c>
      <c r="BF57" t="s">
        <v>690</v>
      </c>
      <c r="BG57" t="s">
        <v>695</v>
      </c>
      <c r="BH57" s="1">
        <v>44726</v>
      </c>
      <c r="BI57" t="s">
        <v>233</v>
      </c>
      <c r="BJ57" s="1">
        <v>18264</v>
      </c>
      <c r="BK57">
        <v>1</v>
      </c>
      <c r="BL57">
        <v>305</v>
      </c>
      <c r="BM57">
        <v>0.30499999999999999</v>
      </c>
      <c r="BN57">
        <v>0.30499999999999999</v>
      </c>
      <c r="BO57" t="s">
        <v>234</v>
      </c>
      <c r="BP57" t="s">
        <v>235</v>
      </c>
      <c r="BQ57">
        <v>3.0000000000000001E-3</v>
      </c>
      <c r="BR57">
        <v>0.01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217</v>
      </c>
      <c r="CC57">
        <v>223</v>
      </c>
      <c r="CD57" t="s">
        <v>239</v>
      </c>
      <c r="CE57" t="s">
        <v>240</v>
      </c>
      <c r="CF57">
        <v>175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3">
      <c r="A58" s="1">
        <v>44727</v>
      </c>
      <c r="B58">
        <v>6</v>
      </c>
      <c r="C58">
        <v>2022</v>
      </c>
      <c r="D58" t="s">
        <v>613</v>
      </c>
      <c r="E58" t="s">
        <v>54</v>
      </c>
      <c r="F58" t="s">
        <v>65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N58" t="s">
        <v>485</v>
      </c>
      <c r="O58" t="s">
        <v>206</v>
      </c>
      <c r="P58" s="2">
        <v>0.30208333333333331</v>
      </c>
      <c r="Q58" t="s">
        <v>304</v>
      </c>
      <c r="R58">
        <v>1</v>
      </c>
      <c r="S58" t="s">
        <v>208</v>
      </c>
      <c r="T58">
        <v>32.70778</v>
      </c>
      <c r="U58">
        <v>-117.17868</v>
      </c>
      <c r="V58" t="s">
        <v>209</v>
      </c>
      <c r="W58" t="b">
        <v>0</v>
      </c>
      <c r="Y58" t="s">
        <v>305</v>
      </c>
      <c r="Z58" t="s">
        <v>211</v>
      </c>
      <c r="AB58" t="s">
        <v>696</v>
      </c>
      <c r="AC58" t="s">
        <v>98</v>
      </c>
      <c r="AD58" t="s">
        <v>622</v>
      </c>
      <c r="AE58" t="s">
        <v>215</v>
      </c>
      <c r="AF58">
        <v>1</v>
      </c>
      <c r="AG58" t="s">
        <v>697</v>
      </c>
      <c r="AH58" t="b">
        <v>1</v>
      </c>
      <c r="AI58" t="s">
        <v>698</v>
      </c>
      <c r="AJ58" t="s">
        <v>692</v>
      </c>
      <c r="AK58" t="s">
        <v>693</v>
      </c>
      <c r="AL58">
        <v>20.56</v>
      </c>
      <c r="AM58" t="s">
        <v>220</v>
      </c>
      <c r="AO58" t="s">
        <v>699</v>
      </c>
      <c r="AP58">
        <v>1</v>
      </c>
      <c r="AQ58" t="s">
        <v>222</v>
      </c>
      <c r="AR58">
        <v>20.56</v>
      </c>
      <c r="AS58" t="s">
        <v>220</v>
      </c>
      <c r="AT58" t="s">
        <v>203</v>
      </c>
      <c r="AU58" t="s">
        <v>223</v>
      </c>
      <c r="AW58" t="s">
        <v>225</v>
      </c>
      <c r="AX58" t="s">
        <v>226</v>
      </c>
      <c r="AY58">
        <v>50</v>
      </c>
      <c r="AZ58" t="s">
        <v>106</v>
      </c>
      <c r="BA58" t="s">
        <v>227</v>
      </c>
      <c r="BB58" t="s">
        <v>228</v>
      </c>
      <c r="BC58" t="s">
        <v>229</v>
      </c>
      <c r="BD58" t="s">
        <v>700</v>
      </c>
      <c r="BE58" s="1">
        <v>44767</v>
      </c>
      <c r="BF58" t="s">
        <v>697</v>
      </c>
      <c r="BG58" t="s">
        <v>701</v>
      </c>
      <c r="BH58" s="1">
        <v>44727</v>
      </c>
      <c r="BI58" t="s">
        <v>233</v>
      </c>
      <c r="BJ58" s="1">
        <v>18264</v>
      </c>
      <c r="BK58">
        <v>1</v>
      </c>
      <c r="BL58">
        <v>241</v>
      </c>
      <c r="BM58">
        <v>0.24099999999999999</v>
      </c>
      <c r="BN58">
        <v>0.24099999999999999</v>
      </c>
      <c r="BO58" t="s">
        <v>234</v>
      </c>
      <c r="BP58" t="s">
        <v>235</v>
      </c>
      <c r="BQ58">
        <v>3.0000000000000001E-3</v>
      </c>
      <c r="BR58">
        <v>0.01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252</v>
      </c>
      <c r="CC58">
        <v>261</v>
      </c>
      <c r="CD58" t="s">
        <v>239</v>
      </c>
      <c r="CE58" t="s">
        <v>240</v>
      </c>
      <c r="CF58">
        <v>245</v>
      </c>
      <c r="CG58" t="s">
        <v>220</v>
      </c>
      <c r="CH58" t="s">
        <v>240</v>
      </c>
      <c r="CI58">
        <v>0</v>
      </c>
      <c r="CJ58" t="e">
        <v>#N/A</v>
      </c>
      <c r="CK58" t="s">
        <v>241</v>
      </c>
    </row>
    <row r="59" spans="1:89" x14ac:dyDescent="0.3">
      <c r="A59" s="1">
        <v>44727</v>
      </c>
      <c r="B59">
        <v>6</v>
      </c>
      <c r="C59">
        <v>2022</v>
      </c>
      <c r="D59" t="s">
        <v>613</v>
      </c>
      <c r="E59" t="s">
        <v>54</v>
      </c>
      <c r="F59" t="s">
        <v>65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N59" t="s">
        <v>485</v>
      </c>
      <c r="O59" t="s">
        <v>206</v>
      </c>
      <c r="P59" s="2">
        <v>0.30208333333333331</v>
      </c>
      <c r="Q59" t="s">
        <v>304</v>
      </c>
      <c r="R59">
        <v>1</v>
      </c>
      <c r="S59" t="s">
        <v>208</v>
      </c>
      <c r="T59">
        <v>32.70778</v>
      </c>
      <c r="U59">
        <v>-117.17868</v>
      </c>
      <c r="V59" t="s">
        <v>209</v>
      </c>
      <c r="W59" t="b">
        <v>0</v>
      </c>
      <c r="Y59" t="s">
        <v>305</v>
      </c>
      <c r="Z59" t="s">
        <v>211</v>
      </c>
      <c r="AB59" t="s">
        <v>702</v>
      </c>
      <c r="AC59" t="s">
        <v>98</v>
      </c>
      <c r="AD59" t="s">
        <v>622</v>
      </c>
      <c r="AE59" t="s">
        <v>215</v>
      </c>
      <c r="AF59">
        <v>1</v>
      </c>
      <c r="AG59" t="s">
        <v>703</v>
      </c>
      <c r="AH59" t="b">
        <v>1</v>
      </c>
      <c r="AI59" t="s">
        <v>704</v>
      </c>
      <c r="AJ59" t="s">
        <v>692</v>
      </c>
      <c r="AK59" t="s">
        <v>693</v>
      </c>
      <c r="AL59">
        <v>20.96</v>
      </c>
      <c r="AM59" t="s">
        <v>220</v>
      </c>
      <c r="AO59" t="s">
        <v>705</v>
      </c>
      <c r="AP59">
        <v>1</v>
      </c>
      <c r="AQ59" t="s">
        <v>222</v>
      </c>
      <c r="AR59">
        <v>20.96</v>
      </c>
      <c r="AS59" t="s">
        <v>220</v>
      </c>
      <c r="AT59" t="s">
        <v>203</v>
      </c>
      <c r="AU59" t="s">
        <v>223</v>
      </c>
      <c r="AW59" t="s">
        <v>225</v>
      </c>
      <c r="AX59" t="s">
        <v>226</v>
      </c>
      <c r="AY59">
        <v>50</v>
      </c>
      <c r="AZ59" t="s">
        <v>106</v>
      </c>
      <c r="BA59" t="s">
        <v>227</v>
      </c>
      <c r="BB59" t="s">
        <v>228</v>
      </c>
      <c r="BC59" t="s">
        <v>229</v>
      </c>
      <c r="BD59" t="s">
        <v>700</v>
      </c>
      <c r="BE59" s="1">
        <v>44767</v>
      </c>
      <c r="BF59" t="s">
        <v>703</v>
      </c>
      <c r="BG59" t="s">
        <v>706</v>
      </c>
      <c r="BH59" s="1">
        <v>44727</v>
      </c>
      <c r="BI59" t="s">
        <v>233</v>
      </c>
      <c r="BJ59" s="1">
        <v>18264</v>
      </c>
      <c r="BK59">
        <v>1</v>
      </c>
      <c r="BL59">
        <v>198</v>
      </c>
      <c r="BM59">
        <v>0.19800000000000001</v>
      </c>
      <c r="BN59">
        <v>0.19800000000000001</v>
      </c>
      <c r="BO59" t="s">
        <v>234</v>
      </c>
      <c r="BP59" t="s">
        <v>235</v>
      </c>
      <c r="BQ59">
        <v>3.0000000000000001E-3</v>
      </c>
      <c r="BR59">
        <v>0.01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295</v>
      </c>
      <c r="CC59">
        <v>307</v>
      </c>
      <c r="CD59" t="s">
        <v>239</v>
      </c>
      <c r="CE59" t="s">
        <v>240</v>
      </c>
      <c r="CF59">
        <v>395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3">
      <c r="A60" s="1">
        <v>44727</v>
      </c>
      <c r="B60">
        <v>6</v>
      </c>
      <c r="C60">
        <v>2022</v>
      </c>
      <c r="D60" t="s">
        <v>613</v>
      </c>
      <c r="E60" t="s">
        <v>54</v>
      </c>
      <c r="F60" t="s">
        <v>65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N60" t="s">
        <v>485</v>
      </c>
      <c r="O60" t="s">
        <v>206</v>
      </c>
      <c r="P60" s="2">
        <v>0.30208333333333331</v>
      </c>
      <c r="Q60" t="s">
        <v>304</v>
      </c>
      <c r="R60">
        <v>1</v>
      </c>
      <c r="S60" t="s">
        <v>208</v>
      </c>
      <c r="T60">
        <v>32.70778</v>
      </c>
      <c r="U60">
        <v>-117.17868</v>
      </c>
      <c r="V60" t="s">
        <v>209</v>
      </c>
      <c r="W60" t="b">
        <v>0</v>
      </c>
      <c r="Y60" t="s">
        <v>305</v>
      </c>
      <c r="Z60" t="s">
        <v>211</v>
      </c>
      <c r="AB60" t="s">
        <v>707</v>
      </c>
      <c r="AC60" t="s">
        <v>98</v>
      </c>
      <c r="AD60" t="s">
        <v>622</v>
      </c>
      <c r="AE60" t="s">
        <v>215</v>
      </c>
      <c r="AF60">
        <v>1</v>
      </c>
      <c r="AG60" t="s">
        <v>708</v>
      </c>
      <c r="AH60" t="b">
        <v>1</v>
      </c>
      <c r="AI60" t="s">
        <v>709</v>
      </c>
      <c r="AJ60" t="s">
        <v>692</v>
      </c>
      <c r="AK60" t="s">
        <v>693</v>
      </c>
      <c r="AL60">
        <v>18.95</v>
      </c>
      <c r="AM60" t="s">
        <v>220</v>
      </c>
      <c r="AO60" t="s">
        <v>710</v>
      </c>
      <c r="AP60">
        <v>1</v>
      </c>
      <c r="AQ60" t="s">
        <v>222</v>
      </c>
      <c r="AR60">
        <v>18.95</v>
      </c>
      <c r="AS60" t="s">
        <v>220</v>
      </c>
      <c r="AT60" t="s">
        <v>203</v>
      </c>
      <c r="AU60" t="s">
        <v>223</v>
      </c>
      <c r="AW60" t="s">
        <v>225</v>
      </c>
      <c r="AX60" t="s">
        <v>226</v>
      </c>
      <c r="AY60">
        <v>50</v>
      </c>
      <c r="AZ60" t="s">
        <v>106</v>
      </c>
      <c r="BA60" t="s">
        <v>227</v>
      </c>
      <c r="BB60" t="s">
        <v>228</v>
      </c>
      <c r="BC60" t="s">
        <v>229</v>
      </c>
      <c r="BD60" t="s">
        <v>700</v>
      </c>
      <c r="BE60" s="1">
        <v>44767</v>
      </c>
      <c r="BF60" t="s">
        <v>708</v>
      </c>
      <c r="BG60" t="s">
        <v>711</v>
      </c>
      <c r="BH60" s="1">
        <v>44727</v>
      </c>
      <c r="BI60" t="s">
        <v>233</v>
      </c>
      <c r="BJ60" s="1">
        <v>18264</v>
      </c>
      <c r="BK60">
        <v>1</v>
      </c>
      <c r="BL60">
        <v>196</v>
      </c>
      <c r="BM60">
        <v>0.19600000000000001</v>
      </c>
      <c r="BN60">
        <v>0.19600000000000001</v>
      </c>
      <c r="BO60" t="s">
        <v>234</v>
      </c>
      <c r="BP60" t="s">
        <v>235</v>
      </c>
      <c r="BQ60">
        <v>3.0000000000000001E-3</v>
      </c>
      <c r="BR60">
        <v>0.01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305</v>
      </c>
      <c r="CC60">
        <v>317</v>
      </c>
      <c r="CD60" t="s">
        <v>239</v>
      </c>
      <c r="CE60" t="s">
        <v>240</v>
      </c>
      <c r="CF60">
        <v>400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3">
      <c r="A61" s="1">
        <v>44727</v>
      </c>
      <c r="B61">
        <v>6</v>
      </c>
      <c r="C61">
        <v>2022</v>
      </c>
      <c r="D61" t="s">
        <v>613</v>
      </c>
      <c r="E61" t="s">
        <v>54</v>
      </c>
      <c r="F61" t="s">
        <v>65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N61" t="s">
        <v>485</v>
      </c>
      <c r="O61" t="s">
        <v>206</v>
      </c>
      <c r="P61" s="2">
        <v>0.30208333333333331</v>
      </c>
      <c r="Q61" t="s">
        <v>304</v>
      </c>
      <c r="R61">
        <v>1</v>
      </c>
      <c r="S61" t="s">
        <v>208</v>
      </c>
      <c r="T61">
        <v>32.70778</v>
      </c>
      <c r="U61">
        <v>-117.17868</v>
      </c>
      <c r="V61" t="s">
        <v>209</v>
      </c>
      <c r="W61" t="b">
        <v>0</v>
      </c>
      <c r="Y61" t="s">
        <v>305</v>
      </c>
      <c r="Z61" t="s">
        <v>211</v>
      </c>
      <c r="AB61" t="s">
        <v>712</v>
      </c>
      <c r="AC61" t="s">
        <v>98</v>
      </c>
      <c r="AD61" t="s">
        <v>622</v>
      </c>
      <c r="AE61" t="s">
        <v>215</v>
      </c>
      <c r="AF61">
        <v>1</v>
      </c>
      <c r="AG61" t="s">
        <v>713</v>
      </c>
      <c r="AH61" t="b">
        <v>1</v>
      </c>
      <c r="AI61" t="s">
        <v>714</v>
      </c>
      <c r="AJ61" t="s">
        <v>692</v>
      </c>
      <c r="AK61" t="s">
        <v>693</v>
      </c>
      <c r="AL61">
        <v>20.309999999999999</v>
      </c>
      <c r="AM61" t="s">
        <v>220</v>
      </c>
      <c r="AO61" t="s">
        <v>715</v>
      </c>
      <c r="AP61">
        <v>1</v>
      </c>
      <c r="AQ61" t="s">
        <v>222</v>
      </c>
      <c r="AR61">
        <v>20.309999999999999</v>
      </c>
      <c r="AS61" t="s">
        <v>220</v>
      </c>
      <c r="AT61" t="s">
        <v>203</v>
      </c>
      <c r="AU61" t="s">
        <v>223</v>
      </c>
      <c r="AW61" t="s">
        <v>225</v>
      </c>
      <c r="AX61" t="s">
        <v>226</v>
      </c>
      <c r="AY61">
        <v>50</v>
      </c>
      <c r="AZ61" t="s">
        <v>106</v>
      </c>
      <c r="BA61" t="s">
        <v>227</v>
      </c>
      <c r="BB61" t="s">
        <v>228</v>
      </c>
      <c r="BC61" t="s">
        <v>229</v>
      </c>
      <c r="BD61" t="s">
        <v>700</v>
      </c>
      <c r="BE61" s="1">
        <v>44767</v>
      </c>
      <c r="BF61" t="s">
        <v>713</v>
      </c>
      <c r="BG61" t="s">
        <v>716</v>
      </c>
      <c r="BH61" s="1">
        <v>44727</v>
      </c>
      <c r="BI61" t="s">
        <v>233</v>
      </c>
      <c r="BJ61" s="1">
        <v>18264</v>
      </c>
      <c r="BK61">
        <v>1</v>
      </c>
      <c r="BL61">
        <v>151</v>
      </c>
      <c r="BM61">
        <v>0.151</v>
      </c>
      <c r="BN61">
        <v>0.151</v>
      </c>
      <c r="BO61" t="s">
        <v>234</v>
      </c>
      <c r="BP61" t="s">
        <v>235</v>
      </c>
      <c r="BQ61">
        <v>3.0000000000000001E-3</v>
      </c>
      <c r="BR61">
        <v>0.01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Z61" t="b">
        <v>0</v>
      </c>
      <c r="CA61" t="b">
        <v>1</v>
      </c>
      <c r="CB61">
        <v>278</v>
      </c>
      <c r="CC61">
        <v>287</v>
      </c>
      <c r="CD61" t="s">
        <v>239</v>
      </c>
      <c r="CE61" t="s">
        <v>240</v>
      </c>
      <c r="CF61">
        <v>345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3">
      <c r="A62" s="1">
        <v>44726</v>
      </c>
      <c r="B62">
        <v>6</v>
      </c>
      <c r="C62">
        <v>2022</v>
      </c>
      <c r="D62" t="s">
        <v>613</v>
      </c>
      <c r="E62" t="s">
        <v>54</v>
      </c>
      <c r="F62" t="s">
        <v>65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N62" t="s">
        <v>485</v>
      </c>
      <c r="O62" t="s">
        <v>206</v>
      </c>
      <c r="P62" s="2">
        <v>0.32361111111111113</v>
      </c>
      <c r="Q62" t="s">
        <v>304</v>
      </c>
      <c r="R62">
        <v>1</v>
      </c>
      <c r="S62" t="s">
        <v>208</v>
      </c>
      <c r="T62">
        <v>32.70778</v>
      </c>
      <c r="U62">
        <v>-117.17868</v>
      </c>
      <c r="V62" t="s">
        <v>209</v>
      </c>
      <c r="W62" t="b">
        <v>0</v>
      </c>
      <c r="Y62" t="s">
        <v>305</v>
      </c>
      <c r="Z62" t="s">
        <v>211</v>
      </c>
      <c r="AB62" t="s">
        <v>717</v>
      </c>
      <c r="AC62" t="s">
        <v>98</v>
      </c>
      <c r="AD62" t="s">
        <v>622</v>
      </c>
      <c r="AE62" t="s">
        <v>215</v>
      </c>
      <c r="AF62">
        <v>1</v>
      </c>
      <c r="AG62" t="s">
        <v>718</v>
      </c>
      <c r="AH62" t="b">
        <v>1</v>
      </c>
      <c r="AI62" t="s">
        <v>719</v>
      </c>
      <c r="AJ62" t="s">
        <v>692</v>
      </c>
      <c r="AK62" t="s">
        <v>693</v>
      </c>
      <c r="AL62">
        <v>18.41</v>
      </c>
      <c r="AM62" t="s">
        <v>220</v>
      </c>
      <c r="AO62" t="s">
        <v>720</v>
      </c>
      <c r="AP62">
        <v>1</v>
      </c>
      <c r="AQ62" t="s">
        <v>222</v>
      </c>
      <c r="AR62">
        <v>18.41</v>
      </c>
      <c r="AS62" t="s">
        <v>220</v>
      </c>
      <c r="AT62" t="s">
        <v>203</v>
      </c>
      <c r="AU62" t="s">
        <v>223</v>
      </c>
      <c r="AW62" t="s">
        <v>225</v>
      </c>
      <c r="AX62" t="s">
        <v>226</v>
      </c>
      <c r="AY62">
        <v>50</v>
      </c>
      <c r="AZ62" t="s">
        <v>106</v>
      </c>
      <c r="BA62" t="s">
        <v>227</v>
      </c>
      <c r="BB62" t="s">
        <v>228</v>
      </c>
      <c r="BC62" t="s">
        <v>229</v>
      </c>
      <c r="BD62" t="s">
        <v>282</v>
      </c>
      <c r="BE62" s="1">
        <v>44768</v>
      </c>
      <c r="BF62" t="s">
        <v>718</v>
      </c>
      <c r="BG62" t="s">
        <v>721</v>
      </c>
      <c r="BH62" s="1">
        <v>44726</v>
      </c>
      <c r="BI62" t="s">
        <v>233</v>
      </c>
      <c r="BJ62" s="1">
        <v>18264</v>
      </c>
      <c r="BK62">
        <v>1</v>
      </c>
      <c r="BL62">
        <v>148</v>
      </c>
      <c r="BM62">
        <v>0.14799999999999999</v>
      </c>
      <c r="BN62">
        <v>0.14799999999999999</v>
      </c>
      <c r="BO62" t="s">
        <v>234</v>
      </c>
      <c r="BP62" t="s">
        <v>235</v>
      </c>
      <c r="BQ62">
        <v>3.0000000000000001E-3</v>
      </c>
      <c r="BR62">
        <v>0.01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240</v>
      </c>
      <c r="CC62">
        <v>247</v>
      </c>
      <c r="CD62" t="s">
        <v>239</v>
      </c>
      <c r="CE62" t="s">
        <v>240</v>
      </c>
      <c r="CF62">
        <v>210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  <row r="63" spans="1:89" x14ac:dyDescent="0.3">
      <c r="A63" s="1">
        <v>44726</v>
      </c>
      <c r="B63">
        <v>6</v>
      </c>
      <c r="C63">
        <v>2022</v>
      </c>
      <c r="D63" t="s">
        <v>613</v>
      </c>
      <c r="E63" t="s">
        <v>54</v>
      </c>
      <c r="F63" t="s">
        <v>65</v>
      </c>
      <c r="G63" t="s">
        <v>198</v>
      </c>
      <c r="H63" t="s">
        <v>199</v>
      </c>
      <c r="I63" t="s">
        <v>200</v>
      </c>
      <c r="J63" t="s">
        <v>201</v>
      </c>
      <c r="K63" t="s">
        <v>202</v>
      </c>
      <c r="L63" t="s">
        <v>203</v>
      </c>
      <c r="N63" t="s">
        <v>485</v>
      </c>
      <c r="O63" t="s">
        <v>206</v>
      </c>
      <c r="P63" s="2">
        <v>0.32361111111111113</v>
      </c>
      <c r="Q63" t="s">
        <v>304</v>
      </c>
      <c r="R63">
        <v>1</v>
      </c>
      <c r="S63" t="s">
        <v>208</v>
      </c>
      <c r="T63">
        <v>32.70778</v>
      </c>
      <c r="U63">
        <v>-117.17868</v>
      </c>
      <c r="V63" t="s">
        <v>209</v>
      </c>
      <c r="W63" t="b">
        <v>0</v>
      </c>
      <c r="Y63" t="s">
        <v>305</v>
      </c>
      <c r="Z63" t="s">
        <v>211</v>
      </c>
      <c r="AB63" t="s">
        <v>722</v>
      </c>
      <c r="AC63" t="s">
        <v>98</v>
      </c>
      <c r="AD63" t="s">
        <v>622</v>
      </c>
      <c r="AE63" t="s">
        <v>215</v>
      </c>
      <c r="AF63">
        <v>1</v>
      </c>
      <c r="AG63" t="s">
        <v>723</v>
      </c>
      <c r="AH63" t="b">
        <v>1</v>
      </c>
      <c r="AI63" t="s">
        <v>724</v>
      </c>
      <c r="AJ63" t="s">
        <v>692</v>
      </c>
      <c r="AK63" t="s">
        <v>693</v>
      </c>
      <c r="AL63">
        <v>15.11</v>
      </c>
      <c r="AM63" t="s">
        <v>220</v>
      </c>
      <c r="AO63" t="s">
        <v>725</v>
      </c>
      <c r="AP63">
        <v>1</v>
      </c>
      <c r="AQ63" t="s">
        <v>222</v>
      </c>
      <c r="AR63">
        <v>15.11</v>
      </c>
      <c r="AS63" t="s">
        <v>220</v>
      </c>
      <c r="AT63" t="s">
        <v>203</v>
      </c>
      <c r="AU63" t="s">
        <v>223</v>
      </c>
      <c r="AW63" t="s">
        <v>225</v>
      </c>
      <c r="AX63" t="s">
        <v>226</v>
      </c>
      <c r="AY63">
        <v>50</v>
      </c>
      <c r="AZ63" t="s">
        <v>106</v>
      </c>
      <c r="BA63" t="s">
        <v>227</v>
      </c>
      <c r="BB63" t="s">
        <v>228</v>
      </c>
      <c r="BC63" t="s">
        <v>229</v>
      </c>
      <c r="BD63" t="s">
        <v>282</v>
      </c>
      <c r="BE63" s="1">
        <v>44768</v>
      </c>
      <c r="BF63" t="s">
        <v>723</v>
      </c>
      <c r="BG63" t="s">
        <v>726</v>
      </c>
      <c r="BH63" s="1">
        <v>44726</v>
      </c>
      <c r="BI63" t="s">
        <v>233</v>
      </c>
      <c r="BJ63" s="1">
        <v>18264</v>
      </c>
      <c r="BK63">
        <v>1</v>
      </c>
      <c r="BL63">
        <v>99</v>
      </c>
      <c r="BM63">
        <v>9.9000000000000005E-2</v>
      </c>
      <c r="BN63">
        <v>9.9000000000000005E-2</v>
      </c>
      <c r="BO63" t="s">
        <v>234</v>
      </c>
      <c r="BP63" t="s">
        <v>235</v>
      </c>
      <c r="BQ63">
        <v>3.0000000000000001E-3</v>
      </c>
      <c r="BR63">
        <v>0.01</v>
      </c>
      <c r="BS63">
        <v>1</v>
      </c>
      <c r="BT63" t="s">
        <v>233</v>
      </c>
      <c r="BU63" t="s">
        <v>236</v>
      </c>
      <c r="BV63" t="s">
        <v>237</v>
      </c>
      <c r="BW63" t="s">
        <v>238</v>
      </c>
      <c r="BZ63" t="b">
        <v>0</v>
      </c>
      <c r="CA63" t="b">
        <v>1</v>
      </c>
      <c r="CB63">
        <v>202</v>
      </c>
      <c r="CC63">
        <v>209</v>
      </c>
      <c r="CD63" t="s">
        <v>239</v>
      </c>
      <c r="CE63" t="s">
        <v>240</v>
      </c>
      <c r="CF63">
        <v>130</v>
      </c>
      <c r="CG63" t="s">
        <v>220</v>
      </c>
      <c r="CH63" t="s">
        <v>240</v>
      </c>
      <c r="CI63">
        <v>0</v>
      </c>
      <c r="CJ63" t="e">
        <v>#N/A</v>
      </c>
      <c r="CK63" t="s">
        <v>241</v>
      </c>
    </row>
    <row r="64" spans="1:89" x14ac:dyDescent="0.3">
      <c r="A64" s="1">
        <v>44804</v>
      </c>
      <c r="B64">
        <v>8</v>
      </c>
      <c r="C64">
        <v>2022</v>
      </c>
      <c r="D64" t="s">
        <v>560</v>
      </c>
      <c r="E64" t="s">
        <v>47</v>
      </c>
      <c r="F64" t="s">
        <v>66</v>
      </c>
      <c r="G64" t="s">
        <v>198</v>
      </c>
      <c r="H64" t="s">
        <v>199</v>
      </c>
      <c r="I64" t="s">
        <v>200</v>
      </c>
      <c r="J64" t="s">
        <v>201</v>
      </c>
      <c r="K64" t="s">
        <v>202</v>
      </c>
      <c r="L64" t="s">
        <v>203</v>
      </c>
      <c r="N64" t="s">
        <v>395</v>
      </c>
      <c r="O64" t="s">
        <v>206</v>
      </c>
      <c r="P64" s="2">
        <v>0.30208333333333331</v>
      </c>
      <c r="Q64" t="s">
        <v>361</v>
      </c>
      <c r="R64">
        <v>1</v>
      </c>
      <c r="S64" t="s">
        <v>208</v>
      </c>
      <c r="T64">
        <v>33.191589999999998</v>
      </c>
      <c r="U64">
        <v>-117.38888</v>
      </c>
      <c r="V64" t="s">
        <v>209</v>
      </c>
      <c r="W64" t="b">
        <v>0</v>
      </c>
      <c r="Y64" t="s">
        <v>396</v>
      </c>
      <c r="Z64" t="s">
        <v>211</v>
      </c>
      <c r="AA64" t="s">
        <v>727</v>
      </c>
      <c r="AB64" t="s">
        <v>728</v>
      </c>
      <c r="AC64" t="s">
        <v>99</v>
      </c>
      <c r="AD64" t="s">
        <v>477</v>
      </c>
      <c r="AE64" t="s">
        <v>215</v>
      </c>
      <c r="AF64">
        <v>1</v>
      </c>
      <c r="AG64" t="s">
        <v>729</v>
      </c>
      <c r="AH64" t="b">
        <v>1</v>
      </c>
      <c r="AI64" t="s">
        <v>730</v>
      </c>
      <c r="AJ64" t="s">
        <v>692</v>
      </c>
      <c r="AK64" t="s">
        <v>693</v>
      </c>
      <c r="AL64">
        <v>87.36</v>
      </c>
      <c r="AM64" t="s">
        <v>220</v>
      </c>
      <c r="AO64" t="s">
        <v>731</v>
      </c>
      <c r="AP64">
        <v>1</v>
      </c>
      <c r="AQ64" t="s">
        <v>222</v>
      </c>
      <c r="AR64">
        <v>436.81</v>
      </c>
      <c r="AS64" t="s">
        <v>220</v>
      </c>
      <c r="AT64" t="s">
        <v>203</v>
      </c>
      <c r="AU64" t="s">
        <v>223</v>
      </c>
      <c r="AV64" t="s">
        <v>732</v>
      </c>
      <c r="AW64" t="s">
        <v>225</v>
      </c>
      <c r="AX64" t="s">
        <v>226</v>
      </c>
      <c r="AY64">
        <v>50</v>
      </c>
      <c r="AZ64" t="s">
        <v>106</v>
      </c>
      <c r="BA64" t="s">
        <v>227</v>
      </c>
      <c r="BB64" t="s">
        <v>228</v>
      </c>
      <c r="BC64" t="s">
        <v>229</v>
      </c>
      <c r="BD64" t="s">
        <v>733</v>
      </c>
      <c r="BE64" s="1">
        <v>45013</v>
      </c>
      <c r="BF64" t="s">
        <v>734</v>
      </c>
      <c r="BG64" t="s">
        <v>735</v>
      </c>
      <c r="BH64" s="1">
        <v>44804</v>
      </c>
      <c r="BI64" t="s">
        <v>233</v>
      </c>
      <c r="BJ64" s="1">
        <v>18264</v>
      </c>
      <c r="BK64">
        <v>1</v>
      </c>
      <c r="BL64">
        <v>87</v>
      </c>
      <c r="BM64">
        <v>8.6999999999999994E-2</v>
      </c>
      <c r="BN64">
        <v>8.6999999999999994E-2</v>
      </c>
      <c r="BO64" t="s">
        <v>234</v>
      </c>
      <c r="BP64" t="s">
        <v>235</v>
      </c>
      <c r="BQ64">
        <v>3.0000000000000001E-3</v>
      </c>
      <c r="BR64">
        <v>0.01</v>
      </c>
      <c r="BS64">
        <v>1</v>
      </c>
      <c r="BT64" t="s">
        <v>233</v>
      </c>
      <c r="BU64" t="s">
        <v>236</v>
      </c>
      <c r="BV64" t="s">
        <v>237</v>
      </c>
      <c r="BW64" t="s">
        <v>238</v>
      </c>
      <c r="BZ64" t="b">
        <v>0</v>
      </c>
      <c r="CA64" t="b">
        <v>1</v>
      </c>
      <c r="CB64">
        <v>552</v>
      </c>
      <c r="CC64">
        <v>575</v>
      </c>
      <c r="CD64" t="s">
        <v>239</v>
      </c>
      <c r="CE64" t="s">
        <v>240</v>
      </c>
      <c r="CF64">
        <v>2515</v>
      </c>
      <c r="CG64" t="s">
        <v>220</v>
      </c>
      <c r="CH64" t="s">
        <v>240</v>
      </c>
      <c r="CI64">
        <v>0</v>
      </c>
      <c r="CJ64" t="e">
        <v>#N/A</v>
      </c>
      <c r="CK64" t="s">
        <v>241</v>
      </c>
    </row>
    <row r="65" spans="1:89" x14ac:dyDescent="0.3">
      <c r="A65" s="1">
        <v>44789</v>
      </c>
      <c r="B65">
        <v>8</v>
      </c>
      <c r="C65">
        <v>2022</v>
      </c>
      <c r="D65" t="s">
        <v>637</v>
      </c>
      <c r="E65" t="s">
        <v>59</v>
      </c>
      <c r="F65" t="s">
        <v>67</v>
      </c>
      <c r="G65" t="s">
        <v>198</v>
      </c>
      <c r="H65" t="s">
        <v>199</v>
      </c>
      <c r="I65" t="s">
        <v>200</v>
      </c>
      <c r="J65" t="s">
        <v>201</v>
      </c>
      <c r="K65" t="s">
        <v>202</v>
      </c>
      <c r="L65" t="s">
        <v>203</v>
      </c>
      <c r="M65" t="s">
        <v>204</v>
      </c>
      <c r="N65" t="s">
        <v>649</v>
      </c>
      <c r="O65" t="s">
        <v>206</v>
      </c>
      <c r="P65" s="2">
        <v>0.375</v>
      </c>
      <c r="Q65" t="s">
        <v>207</v>
      </c>
      <c r="R65">
        <v>1</v>
      </c>
      <c r="S65" t="s">
        <v>208</v>
      </c>
      <c r="T65">
        <v>32.767538999999999</v>
      </c>
      <c r="U65">
        <v>-117.160904</v>
      </c>
      <c r="V65" t="s">
        <v>209</v>
      </c>
      <c r="W65" t="b">
        <v>0</v>
      </c>
      <c r="X65">
        <v>9</v>
      </c>
      <c r="Y65" t="s">
        <v>650</v>
      </c>
      <c r="Z65" t="s">
        <v>211</v>
      </c>
      <c r="AB65" t="s">
        <v>736</v>
      </c>
      <c r="AC65" t="s">
        <v>100</v>
      </c>
      <c r="AD65" t="s">
        <v>737</v>
      </c>
      <c r="AE65" t="s">
        <v>215</v>
      </c>
      <c r="AF65">
        <v>1</v>
      </c>
      <c r="AG65" t="s">
        <v>738</v>
      </c>
      <c r="AH65" t="b">
        <v>1</v>
      </c>
      <c r="AI65" t="s">
        <v>739</v>
      </c>
      <c r="AJ65" t="s">
        <v>692</v>
      </c>
      <c r="AK65" t="s">
        <v>693</v>
      </c>
      <c r="AL65">
        <v>190.62</v>
      </c>
      <c r="AM65" t="s">
        <v>220</v>
      </c>
      <c r="AO65" t="s">
        <v>740</v>
      </c>
      <c r="AP65">
        <v>1</v>
      </c>
      <c r="AQ65" t="s">
        <v>222</v>
      </c>
      <c r="AR65">
        <v>381.24</v>
      </c>
      <c r="AS65" t="s">
        <v>220</v>
      </c>
      <c r="AT65" t="s">
        <v>203</v>
      </c>
      <c r="AU65" t="s">
        <v>223</v>
      </c>
      <c r="AV65" t="s">
        <v>741</v>
      </c>
      <c r="AW65" t="s">
        <v>225</v>
      </c>
      <c r="AX65" t="s">
        <v>226</v>
      </c>
      <c r="AY65">
        <v>50</v>
      </c>
      <c r="AZ65" t="s">
        <v>106</v>
      </c>
      <c r="BA65" t="s">
        <v>227</v>
      </c>
      <c r="BB65" t="s">
        <v>228</v>
      </c>
      <c r="BC65" t="s">
        <v>229</v>
      </c>
      <c r="BD65" t="s">
        <v>733</v>
      </c>
      <c r="BE65" s="1">
        <v>45013</v>
      </c>
      <c r="BF65" t="s">
        <v>742</v>
      </c>
      <c r="BG65" t="s">
        <v>743</v>
      </c>
      <c r="BH65" s="1">
        <v>44789</v>
      </c>
      <c r="BI65" t="s">
        <v>233</v>
      </c>
      <c r="BJ65" s="1">
        <v>18264</v>
      </c>
      <c r="BK65">
        <v>1</v>
      </c>
      <c r="BL65">
        <v>68</v>
      </c>
      <c r="BM65">
        <v>6.8000000000000005E-2</v>
      </c>
      <c r="BN65">
        <v>6.8000000000000005E-2</v>
      </c>
      <c r="BO65" t="s">
        <v>234</v>
      </c>
      <c r="BP65" t="s">
        <v>235</v>
      </c>
      <c r="BQ65">
        <v>3.0000000000000001E-3</v>
      </c>
      <c r="BR65">
        <v>0.01</v>
      </c>
      <c r="BS65">
        <v>1</v>
      </c>
      <c r="BT65" t="s">
        <v>233</v>
      </c>
      <c r="BU65" t="s">
        <v>236</v>
      </c>
      <c r="BV65" t="s">
        <v>237</v>
      </c>
      <c r="BW65" t="s">
        <v>238</v>
      </c>
      <c r="BZ65" t="b">
        <v>0</v>
      </c>
      <c r="CA65" t="b">
        <v>1</v>
      </c>
      <c r="CB65">
        <v>522</v>
      </c>
      <c r="CC65">
        <v>581</v>
      </c>
      <c r="CD65" t="s">
        <v>239</v>
      </c>
      <c r="CE65" t="s">
        <v>240</v>
      </c>
      <c r="CF65">
        <v>2580</v>
      </c>
      <c r="CG65" t="s">
        <v>220</v>
      </c>
      <c r="CH65" t="s">
        <v>240</v>
      </c>
      <c r="CI65">
        <v>0</v>
      </c>
      <c r="CJ65" t="e">
        <v>#N/A</v>
      </c>
      <c r="CK65" t="s">
        <v>241</v>
      </c>
    </row>
    <row r="66" spans="1:89" x14ac:dyDescent="0.3">
      <c r="A66" s="1">
        <v>44804</v>
      </c>
      <c r="B66">
        <v>8</v>
      </c>
      <c r="C66">
        <v>2022</v>
      </c>
      <c r="D66" t="s">
        <v>560</v>
      </c>
      <c r="E66" t="s">
        <v>47</v>
      </c>
      <c r="F66" t="s">
        <v>68</v>
      </c>
      <c r="G66" t="s">
        <v>198</v>
      </c>
      <c r="H66" t="s">
        <v>199</v>
      </c>
      <c r="I66" t="s">
        <v>200</v>
      </c>
      <c r="J66" t="s">
        <v>201</v>
      </c>
      <c r="K66" t="s">
        <v>202</v>
      </c>
      <c r="L66" t="s">
        <v>203</v>
      </c>
      <c r="N66" t="s">
        <v>395</v>
      </c>
      <c r="O66" t="s">
        <v>206</v>
      </c>
      <c r="P66" s="2">
        <v>0.30208333333333331</v>
      </c>
      <c r="Q66" t="s">
        <v>361</v>
      </c>
      <c r="R66">
        <v>1</v>
      </c>
      <c r="S66" t="s">
        <v>208</v>
      </c>
      <c r="T66">
        <v>33.191589999999998</v>
      </c>
      <c r="U66">
        <v>-117.38888</v>
      </c>
      <c r="V66" t="s">
        <v>209</v>
      </c>
      <c r="W66" t="b">
        <v>0</v>
      </c>
      <c r="Y66" t="s">
        <v>396</v>
      </c>
      <c r="Z66" t="s">
        <v>211</v>
      </c>
      <c r="AA66" t="s">
        <v>727</v>
      </c>
      <c r="AB66" t="s">
        <v>728</v>
      </c>
      <c r="AC66" t="s">
        <v>101</v>
      </c>
      <c r="AD66" t="s">
        <v>477</v>
      </c>
      <c r="AE66" t="s">
        <v>215</v>
      </c>
      <c r="AF66">
        <v>1</v>
      </c>
      <c r="AG66" t="s">
        <v>729</v>
      </c>
      <c r="AH66" t="b">
        <v>1</v>
      </c>
      <c r="AI66" t="s">
        <v>744</v>
      </c>
      <c r="AJ66" t="s">
        <v>745</v>
      </c>
      <c r="AK66" t="s">
        <v>233</v>
      </c>
      <c r="AL66">
        <v>39.74</v>
      </c>
      <c r="AM66" t="s">
        <v>220</v>
      </c>
      <c r="AO66" t="s">
        <v>746</v>
      </c>
      <c r="AP66">
        <v>1</v>
      </c>
      <c r="AQ66" t="s">
        <v>222</v>
      </c>
      <c r="AR66">
        <v>124.97</v>
      </c>
      <c r="AS66" t="s">
        <v>220</v>
      </c>
      <c r="AT66" t="s">
        <v>203</v>
      </c>
      <c r="AU66" t="s">
        <v>223</v>
      </c>
      <c r="AV66" t="s">
        <v>747</v>
      </c>
      <c r="AW66" t="s">
        <v>225</v>
      </c>
      <c r="AX66" t="s">
        <v>226</v>
      </c>
      <c r="AY66">
        <v>50</v>
      </c>
      <c r="AZ66" t="s">
        <v>106</v>
      </c>
      <c r="BA66" t="s">
        <v>227</v>
      </c>
      <c r="BB66" t="s">
        <v>228</v>
      </c>
      <c r="BC66" t="s">
        <v>229</v>
      </c>
      <c r="BD66" t="s">
        <v>733</v>
      </c>
      <c r="BE66" s="1">
        <v>45013</v>
      </c>
      <c r="BF66" t="s">
        <v>748</v>
      </c>
      <c r="BG66" t="s">
        <v>749</v>
      </c>
      <c r="BH66" s="1">
        <v>44804</v>
      </c>
      <c r="BI66" t="s">
        <v>233</v>
      </c>
      <c r="BJ66" s="1">
        <v>18264</v>
      </c>
      <c r="BK66">
        <v>1</v>
      </c>
      <c r="BL66">
        <v>56</v>
      </c>
      <c r="BM66">
        <v>5.6000000000000001E-2</v>
      </c>
      <c r="BN66">
        <v>5.6000000000000001E-2</v>
      </c>
      <c r="BO66" t="s">
        <v>234</v>
      </c>
      <c r="BP66" t="s">
        <v>235</v>
      </c>
      <c r="BQ66">
        <v>3.0000000000000001E-3</v>
      </c>
      <c r="BR66">
        <v>0.01</v>
      </c>
      <c r="BS66">
        <v>1</v>
      </c>
      <c r="BT66" t="s">
        <v>233</v>
      </c>
      <c r="BU66" t="s">
        <v>236</v>
      </c>
      <c r="BV66" t="s">
        <v>237</v>
      </c>
      <c r="BW66" t="s">
        <v>238</v>
      </c>
      <c r="BZ66" t="b">
        <v>0</v>
      </c>
      <c r="CA66" t="b">
        <v>1</v>
      </c>
      <c r="CB66">
        <v>552</v>
      </c>
      <c r="CC66">
        <v>575</v>
      </c>
      <c r="CD66" t="s">
        <v>239</v>
      </c>
      <c r="CE66" t="s">
        <v>240</v>
      </c>
      <c r="CF66">
        <v>2515</v>
      </c>
      <c r="CG66" t="s">
        <v>220</v>
      </c>
      <c r="CH66" t="s">
        <v>240</v>
      </c>
      <c r="CI66">
        <v>0</v>
      </c>
      <c r="CJ66" t="e">
        <v>#N/A</v>
      </c>
      <c r="CK66" t="s">
        <v>241</v>
      </c>
    </row>
    <row r="67" spans="1:89" x14ac:dyDescent="0.3">
      <c r="A67" s="1">
        <v>44790</v>
      </c>
      <c r="B67">
        <v>8</v>
      </c>
      <c r="C67">
        <v>2022</v>
      </c>
      <c r="D67" t="s">
        <v>438</v>
      </c>
      <c r="E67" t="s">
        <v>30</v>
      </c>
      <c r="F67" t="s">
        <v>69</v>
      </c>
      <c r="G67" t="s">
        <v>198</v>
      </c>
      <c r="H67" t="s">
        <v>199</v>
      </c>
      <c r="I67" t="s">
        <v>200</v>
      </c>
      <c r="J67" t="s">
        <v>201</v>
      </c>
      <c r="K67" t="s">
        <v>202</v>
      </c>
      <c r="L67" t="s">
        <v>203</v>
      </c>
      <c r="M67" t="s">
        <v>204</v>
      </c>
      <c r="N67" t="s">
        <v>439</v>
      </c>
      <c r="O67" t="s">
        <v>206</v>
      </c>
      <c r="P67" s="2">
        <v>0.51041666666666663</v>
      </c>
      <c r="Q67" t="s">
        <v>440</v>
      </c>
      <c r="R67">
        <v>1</v>
      </c>
      <c r="S67" t="s">
        <v>208</v>
      </c>
      <c r="T67">
        <v>32.672919999999998</v>
      </c>
      <c r="U67">
        <v>-117.02381</v>
      </c>
      <c r="V67" t="s">
        <v>209</v>
      </c>
      <c r="W67" t="b">
        <v>0</v>
      </c>
      <c r="Y67" t="s">
        <v>441</v>
      </c>
      <c r="Z67" t="s">
        <v>211</v>
      </c>
      <c r="AB67" t="s">
        <v>750</v>
      </c>
      <c r="AC67" t="s">
        <v>102</v>
      </c>
      <c r="AD67" t="s">
        <v>243</v>
      </c>
      <c r="AE67" t="s">
        <v>215</v>
      </c>
      <c r="AF67">
        <v>1</v>
      </c>
      <c r="AG67" t="s">
        <v>751</v>
      </c>
      <c r="AH67" t="b">
        <v>1</v>
      </c>
      <c r="AI67" t="s">
        <v>752</v>
      </c>
      <c r="AJ67" t="s">
        <v>692</v>
      </c>
      <c r="AK67" t="s">
        <v>693</v>
      </c>
      <c r="AL67">
        <v>3.03</v>
      </c>
      <c r="AM67" t="s">
        <v>220</v>
      </c>
      <c r="AO67" t="s">
        <v>753</v>
      </c>
      <c r="AP67">
        <v>1</v>
      </c>
      <c r="AQ67" t="s">
        <v>222</v>
      </c>
      <c r="AR67">
        <v>15.15</v>
      </c>
      <c r="AS67" t="s">
        <v>220</v>
      </c>
      <c r="AT67" t="s">
        <v>203</v>
      </c>
      <c r="AU67" t="s">
        <v>223</v>
      </c>
      <c r="AV67" t="s">
        <v>446</v>
      </c>
      <c r="AW67" t="s">
        <v>225</v>
      </c>
      <c r="AX67" t="s">
        <v>226</v>
      </c>
      <c r="AY67">
        <v>50</v>
      </c>
      <c r="AZ67" t="s">
        <v>106</v>
      </c>
      <c r="BA67" t="s">
        <v>227</v>
      </c>
      <c r="BB67" t="s">
        <v>228</v>
      </c>
      <c r="BC67" t="s">
        <v>229</v>
      </c>
      <c r="BD67" t="s">
        <v>330</v>
      </c>
      <c r="BE67" s="1">
        <v>44986</v>
      </c>
      <c r="BF67" t="s">
        <v>754</v>
      </c>
      <c r="BG67" t="s">
        <v>755</v>
      </c>
      <c r="BH67" s="1">
        <v>44790</v>
      </c>
      <c r="BI67" t="s">
        <v>233</v>
      </c>
      <c r="BJ67" s="1">
        <v>18264</v>
      </c>
      <c r="BK67">
        <v>1</v>
      </c>
      <c r="BL67">
        <v>51</v>
      </c>
      <c r="BM67">
        <v>5.0999999999999997E-2</v>
      </c>
      <c r="BN67">
        <v>5.0999999999999997E-2</v>
      </c>
      <c r="BO67" t="s">
        <v>234</v>
      </c>
      <c r="BP67" t="s">
        <v>235</v>
      </c>
      <c r="BQ67">
        <v>3.0000000000000001E-3</v>
      </c>
      <c r="BR67">
        <v>0.01</v>
      </c>
      <c r="BS67">
        <v>1</v>
      </c>
      <c r="BT67" t="s">
        <v>233</v>
      </c>
      <c r="BU67" t="s">
        <v>236</v>
      </c>
      <c r="BV67" t="s">
        <v>237</v>
      </c>
      <c r="BW67" t="s">
        <v>238</v>
      </c>
      <c r="BZ67" t="b">
        <v>0</v>
      </c>
      <c r="CA67" t="b">
        <v>1</v>
      </c>
      <c r="CB67">
        <v>103</v>
      </c>
      <c r="CC67">
        <v>112</v>
      </c>
      <c r="CD67" t="s">
        <v>239</v>
      </c>
      <c r="CE67" t="s">
        <v>240</v>
      </c>
      <c r="CF67">
        <v>68</v>
      </c>
      <c r="CG67" t="s">
        <v>220</v>
      </c>
      <c r="CH67" t="s">
        <v>240</v>
      </c>
      <c r="CI67">
        <v>0</v>
      </c>
      <c r="CJ67" t="e">
        <v>#N/A</v>
      </c>
      <c r="CK67" t="s">
        <v>241</v>
      </c>
    </row>
    <row r="68" spans="1:89" x14ac:dyDescent="0.3">
      <c r="A68" s="1">
        <v>44796</v>
      </c>
      <c r="B68">
        <v>8</v>
      </c>
      <c r="C68">
        <v>2022</v>
      </c>
      <c r="D68" t="s">
        <v>371</v>
      </c>
      <c r="E68" t="s">
        <v>21</v>
      </c>
      <c r="F68" t="s">
        <v>70</v>
      </c>
      <c r="G68" t="s">
        <v>198</v>
      </c>
      <c r="H68" t="s">
        <v>199</v>
      </c>
      <c r="I68" t="s">
        <v>200</v>
      </c>
      <c r="J68" t="s">
        <v>201</v>
      </c>
      <c r="K68" t="s">
        <v>202</v>
      </c>
      <c r="L68" t="s">
        <v>203</v>
      </c>
      <c r="N68" t="s">
        <v>395</v>
      </c>
      <c r="O68" t="s">
        <v>206</v>
      </c>
      <c r="P68" s="2">
        <v>0.29166666666666669</v>
      </c>
      <c r="Q68" t="s">
        <v>361</v>
      </c>
      <c r="R68">
        <v>1</v>
      </c>
      <c r="S68" t="s">
        <v>208</v>
      </c>
      <c r="T68">
        <v>32.579559000000003</v>
      </c>
      <c r="U68">
        <v>-117.137264</v>
      </c>
      <c r="V68" t="s">
        <v>209</v>
      </c>
      <c r="W68" t="b">
        <v>0</v>
      </c>
      <c r="Y68" t="s">
        <v>396</v>
      </c>
      <c r="Z68" t="s">
        <v>211</v>
      </c>
      <c r="AA68" t="s">
        <v>397</v>
      </c>
      <c r="AB68" t="s">
        <v>756</v>
      </c>
      <c r="AC68" t="s">
        <v>103</v>
      </c>
      <c r="AD68" t="s">
        <v>399</v>
      </c>
      <c r="AE68" t="s">
        <v>215</v>
      </c>
      <c r="AF68">
        <v>1</v>
      </c>
      <c r="AG68" t="s">
        <v>757</v>
      </c>
      <c r="AH68" t="b">
        <v>1</v>
      </c>
      <c r="AI68" t="s">
        <v>758</v>
      </c>
      <c r="AJ68" t="s">
        <v>692</v>
      </c>
      <c r="AK68" t="s">
        <v>693</v>
      </c>
      <c r="AL68">
        <v>27.97</v>
      </c>
      <c r="AM68" t="s">
        <v>220</v>
      </c>
      <c r="AO68" t="s">
        <v>759</v>
      </c>
      <c r="AP68">
        <v>1</v>
      </c>
      <c r="AQ68" t="s">
        <v>222</v>
      </c>
      <c r="AR68">
        <v>139.81</v>
      </c>
      <c r="AS68" t="s">
        <v>220</v>
      </c>
      <c r="AT68" t="s">
        <v>203</v>
      </c>
      <c r="AU68" t="s">
        <v>223</v>
      </c>
      <c r="AV68" t="s">
        <v>760</v>
      </c>
      <c r="AW68" t="s">
        <v>225</v>
      </c>
      <c r="AX68" t="s">
        <v>226</v>
      </c>
      <c r="AY68">
        <v>50</v>
      </c>
      <c r="AZ68" t="s">
        <v>106</v>
      </c>
      <c r="BA68" t="s">
        <v>227</v>
      </c>
      <c r="BB68" t="s">
        <v>228</v>
      </c>
      <c r="BC68" t="s">
        <v>229</v>
      </c>
      <c r="BD68" t="s">
        <v>412</v>
      </c>
      <c r="BE68" s="1">
        <v>44979</v>
      </c>
      <c r="BF68" t="s">
        <v>761</v>
      </c>
      <c r="BG68" t="s">
        <v>762</v>
      </c>
      <c r="BH68" s="1">
        <v>44796</v>
      </c>
      <c r="BI68" t="s">
        <v>233</v>
      </c>
      <c r="BJ68" s="1">
        <v>18264</v>
      </c>
      <c r="BK68">
        <v>1</v>
      </c>
      <c r="BL68">
        <v>26</v>
      </c>
      <c r="BM68">
        <v>2.5999999999999999E-2</v>
      </c>
      <c r="BN68">
        <v>2.5999999999999999E-2</v>
      </c>
      <c r="BO68" t="s">
        <v>234</v>
      </c>
      <c r="BP68" t="s">
        <v>235</v>
      </c>
      <c r="BQ68">
        <v>3.0000000000000001E-3</v>
      </c>
      <c r="BR68">
        <v>0.01</v>
      </c>
      <c r="BS68">
        <v>1</v>
      </c>
      <c r="BT68" t="s">
        <v>233</v>
      </c>
      <c r="BU68" t="s">
        <v>236</v>
      </c>
      <c r="BV68" t="s">
        <v>237</v>
      </c>
      <c r="BW68" t="s">
        <v>238</v>
      </c>
      <c r="BZ68" t="b">
        <v>0</v>
      </c>
      <c r="CA68" t="b">
        <v>1</v>
      </c>
      <c r="CB68">
        <v>343</v>
      </c>
      <c r="CC68">
        <v>353</v>
      </c>
      <c r="CD68" t="s">
        <v>239</v>
      </c>
      <c r="CE68" t="s">
        <v>240</v>
      </c>
      <c r="CF68">
        <v>435</v>
      </c>
      <c r="CG68" t="s">
        <v>220</v>
      </c>
      <c r="CH68" t="s">
        <v>240</v>
      </c>
      <c r="CI68">
        <v>0</v>
      </c>
      <c r="CJ68" t="e">
        <v>#N/A</v>
      </c>
      <c r="CK68" t="s">
        <v>241</v>
      </c>
    </row>
    <row r="69" spans="1:89" x14ac:dyDescent="0.3">
      <c r="A69" s="1">
        <v>44796</v>
      </c>
      <c r="B69">
        <v>8</v>
      </c>
      <c r="C69">
        <v>2022</v>
      </c>
      <c r="D69" t="s">
        <v>371</v>
      </c>
      <c r="E69" t="s">
        <v>21</v>
      </c>
      <c r="F69" t="s">
        <v>70</v>
      </c>
      <c r="G69" t="s">
        <v>198</v>
      </c>
      <c r="H69" t="s">
        <v>199</v>
      </c>
      <c r="I69" t="s">
        <v>200</v>
      </c>
      <c r="J69" t="s">
        <v>201</v>
      </c>
      <c r="K69" t="s">
        <v>202</v>
      </c>
      <c r="L69" t="s">
        <v>203</v>
      </c>
      <c r="N69" t="s">
        <v>395</v>
      </c>
      <c r="O69" t="s">
        <v>206</v>
      </c>
      <c r="P69" s="2">
        <v>0.29166666666666669</v>
      </c>
      <c r="Q69" t="s">
        <v>361</v>
      </c>
      <c r="R69">
        <v>1</v>
      </c>
      <c r="S69" t="s">
        <v>208</v>
      </c>
      <c r="T69">
        <v>32.579559000000003</v>
      </c>
      <c r="U69">
        <v>-117.137264</v>
      </c>
      <c r="V69" t="s">
        <v>209</v>
      </c>
      <c r="W69" t="b">
        <v>0</v>
      </c>
      <c r="Y69" t="s">
        <v>396</v>
      </c>
      <c r="Z69" t="s">
        <v>211</v>
      </c>
      <c r="AA69" t="s">
        <v>397</v>
      </c>
      <c r="AB69" t="s">
        <v>756</v>
      </c>
      <c r="AC69" t="s">
        <v>103</v>
      </c>
      <c r="AD69" t="s">
        <v>399</v>
      </c>
      <c r="AE69" t="s">
        <v>215</v>
      </c>
      <c r="AF69">
        <v>1</v>
      </c>
      <c r="AG69" t="s">
        <v>757</v>
      </c>
      <c r="AH69" t="b">
        <v>1</v>
      </c>
      <c r="AI69" t="s">
        <v>758</v>
      </c>
      <c r="AJ69" t="s">
        <v>692</v>
      </c>
      <c r="AK69" t="s">
        <v>693</v>
      </c>
      <c r="AL69">
        <v>27.97</v>
      </c>
      <c r="AM69" t="s">
        <v>220</v>
      </c>
      <c r="AO69" t="s">
        <v>759</v>
      </c>
      <c r="AP69">
        <v>1</v>
      </c>
      <c r="AQ69" t="s">
        <v>222</v>
      </c>
      <c r="AR69">
        <v>139.81</v>
      </c>
      <c r="AS69" t="s">
        <v>220</v>
      </c>
      <c r="AT69" t="s">
        <v>203</v>
      </c>
      <c r="AU69" t="s">
        <v>223</v>
      </c>
      <c r="AV69" t="s">
        <v>760</v>
      </c>
      <c r="AW69" t="s">
        <v>225</v>
      </c>
      <c r="AX69" t="s">
        <v>226</v>
      </c>
      <c r="AY69">
        <v>50</v>
      </c>
      <c r="AZ69" t="s">
        <v>106</v>
      </c>
      <c r="BA69" t="s">
        <v>227</v>
      </c>
      <c r="BB69" t="s">
        <v>228</v>
      </c>
      <c r="BC69" t="s">
        <v>229</v>
      </c>
      <c r="BD69" t="s">
        <v>412</v>
      </c>
      <c r="BE69" s="1">
        <v>44979</v>
      </c>
      <c r="BF69" t="s">
        <v>763</v>
      </c>
      <c r="BG69" t="s">
        <v>764</v>
      </c>
      <c r="BH69" s="1">
        <v>44796</v>
      </c>
      <c r="BI69" t="s">
        <v>233</v>
      </c>
      <c r="BJ69" s="1">
        <v>18264</v>
      </c>
      <c r="BK69">
        <v>2</v>
      </c>
      <c r="BL69">
        <v>25</v>
      </c>
      <c r="BM69">
        <v>2.5000000000000001E-2</v>
      </c>
      <c r="BN69">
        <v>2.5000000000000001E-2</v>
      </c>
      <c r="BO69" t="s">
        <v>234</v>
      </c>
      <c r="BP69" t="s">
        <v>235</v>
      </c>
      <c r="BQ69">
        <v>3.0000000000000001E-3</v>
      </c>
      <c r="BR69">
        <v>0.01</v>
      </c>
      <c r="BS69">
        <v>1</v>
      </c>
      <c r="BT69" t="s">
        <v>233</v>
      </c>
      <c r="BU69" t="s">
        <v>236</v>
      </c>
      <c r="BV69" t="s">
        <v>237</v>
      </c>
      <c r="BW69" t="s">
        <v>238</v>
      </c>
      <c r="BY69" t="s">
        <v>765</v>
      </c>
      <c r="BZ69" t="b">
        <v>0</v>
      </c>
      <c r="CA69" t="b">
        <v>1</v>
      </c>
      <c r="CB69">
        <v>343</v>
      </c>
      <c r="CC69">
        <v>353</v>
      </c>
      <c r="CD69" t="s">
        <v>239</v>
      </c>
      <c r="CE69" t="s">
        <v>240</v>
      </c>
      <c r="CF69">
        <v>435</v>
      </c>
      <c r="CG69" t="s">
        <v>220</v>
      </c>
      <c r="CH69" t="s">
        <v>240</v>
      </c>
      <c r="CI69">
        <v>0</v>
      </c>
      <c r="CJ69" t="e">
        <v>#N/A</v>
      </c>
      <c r="CK69" t="s">
        <v>241</v>
      </c>
    </row>
    <row r="70" spans="1:89" x14ac:dyDescent="0.3">
      <c r="A70" s="1">
        <v>44698</v>
      </c>
      <c r="B70">
        <v>5</v>
      </c>
      <c r="C70">
        <v>2022</v>
      </c>
      <c r="D70" t="s">
        <v>261</v>
      </c>
      <c r="E70" t="s">
        <v>9</v>
      </c>
      <c r="F70" t="s">
        <v>71</v>
      </c>
      <c r="G70" t="s">
        <v>198</v>
      </c>
      <c r="H70" t="s">
        <v>199</v>
      </c>
      <c r="I70" t="s">
        <v>200</v>
      </c>
      <c r="J70" t="s">
        <v>201</v>
      </c>
      <c r="K70" t="s">
        <v>202</v>
      </c>
      <c r="L70" t="s">
        <v>203</v>
      </c>
      <c r="M70" t="s">
        <v>262</v>
      </c>
      <c r="N70" t="s">
        <v>205</v>
      </c>
      <c r="O70" t="s">
        <v>206</v>
      </c>
      <c r="P70" s="2">
        <v>0.375</v>
      </c>
      <c r="Q70" t="s">
        <v>207</v>
      </c>
      <c r="R70">
        <v>1</v>
      </c>
      <c r="S70" t="s">
        <v>208</v>
      </c>
      <c r="T70">
        <v>32.988633999999998</v>
      </c>
      <c r="U70">
        <v>-116.582258</v>
      </c>
      <c r="V70" t="s">
        <v>209</v>
      </c>
      <c r="W70" t="b">
        <v>0</v>
      </c>
      <c r="X70">
        <v>9</v>
      </c>
      <c r="Y70" t="s">
        <v>210</v>
      </c>
      <c r="Z70" t="s">
        <v>211</v>
      </c>
      <c r="AA70" t="s">
        <v>212</v>
      </c>
      <c r="AB70" t="s">
        <v>766</v>
      </c>
      <c r="AC70" t="s">
        <v>104</v>
      </c>
      <c r="AD70" t="s">
        <v>767</v>
      </c>
      <c r="AE70" t="s">
        <v>215</v>
      </c>
      <c r="AF70">
        <v>1</v>
      </c>
      <c r="AG70" t="s">
        <v>768</v>
      </c>
      <c r="AH70" t="b">
        <v>1</v>
      </c>
      <c r="AI70" t="s">
        <v>769</v>
      </c>
      <c r="AJ70" t="s">
        <v>692</v>
      </c>
      <c r="AK70" t="s">
        <v>693</v>
      </c>
      <c r="AL70">
        <v>20.62</v>
      </c>
      <c r="AM70" t="s">
        <v>220</v>
      </c>
      <c r="AO70" t="s">
        <v>770</v>
      </c>
      <c r="AP70">
        <v>1</v>
      </c>
      <c r="AQ70" t="s">
        <v>222</v>
      </c>
      <c r="AR70">
        <v>20.62</v>
      </c>
      <c r="AS70" t="s">
        <v>220</v>
      </c>
      <c r="AT70" t="s">
        <v>203</v>
      </c>
      <c r="AU70" t="s">
        <v>223</v>
      </c>
      <c r="AW70" t="s">
        <v>225</v>
      </c>
      <c r="AX70" t="s">
        <v>226</v>
      </c>
      <c r="AY70">
        <v>50</v>
      </c>
      <c r="AZ70" t="s">
        <v>106</v>
      </c>
      <c r="BA70" t="s">
        <v>227</v>
      </c>
      <c r="BB70" t="s">
        <v>228</v>
      </c>
      <c r="BC70" t="s">
        <v>229</v>
      </c>
      <c r="BD70" t="s">
        <v>700</v>
      </c>
      <c r="BE70" s="1">
        <v>44767</v>
      </c>
      <c r="BF70" t="s">
        <v>768</v>
      </c>
      <c r="BG70" t="s">
        <v>771</v>
      </c>
      <c r="BH70" s="1">
        <v>44698</v>
      </c>
      <c r="BI70" t="s">
        <v>233</v>
      </c>
      <c r="BJ70" s="1">
        <v>18264</v>
      </c>
      <c r="BK70">
        <v>1</v>
      </c>
      <c r="BL70">
        <v>23</v>
      </c>
      <c r="BM70">
        <v>2.3E-2</v>
      </c>
      <c r="BN70">
        <v>2.3E-2</v>
      </c>
      <c r="BO70" t="s">
        <v>234</v>
      </c>
      <c r="BP70" t="s">
        <v>235</v>
      </c>
      <c r="BQ70">
        <v>3.0000000000000001E-3</v>
      </c>
      <c r="BR70">
        <v>0.01</v>
      </c>
      <c r="BS70">
        <v>1</v>
      </c>
      <c r="BT70" t="s">
        <v>233</v>
      </c>
      <c r="BU70" t="s">
        <v>236</v>
      </c>
      <c r="BV70" t="s">
        <v>237</v>
      </c>
      <c r="BW70" t="s">
        <v>238</v>
      </c>
      <c r="BZ70" t="b">
        <v>0</v>
      </c>
      <c r="CA70" t="b">
        <v>1</v>
      </c>
      <c r="CB70">
        <v>455</v>
      </c>
      <c r="CC70">
        <v>461</v>
      </c>
      <c r="CD70" t="s">
        <v>239</v>
      </c>
      <c r="CE70" t="s">
        <v>240</v>
      </c>
      <c r="CF70">
        <v>1595</v>
      </c>
      <c r="CG70" t="s">
        <v>220</v>
      </c>
      <c r="CH70" t="s">
        <v>240</v>
      </c>
      <c r="CI70">
        <v>0</v>
      </c>
      <c r="CJ70" t="e">
        <v>#N/A</v>
      </c>
      <c r="CK70" t="s">
        <v>676</v>
      </c>
    </row>
    <row r="71" spans="1:89" x14ac:dyDescent="0.3">
      <c r="A71" s="1">
        <v>44698</v>
      </c>
      <c r="B71">
        <v>5</v>
      </c>
      <c r="C71">
        <v>2022</v>
      </c>
      <c r="D71" t="s">
        <v>261</v>
      </c>
      <c r="E71" t="s">
        <v>9</v>
      </c>
      <c r="F71" t="s">
        <v>72</v>
      </c>
      <c r="G71" t="s">
        <v>198</v>
      </c>
      <c r="H71" t="s">
        <v>199</v>
      </c>
      <c r="I71" t="s">
        <v>200</v>
      </c>
      <c r="J71" t="s">
        <v>201</v>
      </c>
      <c r="K71" t="s">
        <v>202</v>
      </c>
      <c r="L71" t="s">
        <v>203</v>
      </c>
      <c r="M71" t="s">
        <v>262</v>
      </c>
      <c r="N71" t="s">
        <v>205</v>
      </c>
      <c r="O71" t="s">
        <v>206</v>
      </c>
      <c r="P71" s="2">
        <v>0.375</v>
      </c>
      <c r="Q71" t="s">
        <v>207</v>
      </c>
      <c r="R71">
        <v>1</v>
      </c>
      <c r="S71" t="s">
        <v>208</v>
      </c>
      <c r="T71">
        <v>32.988633999999998</v>
      </c>
      <c r="U71">
        <v>-116.582258</v>
      </c>
      <c r="V71" t="s">
        <v>209</v>
      </c>
      <c r="W71" t="b">
        <v>0</v>
      </c>
      <c r="X71">
        <v>9</v>
      </c>
      <c r="Y71" t="s">
        <v>210</v>
      </c>
      <c r="Z71" t="s">
        <v>211</v>
      </c>
      <c r="AA71" t="s">
        <v>212</v>
      </c>
      <c r="AB71" t="s">
        <v>772</v>
      </c>
      <c r="AC71" t="s">
        <v>100</v>
      </c>
      <c r="AD71" t="s">
        <v>737</v>
      </c>
      <c r="AE71" t="s">
        <v>215</v>
      </c>
      <c r="AF71">
        <v>1</v>
      </c>
      <c r="AG71" t="s">
        <v>773</v>
      </c>
      <c r="AH71" t="b">
        <v>1</v>
      </c>
      <c r="AI71" t="s">
        <v>774</v>
      </c>
      <c r="AJ71" t="s">
        <v>692</v>
      </c>
      <c r="AK71" t="s">
        <v>693</v>
      </c>
      <c r="AL71">
        <v>43.09</v>
      </c>
      <c r="AM71" t="s">
        <v>220</v>
      </c>
      <c r="AO71" t="s">
        <v>775</v>
      </c>
      <c r="AP71">
        <v>1</v>
      </c>
      <c r="AQ71" t="s">
        <v>222</v>
      </c>
      <c r="AR71">
        <v>215.45</v>
      </c>
      <c r="AS71" t="s">
        <v>220</v>
      </c>
      <c r="AT71" t="s">
        <v>203</v>
      </c>
      <c r="AU71" t="s">
        <v>223</v>
      </c>
      <c r="AV71" t="s">
        <v>776</v>
      </c>
      <c r="AW71" t="s">
        <v>225</v>
      </c>
      <c r="AX71" t="s">
        <v>226</v>
      </c>
      <c r="AY71">
        <v>50</v>
      </c>
      <c r="AZ71" t="s">
        <v>106</v>
      </c>
      <c r="BA71" t="s">
        <v>227</v>
      </c>
      <c r="BB71" t="s">
        <v>228</v>
      </c>
      <c r="BC71" t="s">
        <v>229</v>
      </c>
      <c r="BD71" t="s">
        <v>282</v>
      </c>
      <c r="BE71" s="1">
        <v>44768</v>
      </c>
      <c r="BF71" t="s">
        <v>777</v>
      </c>
      <c r="BG71" t="s">
        <v>778</v>
      </c>
      <c r="BH71" s="1">
        <v>44698</v>
      </c>
      <c r="BI71" t="s">
        <v>233</v>
      </c>
      <c r="BJ71" s="1">
        <v>18264</v>
      </c>
      <c r="BK71">
        <v>1</v>
      </c>
      <c r="BL71">
        <v>23</v>
      </c>
      <c r="BM71">
        <v>2.3E-2</v>
      </c>
      <c r="BN71">
        <v>2.3E-2</v>
      </c>
      <c r="BO71" t="s">
        <v>234</v>
      </c>
      <c r="BP71" t="s">
        <v>235</v>
      </c>
      <c r="BQ71">
        <v>3.0000000000000001E-3</v>
      </c>
      <c r="BR71">
        <v>0.01</v>
      </c>
      <c r="BS71">
        <v>1</v>
      </c>
      <c r="BT71" t="s">
        <v>233</v>
      </c>
      <c r="BU71" t="s">
        <v>236</v>
      </c>
      <c r="BV71" t="s">
        <v>237</v>
      </c>
      <c r="BW71" t="s">
        <v>238</v>
      </c>
      <c r="BZ71" t="b">
        <v>0</v>
      </c>
      <c r="CA71" t="b">
        <v>1</v>
      </c>
      <c r="CB71">
        <v>408</v>
      </c>
      <c r="CC71">
        <v>455</v>
      </c>
      <c r="CD71" t="s">
        <v>239</v>
      </c>
      <c r="CE71" t="s">
        <v>240</v>
      </c>
      <c r="CF71">
        <v>1490</v>
      </c>
      <c r="CG71" t="s">
        <v>220</v>
      </c>
      <c r="CH71" t="s">
        <v>240</v>
      </c>
      <c r="CI71">
        <v>0</v>
      </c>
      <c r="CJ71" t="e">
        <v>#N/A</v>
      </c>
      <c r="CK71" t="s">
        <v>676</v>
      </c>
    </row>
    <row r="72" spans="1:89" x14ac:dyDescent="0.3">
      <c r="A72" s="1">
        <v>44789</v>
      </c>
      <c r="B72">
        <v>8</v>
      </c>
      <c r="C72">
        <v>2022</v>
      </c>
      <c r="D72" t="s">
        <v>637</v>
      </c>
      <c r="E72" t="s">
        <v>59</v>
      </c>
      <c r="F72" t="s">
        <v>73</v>
      </c>
      <c r="G72" t="s">
        <v>198</v>
      </c>
      <c r="H72" t="s">
        <v>199</v>
      </c>
      <c r="I72" t="s">
        <v>200</v>
      </c>
      <c r="J72" t="s">
        <v>201</v>
      </c>
      <c r="K72" t="s">
        <v>202</v>
      </c>
      <c r="L72" t="s">
        <v>203</v>
      </c>
      <c r="M72" t="s">
        <v>204</v>
      </c>
      <c r="N72" t="s">
        <v>649</v>
      </c>
      <c r="O72" t="s">
        <v>206</v>
      </c>
      <c r="P72" s="2">
        <v>0.375</v>
      </c>
      <c r="Q72" t="s">
        <v>207</v>
      </c>
      <c r="R72">
        <v>1</v>
      </c>
      <c r="S72" t="s">
        <v>208</v>
      </c>
      <c r="T72">
        <v>32.767538999999999</v>
      </c>
      <c r="U72">
        <v>-117.160904</v>
      </c>
      <c r="V72" t="s">
        <v>209</v>
      </c>
      <c r="W72" t="b">
        <v>0</v>
      </c>
      <c r="X72">
        <v>9</v>
      </c>
      <c r="Y72" t="s">
        <v>650</v>
      </c>
      <c r="Z72" t="s">
        <v>211</v>
      </c>
      <c r="AB72" t="s">
        <v>736</v>
      </c>
      <c r="AC72" t="s">
        <v>105</v>
      </c>
      <c r="AD72" t="s">
        <v>737</v>
      </c>
      <c r="AE72" t="s">
        <v>215</v>
      </c>
      <c r="AF72">
        <v>1</v>
      </c>
      <c r="AG72" t="s">
        <v>738</v>
      </c>
      <c r="AH72" t="b">
        <v>1</v>
      </c>
      <c r="AI72" t="s">
        <v>779</v>
      </c>
      <c r="AJ72" t="s">
        <v>745</v>
      </c>
      <c r="AK72" t="s">
        <v>233</v>
      </c>
      <c r="AL72">
        <v>13.71</v>
      </c>
      <c r="AM72" t="s">
        <v>220</v>
      </c>
      <c r="AO72" t="s">
        <v>780</v>
      </c>
      <c r="AP72">
        <v>1</v>
      </c>
      <c r="AQ72" t="s">
        <v>222</v>
      </c>
      <c r="AR72">
        <v>34.06</v>
      </c>
      <c r="AS72" t="s">
        <v>220</v>
      </c>
      <c r="AT72" t="s">
        <v>203</v>
      </c>
      <c r="AU72" t="s">
        <v>223</v>
      </c>
      <c r="AV72" t="s">
        <v>781</v>
      </c>
      <c r="AW72" t="s">
        <v>225</v>
      </c>
      <c r="AX72" t="s">
        <v>226</v>
      </c>
      <c r="AY72">
        <v>50</v>
      </c>
      <c r="AZ72" t="s">
        <v>106</v>
      </c>
      <c r="BA72" t="s">
        <v>227</v>
      </c>
      <c r="BB72" t="s">
        <v>228</v>
      </c>
      <c r="BC72" t="s">
        <v>229</v>
      </c>
      <c r="BD72" t="s">
        <v>733</v>
      </c>
      <c r="BE72" s="1">
        <v>45013</v>
      </c>
      <c r="BF72" t="s">
        <v>782</v>
      </c>
      <c r="BG72" t="s">
        <v>783</v>
      </c>
      <c r="BH72" s="1">
        <v>44789</v>
      </c>
      <c r="BI72" t="s">
        <v>233</v>
      </c>
      <c r="BJ72" s="1">
        <v>18264</v>
      </c>
      <c r="BK72">
        <v>1</v>
      </c>
      <c r="BL72">
        <v>18</v>
      </c>
      <c r="BM72">
        <v>1.7999999999999999E-2</v>
      </c>
      <c r="BN72">
        <v>1.7999999999999999E-2</v>
      </c>
      <c r="BO72" t="s">
        <v>234</v>
      </c>
      <c r="BP72" t="s">
        <v>235</v>
      </c>
      <c r="BQ72">
        <v>3.0000000000000001E-3</v>
      </c>
      <c r="BR72">
        <v>0.01</v>
      </c>
      <c r="BS72">
        <v>1</v>
      </c>
      <c r="BT72" t="s">
        <v>233</v>
      </c>
      <c r="BU72" t="s">
        <v>236</v>
      </c>
      <c r="BV72" t="s">
        <v>237</v>
      </c>
      <c r="BW72" t="s">
        <v>238</v>
      </c>
      <c r="BZ72" t="b">
        <v>0</v>
      </c>
      <c r="CA72" t="b">
        <v>1</v>
      </c>
      <c r="CB72">
        <v>522</v>
      </c>
      <c r="CC72">
        <v>581</v>
      </c>
      <c r="CD72" t="s">
        <v>239</v>
      </c>
      <c r="CE72" t="s">
        <v>240</v>
      </c>
      <c r="CF72">
        <v>2580</v>
      </c>
      <c r="CG72" t="s">
        <v>220</v>
      </c>
      <c r="CH72" t="s">
        <v>240</v>
      </c>
      <c r="CI72">
        <v>0</v>
      </c>
      <c r="CJ72" t="e">
        <v>#N/A</v>
      </c>
      <c r="CK72" t="s">
        <v>241</v>
      </c>
    </row>
    <row r="73" spans="1:89" x14ac:dyDescent="0.3">
      <c r="A73" s="1">
        <v>44789</v>
      </c>
      <c r="B73">
        <v>8</v>
      </c>
      <c r="C73">
        <v>2022</v>
      </c>
      <c r="D73" t="s">
        <v>637</v>
      </c>
      <c r="E73" t="s">
        <v>59</v>
      </c>
      <c r="F73" t="s">
        <v>73</v>
      </c>
      <c r="G73" t="s">
        <v>198</v>
      </c>
      <c r="H73" t="s">
        <v>199</v>
      </c>
      <c r="I73" t="s">
        <v>200</v>
      </c>
      <c r="J73" t="s">
        <v>201</v>
      </c>
      <c r="K73" t="s">
        <v>202</v>
      </c>
      <c r="L73" t="s">
        <v>203</v>
      </c>
      <c r="M73" t="s">
        <v>204</v>
      </c>
      <c r="N73" t="s">
        <v>649</v>
      </c>
      <c r="O73" t="s">
        <v>206</v>
      </c>
      <c r="P73" s="2">
        <v>0.375</v>
      </c>
      <c r="Q73" t="s">
        <v>207</v>
      </c>
      <c r="R73">
        <v>1</v>
      </c>
      <c r="S73" t="s">
        <v>208</v>
      </c>
      <c r="T73">
        <v>32.767538999999999</v>
      </c>
      <c r="U73">
        <v>-117.160904</v>
      </c>
      <c r="V73" t="s">
        <v>209</v>
      </c>
      <c r="W73" t="b">
        <v>0</v>
      </c>
      <c r="X73">
        <v>9</v>
      </c>
      <c r="Y73" t="s">
        <v>650</v>
      </c>
      <c r="Z73" t="s">
        <v>211</v>
      </c>
      <c r="AB73" t="s">
        <v>736</v>
      </c>
      <c r="AC73" t="s">
        <v>105</v>
      </c>
      <c r="AD73" t="s">
        <v>737</v>
      </c>
      <c r="AE73" t="s">
        <v>215</v>
      </c>
      <c r="AF73">
        <v>1</v>
      </c>
      <c r="AG73" t="s">
        <v>738</v>
      </c>
      <c r="AH73" t="b">
        <v>1</v>
      </c>
      <c r="AI73" t="s">
        <v>779</v>
      </c>
      <c r="AJ73" t="s">
        <v>745</v>
      </c>
      <c r="AK73" t="s">
        <v>233</v>
      </c>
      <c r="AL73">
        <v>13.71</v>
      </c>
      <c r="AM73" t="s">
        <v>220</v>
      </c>
      <c r="AO73" t="s">
        <v>780</v>
      </c>
      <c r="AP73">
        <v>1</v>
      </c>
      <c r="AQ73" t="s">
        <v>222</v>
      </c>
      <c r="AR73">
        <v>34.06</v>
      </c>
      <c r="AS73" t="s">
        <v>220</v>
      </c>
      <c r="AT73" t="s">
        <v>203</v>
      </c>
      <c r="AU73" t="s">
        <v>223</v>
      </c>
      <c r="AV73" t="s">
        <v>781</v>
      </c>
      <c r="AW73" t="s">
        <v>225</v>
      </c>
      <c r="AX73" t="s">
        <v>226</v>
      </c>
      <c r="AY73">
        <v>50</v>
      </c>
      <c r="AZ73" t="s">
        <v>106</v>
      </c>
      <c r="BA73" t="s">
        <v>227</v>
      </c>
      <c r="BB73" t="s">
        <v>228</v>
      </c>
      <c r="BC73" t="s">
        <v>229</v>
      </c>
      <c r="BD73" t="s">
        <v>733</v>
      </c>
      <c r="BE73" s="1">
        <v>45013</v>
      </c>
      <c r="BF73" t="s">
        <v>784</v>
      </c>
      <c r="BG73" t="s">
        <v>785</v>
      </c>
      <c r="BH73" s="1">
        <v>44789</v>
      </c>
      <c r="BI73" t="s">
        <v>233</v>
      </c>
      <c r="BJ73" s="1">
        <v>18264</v>
      </c>
      <c r="BK73">
        <v>2</v>
      </c>
      <c r="BL73">
        <v>16</v>
      </c>
      <c r="BM73">
        <v>1.6E-2</v>
      </c>
      <c r="BN73">
        <v>1.6E-2</v>
      </c>
      <c r="BO73" t="s">
        <v>234</v>
      </c>
      <c r="BP73" t="s">
        <v>235</v>
      </c>
      <c r="BQ73">
        <v>3.0000000000000001E-3</v>
      </c>
      <c r="BR73">
        <v>0.01</v>
      </c>
      <c r="BS73">
        <v>1</v>
      </c>
      <c r="BT73" t="s">
        <v>233</v>
      </c>
      <c r="BU73" t="s">
        <v>236</v>
      </c>
      <c r="BV73" t="s">
        <v>237</v>
      </c>
      <c r="BW73" t="s">
        <v>238</v>
      </c>
      <c r="BY73" t="s">
        <v>786</v>
      </c>
      <c r="BZ73" t="b">
        <v>0</v>
      </c>
      <c r="CA73" t="b">
        <v>1</v>
      </c>
      <c r="CB73">
        <v>522</v>
      </c>
      <c r="CC73">
        <v>581</v>
      </c>
      <c r="CD73" t="s">
        <v>239</v>
      </c>
      <c r="CE73" t="s">
        <v>240</v>
      </c>
      <c r="CF73">
        <v>2580</v>
      </c>
      <c r="CG73" t="s">
        <v>220</v>
      </c>
      <c r="CH73" t="s">
        <v>240</v>
      </c>
      <c r="CI73">
        <v>0</v>
      </c>
      <c r="CJ73" t="e">
        <v>#N/A</v>
      </c>
      <c r="CK73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2680-3484-4E20-AA3B-25B86905F69D}">
  <dimension ref="A1:CK66"/>
  <sheetViews>
    <sheetView topLeftCell="BC46" workbookViewId="0">
      <selection activeCell="AC63" sqref="AC63:BO66"/>
    </sheetView>
  </sheetViews>
  <sheetFormatPr defaultRowHeight="14.4" x14ac:dyDescent="0.3"/>
  <cols>
    <col min="1" max="2" width="11.44140625" bestFit="1" customWidth="1"/>
    <col min="3" max="3" width="9.44140625" bestFit="1" customWidth="1"/>
    <col min="4" max="4" width="11.5546875" bestFit="1" customWidth="1"/>
    <col min="5" max="5" width="23" bestFit="1" customWidth="1"/>
    <col min="6" max="6" width="50.109375" bestFit="1" customWidth="1"/>
    <col min="7" max="7" width="24.109375" bestFit="1" customWidth="1"/>
    <col min="8" max="8" width="42.6640625" bestFit="1" customWidth="1"/>
    <col min="9" max="9" width="22.109375" bestFit="1" customWidth="1"/>
    <col min="10" max="10" width="51.6640625" bestFit="1" customWidth="1"/>
    <col min="11" max="11" width="10.44140625" bestFit="1" customWidth="1"/>
    <col min="12" max="12" width="13.6640625" bestFit="1" customWidth="1"/>
    <col min="13" max="13" width="80.44140625" bestFit="1" customWidth="1"/>
    <col min="14" max="14" width="18.109375" bestFit="1" customWidth="1"/>
    <col min="15" max="15" width="16.5546875" bestFit="1" customWidth="1"/>
    <col min="16" max="16" width="14" bestFit="1" customWidth="1"/>
    <col min="17" max="17" width="21.44140625" bestFit="1" customWidth="1"/>
    <col min="18" max="18" width="8.88671875" bestFit="1" customWidth="1"/>
    <col min="19" max="19" width="19.6640625" bestFit="1" customWidth="1"/>
    <col min="20" max="20" width="13.44140625" bestFit="1" customWidth="1"/>
    <col min="21" max="21" width="15" bestFit="1" customWidth="1"/>
    <col min="22" max="22" width="7.109375" bestFit="1" customWidth="1"/>
    <col min="23" max="23" width="16" bestFit="1" customWidth="1"/>
    <col min="24" max="24" width="6.6640625" bestFit="1" customWidth="1"/>
    <col min="25" max="25" width="49.88671875" bestFit="1" customWidth="1"/>
    <col min="26" max="26" width="9" bestFit="1" customWidth="1"/>
    <col min="27" max="27" width="48.109375" bestFit="1" customWidth="1"/>
    <col min="28" max="28" width="26" bestFit="1" customWidth="1"/>
    <col min="29" max="29" width="31.44140625" bestFit="1" customWidth="1"/>
    <col min="30" max="30" width="27.109375" bestFit="1" customWidth="1"/>
    <col min="31" max="31" width="13.109375" bestFit="1" customWidth="1"/>
    <col min="32" max="32" width="10.109375" bestFit="1" customWidth="1"/>
    <col min="33" max="33" width="10.6640625" bestFit="1" customWidth="1"/>
    <col min="34" max="34" width="11.33203125" bestFit="1" customWidth="1"/>
    <col min="35" max="35" width="15.6640625" bestFit="1" customWidth="1"/>
    <col min="36" max="36" width="38.33203125" bestFit="1" customWidth="1"/>
    <col min="37" max="37" width="21.88671875" bestFit="1" customWidth="1"/>
    <col min="38" max="38" width="12.44140625" bestFit="1" customWidth="1"/>
    <col min="39" max="39" width="16.109375" bestFit="1" customWidth="1"/>
    <col min="40" max="40" width="47.109375" bestFit="1" customWidth="1"/>
    <col min="41" max="41" width="26.6640625" bestFit="1" customWidth="1"/>
    <col min="42" max="42" width="18.44140625" bestFit="1" customWidth="1"/>
    <col min="43" max="43" width="14.44140625" bestFit="1" customWidth="1"/>
    <col min="44" max="44" width="16.5546875" bestFit="1" customWidth="1"/>
    <col min="45" max="45" width="20.33203125" bestFit="1" customWidth="1"/>
    <col min="46" max="46" width="11.44140625" bestFit="1" customWidth="1"/>
    <col min="47" max="47" width="10" bestFit="1" customWidth="1"/>
    <col min="48" max="48" width="123" bestFit="1" customWidth="1"/>
    <col min="49" max="49" width="12" bestFit="1" customWidth="1"/>
    <col min="50" max="50" width="13.44140625" bestFit="1" customWidth="1"/>
    <col min="51" max="51" width="12.44140625" bestFit="1" customWidth="1"/>
    <col min="52" max="52" width="13.33203125" bestFit="1" customWidth="1"/>
    <col min="53" max="53" width="13.5546875" bestFit="1" customWidth="1"/>
    <col min="54" max="54" width="10" bestFit="1" customWidth="1"/>
    <col min="55" max="55" width="36.109375" bestFit="1" customWidth="1"/>
    <col min="56" max="56" width="28.33203125" bestFit="1" customWidth="1"/>
    <col min="57" max="57" width="12.44140625" bestFit="1" customWidth="1"/>
    <col min="58" max="58" width="17.33203125" bestFit="1" customWidth="1"/>
    <col min="59" max="59" width="19.33203125" bestFit="1" customWidth="1"/>
    <col min="60" max="60" width="20.88671875" bestFit="1" customWidth="1"/>
    <col min="61" max="61" width="19.88671875" bestFit="1" customWidth="1"/>
    <col min="62" max="62" width="16.88671875" bestFit="1" customWidth="1"/>
    <col min="63" max="63" width="12.33203125" bestFit="1" customWidth="1"/>
    <col min="64" max="64" width="15.33203125" bestFit="1" customWidth="1"/>
    <col min="65" max="65" width="9" bestFit="1" customWidth="1"/>
    <col min="66" max="66" width="20.6640625" bestFit="1" customWidth="1"/>
    <col min="67" max="67" width="12.88671875" bestFit="1" customWidth="1"/>
    <col min="68" max="68" width="24.88671875" bestFit="1" customWidth="1"/>
    <col min="69" max="70" width="5" bestFit="1" customWidth="1"/>
    <col min="71" max="71" width="13.6640625" bestFit="1" customWidth="1"/>
    <col min="72" max="72" width="8.33203125" bestFit="1" customWidth="1"/>
    <col min="73" max="73" width="27.88671875" bestFit="1" customWidth="1"/>
    <col min="74" max="74" width="16.109375" bestFit="1" customWidth="1"/>
    <col min="75" max="75" width="16.88671875" bestFit="1" customWidth="1"/>
    <col min="76" max="76" width="14.44140625" bestFit="1" customWidth="1"/>
    <col min="77" max="77" width="22.109375" bestFit="1" customWidth="1"/>
    <col min="78" max="78" width="15.44140625" bestFit="1" customWidth="1"/>
    <col min="79" max="79" width="10.6640625" bestFit="1" customWidth="1"/>
    <col min="80" max="80" width="10.88671875" bestFit="1" customWidth="1"/>
    <col min="81" max="81" width="11.44140625" bestFit="1" customWidth="1"/>
    <col min="82" max="82" width="14.44140625" bestFit="1" customWidth="1"/>
    <col min="83" max="83" width="13.109375" bestFit="1" customWidth="1"/>
    <col min="84" max="84" width="16" bestFit="1" customWidth="1"/>
    <col min="85" max="85" width="14.88671875" bestFit="1" customWidth="1"/>
    <col min="86" max="86" width="13.5546875" bestFit="1" customWidth="1"/>
    <col min="87" max="87" width="9.44140625" bestFit="1" customWidth="1"/>
    <col min="88" max="88" width="5.5546875" bestFit="1" customWidth="1"/>
    <col min="89" max="89" width="4.33203125" bestFit="1" customWidth="1"/>
  </cols>
  <sheetData>
    <row r="1" spans="1:89" x14ac:dyDescent="0.3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789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790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3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791</v>
      </c>
      <c r="AY2">
        <v>90</v>
      </c>
      <c r="AZ2" t="s">
        <v>4</v>
      </c>
      <c r="BA2" t="s">
        <v>227</v>
      </c>
      <c r="BB2" t="s">
        <v>228</v>
      </c>
      <c r="BC2" t="s">
        <v>792</v>
      </c>
      <c r="BD2" t="s">
        <v>793</v>
      </c>
      <c r="BE2" s="1">
        <v>44839</v>
      </c>
      <c r="BF2" t="s">
        <v>231</v>
      </c>
      <c r="BG2" t="s">
        <v>232</v>
      </c>
      <c r="BH2" s="1">
        <v>44697</v>
      </c>
      <c r="BI2" t="s">
        <v>794</v>
      </c>
      <c r="BJ2" s="1">
        <v>44819</v>
      </c>
      <c r="BK2">
        <v>1</v>
      </c>
      <c r="BL2">
        <v>560</v>
      </c>
      <c r="BM2">
        <v>0.56000000000000005</v>
      </c>
      <c r="BN2">
        <v>0.56000000000000005</v>
      </c>
      <c r="BO2" t="s">
        <v>258</v>
      </c>
      <c r="BP2" t="s">
        <v>259</v>
      </c>
      <c r="BQ2">
        <v>0.21</v>
      </c>
      <c r="BR2">
        <v>0.62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3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8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250</v>
      </c>
      <c r="AC3" t="s">
        <v>76</v>
      </c>
      <c r="AD3" t="s">
        <v>251</v>
      </c>
      <c r="AE3" t="s">
        <v>215</v>
      </c>
      <c r="AF3">
        <v>1</v>
      </c>
      <c r="AG3" t="s">
        <v>252</v>
      </c>
      <c r="AH3" t="b">
        <v>1</v>
      </c>
      <c r="AI3" t="s">
        <v>253</v>
      </c>
      <c r="AJ3" t="s">
        <v>218</v>
      </c>
      <c r="AK3" t="s">
        <v>219</v>
      </c>
      <c r="AL3">
        <v>62.12</v>
      </c>
      <c r="AM3" t="s">
        <v>220</v>
      </c>
      <c r="AO3" t="s">
        <v>254</v>
      </c>
      <c r="AP3">
        <v>1</v>
      </c>
      <c r="AQ3" t="s">
        <v>222</v>
      </c>
      <c r="AR3">
        <v>343.56</v>
      </c>
      <c r="AS3" t="s">
        <v>220</v>
      </c>
      <c r="AT3" t="s">
        <v>203</v>
      </c>
      <c r="AU3" t="s">
        <v>223</v>
      </c>
      <c r="AV3" t="s">
        <v>255</v>
      </c>
      <c r="AW3" t="s">
        <v>225</v>
      </c>
      <c r="AX3" t="s">
        <v>791</v>
      </c>
      <c r="AY3">
        <v>90</v>
      </c>
      <c r="AZ3" t="s">
        <v>4</v>
      </c>
      <c r="BA3" t="s">
        <v>227</v>
      </c>
      <c r="BB3" t="s">
        <v>228</v>
      </c>
      <c r="BC3" t="s">
        <v>792</v>
      </c>
      <c r="BD3" t="s">
        <v>793</v>
      </c>
      <c r="BE3" s="1">
        <v>44839</v>
      </c>
      <c r="BF3" t="s">
        <v>256</v>
      </c>
      <c r="BG3" t="s">
        <v>257</v>
      </c>
      <c r="BH3" s="1">
        <v>44697</v>
      </c>
      <c r="BI3" t="s">
        <v>794</v>
      </c>
      <c r="BJ3" s="1">
        <v>44819</v>
      </c>
      <c r="BK3">
        <v>1</v>
      </c>
      <c r="BL3">
        <v>490</v>
      </c>
      <c r="BM3">
        <v>0.49</v>
      </c>
      <c r="BN3">
        <v>0.49</v>
      </c>
      <c r="BO3" t="s">
        <v>258</v>
      </c>
      <c r="BP3" t="s">
        <v>259</v>
      </c>
      <c r="BQ3">
        <v>0.21</v>
      </c>
      <c r="BR3">
        <v>0.62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141</v>
      </c>
      <c r="CC3">
        <v>150</v>
      </c>
      <c r="CD3" t="s">
        <v>239</v>
      </c>
      <c r="CE3" t="s">
        <v>240</v>
      </c>
      <c r="CF3">
        <v>0</v>
      </c>
      <c r="CG3" t="s">
        <v>220</v>
      </c>
      <c r="CH3" t="s">
        <v>260</v>
      </c>
      <c r="CI3">
        <v>0</v>
      </c>
      <c r="CJ3" t="e">
        <v>#N/A</v>
      </c>
      <c r="CK3" t="s">
        <v>241</v>
      </c>
    </row>
    <row r="4" spans="1:89" x14ac:dyDescent="0.3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7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242</v>
      </c>
      <c r="AC4" t="s">
        <v>75</v>
      </c>
      <c r="AD4" t="s">
        <v>243</v>
      </c>
      <c r="AE4" t="s">
        <v>215</v>
      </c>
      <c r="AF4">
        <v>1</v>
      </c>
      <c r="AG4" t="s">
        <v>244</v>
      </c>
      <c r="AH4" t="b">
        <v>1</v>
      </c>
      <c r="AI4" t="s">
        <v>245</v>
      </c>
      <c r="AJ4" t="s">
        <v>218</v>
      </c>
      <c r="AK4" t="s">
        <v>219</v>
      </c>
      <c r="AL4">
        <v>115</v>
      </c>
      <c r="AM4" t="s">
        <v>220</v>
      </c>
      <c r="AO4" t="s">
        <v>246</v>
      </c>
      <c r="AP4">
        <v>1</v>
      </c>
      <c r="AQ4" t="s">
        <v>222</v>
      </c>
      <c r="AR4">
        <v>575</v>
      </c>
      <c r="AS4" t="s">
        <v>220</v>
      </c>
      <c r="AT4" t="s">
        <v>203</v>
      </c>
      <c r="AU4" t="s">
        <v>223</v>
      </c>
      <c r="AV4" t="s">
        <v>247</v>
      </c>
      <c r="AW4" t="s">
        <v>225</v>
      </c>
      <c r="AX4" t="s">
        <v>791</v>
      </c>
      <c r="AY4">
        <v>90</v>
      </c>
      <c r="AZ4" t="s">
        <v>4</v>
      </c>
      <c r="BA4" t="s">
        <v>227</v>
      </c>
      <c r="BB4" t="s">
        <v>228</v>
      </c>
      <c r="BC4" t="s">
        <v>792</v>
      </c>
      <c r="BD4" t="s">
        <v>793</v>
      </c>
      <c r="BE4" s="1">
        <v>44839</v>
      </c>
      <c r="BF4" t="s">
        <v>248</v>
      </c>
      <c r="BG4" t="s">
        <v>249</v>
      </c>
      <c r="BH4" s="1">
        <v>44697</v>
      </c>
      <c r="BI4" t="s">
        <v>794</v>
      </c>
      <c r="BJ4" s="1">
        <v>44819</v>
      </c>
      <c r="BK4">
        <v>1</v>
      </c>
      <c r="BL4">
        <v>400</v>
      </c>
      <c r="BM4">
        <v>0.4</v>
      </c>
      <c r="BN4">
        <v>0.4</v>
      </c>
      <c r="BO4" t="s">
        <v>258</v>
      </c>
      <c r="BP4" t="s">
        <v>259</v>
      </c>
      <c r="BQ4">
        <v>0.21</v>
      </c>
      <c r="BR4">
        <v>0.62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165</v>
      </c>
      <c r="CC4">
        <v>175</v>
      </c>
      <c r="CD4" t="s">
        <v>239</v>
      </c>
      <c r="CE4" t="s">
        <v>240</v>
      </c>
      <c r="CF4">
        <v>115</v>
      </c>
      <c r="CG4" t="s">
        <v>220</v>
      </c>
      <c r="CH4" t="s">
        <v>240</v>
      </c>
      <c r="CI4">
        <v>0</v>
      </c>
      <c r="CJ4" t="e">
        <v>#N/A</v>
      </c>
      <c r="CK4" t="s">
        <v>241</v>
      </c>
    </row>
    <row r="5" spans="1:89" x14ac:dyDescent="0.3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12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288</v>
      </c>
      <c r="AC5" t="s">
        <v>75</v>
      </c>
      <c r="AD5" t="s">
        <v>243</v>
      </c>
      <c r="AE5" t="s">
        <v>215</v>
      </c>
      <c r="AF5">
        <v>1</v>
      </c>
      <c r="AG5" t="s">
        <v>289</v>
      </c>
      <c r="AH5" t="b">
        <v>1</v>
      </c>
      <c r="AI5" t="s">
        <v>290</v>
      </c>
      <c r="AJ5" t="s">
        <v>218</v>
      </c>
      <c r="AK5" t="s">
        <v>219</v>
      </c>
      <c r="AL5">
        <v>25.27</v>
      </c>
      <c r="AM5" t="s">
        <v>220</v>
      </c>
      <c r="AO5" t="s">
        <v>291</v>
      </c>
      <c r="AP5">
        <v>1</v>
      </c>
      <c r="AQ5" t="s">
        <v>222</v>
      </c>
      <c r="AR5">
        <v>248</v>
      </c>
      <c r="AS5" t="s">
        <v>220</v>
      </c>
      <c r="AT5" t="s">
        <v>203</v>
      </c>
      <c r="AU5" t="s">
        <v>223</v>
      </c>
      <c r="AV5" t="s">
        <v>292</v>
      </c>
      <c r="AW5" t="s">
        <v>225</v>
      </c>
      <c r="AX5" t="s">
        <v>791</v>
      </c>
      <c r="AY5">
        <v>90</v>
      </c>
      <c r="AZ5" t="s">
        <v>4</v>
      </c>
      <c r="BA5" t="s">
        <v>227</v>
      </c>
      <c r="BB5" t="s">
        <v>228</v>
      </c>
      <c r="BC5" t="s">
        <v>792</v>
      </c>
      <c r="BD5" t="s">
        <v>793</v>
      </c>
      <c r="BE5" s="1">
        <v>44839</v>
      </c>
      <c r="BF5" t="s">
        <v>293</v>
      </c>
      <c r="BG5" t="s">
        <v>294</v>
      </c>
      <c r="BH5" s="1">
        <v>44698</v>
      </c>
      <c r="BI5" t="s">
        <v>794</v>
      </c>
      <c r="BJ5" s="1">
        <v>44819</v>
      </c>
      <c r="BK5">
        <v>1</v>
      </c>
      <c r="BL5">
        <v>430</v>
      </c>
      <c r="BM5">
        <v>0.43</v>
      </c>
      <c r="BN5">
        <v>0.43</v>
      </c>
      <c r="BO5" t="s">
        <v>258</v>
      </c>
      <c r="BP5" t="s">
        <v>259</v>
      </c>
      <c r="BQ5">
        <v>0.21</v>
      </c>
      <c r="BR5">
        <v>0.62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95</v>
      </c>
      <c r="CC5">
        <v>100</v>
      </c>
      <c r="CD5" t="s">
        <v>239</v>
      </c>
      <c r="CE5" t="s">
        <v>240</v>
      </c>
      <c r="CF5">
        <v>0</v>
      </c>
      <c r="CG5" t="s">
        <v>220</v>
      </c>
      <c r="CH5" t="s">
        <v>260</v>
      </c>
      <c r="CI5">
        <v>0</v>
      </c>
      <c r="CJ5" t="e">
        <v>#N/A</v>
      </c>
      <c r="CK5" t="s">
        <v>241</v>
      </c>
    </row>
    <row r="6" spans="1:89" x14ac:dyDescent="0.3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13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295</v>
      </c>
      <c r="AC6" t="s">
        <v>78</v>
      </c>
      <c r="AD6" t="s">
        <v>296</v>
      </c>
      <c r="AE6" t="s">
        <v>215</v>
      </c>
      <c r="AF6">
        <v>1</v>
      </c>
      <c r="AH6" t="b">
        <v>1</v>
      </c>
      <c r="AI6" t="s">
        <v>297</v>
      </c>
      <c r="AJ6" t="s">
        <v>218</v>
      </c>
      <c r="AK6" t="s">
        <v>219</v>
      </c>
      <c r="AL6">
        <v>8.9</v>
      </c>
      <c r="AM6" t="s">
        <v>220</v>
      </c>
      <c r="AO6" t="s">
        <v>298</v>
      </c>
      <c r="AP6">
        <v>1</v>
      </c>
      <c r="AQ6" t="s">
        <v>222</v>
      </c>
      <c r="AR6">
        <v>51</v>
      </c>
      <c r="AS6" t="s">
        <v>220</v>
      </c>
      <c r="AT6" t="s">
        <v>203</v>
      </c>
      <c r="AU6" t="s">
        <v>223</v>
      </c>
      <c r="AV6" t="s">
        <v>299</v>
      </c>
      <c r="AW6" t="s">
        <v>225</v>
      </c>
      <c r="AX6" t="s">
        <v>791</v>
      </c>
      <c r="AY6">
        <v>90</v>
      </c>
      <c r="AZ6" t="s">
        <v>4</v>
      </c>
      <c r="BA6" t="s">
        <v>227</v>
      </c>
      <c r="BB6" t="s">
        <v>228</v>
      </c>
      <c r="BC6" t="s">
        <v>792</v>
      </c>
      <c r="BD6" t="s">
        <v>793</v>
      </c>
      <c r="BE6" s="1">
        <v>44839</v>
      </c>
      <c r="BF6" t="s">
        <v>300</v>
      </c>
      <c r="BG6" t="s">
        <v>301</v>
      </c>
      <c r="BH6" s="1">
        <v>44698</v>
      </c>
      <c r="BI6" t="s">
        <v>794</v>
      </c>
      <c r="BJ6" s="1">
        <v>44819</v>
      </c>
      <c r="BK6">
        <v>1</v>
      </c>
      <c r="BL6">
        <v>400</v>
      </c>
      <c r="BM6">
        <v>0.4</v>
      </c>
      <c r="BN6">
        <v>0.4</v>
      </c>
      <c r="BO6" t="s">
        <v>258</v>
      </c>
      <c r="BP6" t="s">
        <v>259</v>
      </c>
      <c r="BQ6">
        <v>0.21</v>
      </c>
      <c r="BR6">
        <v>0.62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77</v>
      </c>
      <c r="CC6">
        <v>79</v>
      </c>
      <c r="CD6" t="s">
        <v>239</v>
      </c>
      <c r="CE6" t="s">
        <v>240</v>
      </c>
      <c r="CF6">
        <v>8.9</v>
      </c>
      <c r="CG6" t="s">
        <v>220</v>
      </c>
      <c r="CH6" t="s">
        <v>240</v>
      </c>
      <c r="CI6">
        <v>0</v>
      </c>
      <c r="CJ6" t="e">
        <v>#N/A</v>
      </c>
      <c r="CK6" t="s">
        <v>215</v>
      </c>
    </row>
    <row r="7" spans="1:89" x14ac:dyDescent="0.3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10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263</v>
      </c>
      <c r="AC7" t="s">
        <v>74</v>
      </c>
      <c r="AD7" t="s">
        <v>214</v>
      </c>
      <c r="AE7" t="s">
        <v>215</v>
      </c>
      <c r="AF7">
        <v>1</v>
      </c>
      <c r="AG7" t="s">
        <v>264</v>
      </c>
      <c r="AH7" t="b">
        <v>1</v>
      </c>
      <c r="AI7" t="s">
        <v>265</v>
      </c>
      <c r="AJ7" t="s">
        <v>218</v>
      </c>
      <c r="AK7" t="s">
        <v>219</v>
      </c>
      <c r="AL7">
        <v>80.61</v>
      </c>
      <c r="AM7" t="s">
        <v>220</v>
      </c>
      <c r="AO7" t="s">
        <v>266</v>
      </c>
      <c r="AP7">
        <v>1</v>
      </c>
      <c r="AQ7" t="s">
        <v>222</v>
      </c>
      <c r="AR7">
        <v>299.99</v>
      </c>
      <c r="AS7" t="s">
        <v>220</v>
      </c>
      <c r="AT7" t="s">
        <v>203</v>
      </c>
      <c r="AU7" t="s">
        <v>223</v>
      </c>
      <c r="AV7" t="s">
        <v>267</v>
      </c>
      <c r="AW7" t="s">
        <v>225</v>
      </c>
      <c r="AX7" t="s">
        <v>791</v>
      </c>
      <c r="AY7">
        <v>90</v>
      </c>
      <c r="AZ7" t="s">
        <v>4</v>
      </c>
      <c r="BA7" t="s">
        <v>227</v>
      </c>
      <c r="BB7" t="s">
        <v>228</v>
      </c>
      <c r="BC7" t="s">
        <v>792</v>
      </c>
      <c r="BD7" t="s">
        <v>793</v>
      </c>
      <c r="BE7" s="1">
        <v>44839</v>
      </c>
      <c r="BF7" t="s">
        <v>268</v>
      </c>
      <c r="BG7" t="s">
        <v>269</v>
      </c>
      <c r="BH7" s="1">
        <v>44698</v>
      </c>
      <c r="BI7" t="s">
        <v>794</v>
      </c>
      <c r="BJ7" s="1">
        <v>44819</v>
      </c>
      <c r="BK7">
        <v>1</v>
      </c>
      <c r="BL7">
        <v>380</v>
      </c>
      <c r="BM7">
        <v>0.38</v>
      </c>
      <c r="BN7">
        <v>0.38</v>
      </c>
      <c r="BO7" t="s">
        <v>258</v>
      </c>
      <c r="BP7" t="s">
        <v>259</v>
      </c>
      <c r="BQ7">
        <v>0.21</v>
      </c>
      <c r="BR7">
        <v>0.62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372</v>
      </c>
      <c r="CC7">
        <v>390</v>
      </c>
      <c r="CD7" t="s">
        <v>239</v>
      </c>
      <c r="CE7" t="s">
        <v>240</v>
      </c>
      <c r="CF7">
        <v>915</v>
      </c>
      <c r="CG7" t="s">
        <v>220</v>
      </c>
      <c r="CH7" t="s">
        <v>240</v>
      </c>
      <c r="CI7">
        <v>0</v>
      </c>
      <c r="CJ7">
        <v>13</v>
      </c>
      <c r="CK7" t="s">
        <v>241</v>
      </c>
    </row>
    <row r="8" spans="1:89" x14ac:dyDescent="0.3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11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270</v>
      </c>
      <c r="AC8" t="s">
        <v>77</v>
      </c>
      <c r="AD8" t="s">
        <v>271</v>
      </c>
      <c r="AE8" t="s">
        <v>215</v>
      </c>
      <c r="AF8">
        <v>1</v>
      </c>
      <c r="AG8" t="s">
        <v>272</v>
      </c>
      <c r="AH8" t="b">
        <v>1</v>
      </c>
      <c r="AI8" t="s">
        <v>273</v>
      </c>
      <c r="AJ8" t="s">
        <v>218</v>
      </c>
      <c r="AK8" t="s">
        <v>219</v>
      </c>
      <c r="AL8">
        <v>150</v>
      </c>
      <c r="AM8" t="s">
        <v>220</v>
      </c>
      <c r="AO8" t="s">
        <v>274</v>
      </c>
      <c r="AP8">
        <v>1</v>
      </c>
      <c r="AQ8" t="s">
        <v>222</v>
      </c>
      <c r="AR8">
        <v>1075</v>
      </c>
      <c r="AS8" t="s">
        <v>220</v>
      </c>
      <c r="AT8" t="s">
        <v>203</v>
      </c>
      <c r="AU8" t="s">
        <v>223</v>
      </c>
      <c r="AV8" t="s">
        <v>275</v>
      </c>
      <c r="AW8" t="s">
        <v>225</v>
      </c>
      <c r="AX8" t="s">
        <v>791</v>
      </c>
      <c r="AY8">
        <v>90</v>
      </c>
      <c r="AZ8" t="s">
        <v>4</v>
      </c>
      <c r="BA8" t="s">
        <v>227</v>
      </c>
      <c r="BB8" t="s">
        <v>228</v>
      </c>
      <c r="BC8" t="s">
        <v>792</v>
      </c>
      <c r="BD8" t="s">
        <v>793</v>
      </c>
      <c r="BE8" s="1">
        <v>44839</v>
      </c>
      <c r="BF8" t="s">
        <v>276</v>
      </c>
      <c r="BG8" t="s">
        <v>277</v>
      </c>
      <c r="BH8" s="1">
        <v>44698</v>
      </c>
      <c r="BI8" t="s">
        <v>794</v>
      </c>
      <c r="BJ8" s="1">
        <v>44819</v>
      </c>
      <c r="BK8">
        <v>1</v>
      </c>
      <c r="BL8">
        <v>370</v>
      </c>
      <c r="BM8">
        <v>0.37</v>
      </c>
      <c r="BN8">
        <v>0.37</v>
      </c>
      <c r="BO8" t="s">
        <v>258</v>
      </c>
      <c r="BP8" t="s">
        <v>259</v>
      </c>
      <c r="BQ8">
        <v>0.21</v>
      </c>
      <c r="BR8">
        <v>0.62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Z8" t="b">
        <v>0</v>
      </c>
      <c r="CA8" t="b">
        <v>1</v>
      </c>
      <c r="CB8">
        <v>210</v>
      </c>
      <c r="CC8">
        <v>218</v>
      </c>
      <c r="CD8" t="s">
        <v>239</v>
      </c>
      <c r="CE8" t="s">
        <v>240</v>
      </c>
      <c r="CF8">
        <v>150</v>
      </c>
      <c r="CG8" t="s">
        <v>220</v>
      </c>
      <c r="CH8" t="s">
        <v>240</v>
      </c>
      <c r="CI8">
        <v>0</v>
      </c>
      <c r="CJ8" t="e">
        <v>#N/A</v>
      </c>
      <c r="CK8" t="s">
        <v>241</v>
      </c>
    </row>
    <row r="9" spans="1:89" x14ac:dyDescent="0.3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278</v>
      </c>
      <c r="AC9" t="s">
        <v>75</v>
      </c>
      <c r="AD9" t="s">
        <v>243</v>
      </c>
      <c r="AE9" t="s">
        <v>215</v>
      </c>
      <c r="AF9">
        <v>1</v>
      </c>
      <c r="AH9" t="b">
        <v>1</v>
      </c>
      <c r="AI9" t="s">
        <v>279</v>
      </c>
      <c r="AJ9" t="s">
        <v>218</v>
      </c>
      <c r="AK9" t="s">
        <v>219</v>
      </c>
      <c r="AL9">
        <v>1.1000000000000001</v>
      </c>
      <c r="AM9" t="s">
        <v>220</v>
      </c>
      <c r="AO9" t="s">
        <v>280</v>
      </c>
      <c r="AP9">
        <v>1</v>
      </c>
      <c r="AQ9" t="s">
        <v>222</v>
      </c>
      <c r="AR9">
        <v>35.9</v>
      </c>
      <c r="AS9" t="s">
        <v>220</v>
      </c>
      <c r="AT9" t="s">
        <v>203</v>
      </c>
      <c r="AU9" t="s">
        <v>223</v>
      </c>
      <c r="AV9" t="s">
        <v>281</v>
      </c>
      <c r="AW9" t="s">
        <v>225</v>
      </c>
      <c r="AX9" t="s">
        <v>791</v>
      </c>
      <c r="AY9">
        <v>90</v>
      </c>
      <c r="AZ9" t="s">
        <v>4</v>
      </c>
      <c r="BA9" t="s">
        <v>227</v>
      </c>
      <c r="BB9" t="s">
        <v>228</v>
      </c>
      <c r="BC9" t="s">
        <v>792</v>
      </c>
      <c r="BD9" t="s">
        <v>793</v>
      </c>
      <c r="BE9" s="1">
        <v>44839</v>
      </c>
      <c r="BF9" t="s">
        <v>283</v>
      </c>
      <c r="BG9" t="s">
        <v>284</v>
      </c>
      <c r="BH9" s="1">
        <v>44698</v>
      </c>
      <c r="BI9" t="s">
        <v>794</v>
      </c>
      <c r="BJ9" s="1">
        <v>44819</v>
      </c>
      <c r="BK9">
        <v>1</v>
      </c>
      <c r="BL9">
        <v>370</v>
      </c>
      <c r="BM9">
        <v>0.37</v>
      </c>
      <c r="BN9">
        <v>0.37</v>
      </c>
      <c r="BO9" t="s">
        <v>258</v>
      </c>
      <c r="BP9" t="s">
        <v>259</v>
      </c>
      <c r="BQ9">
        <v>0.21</v>
      </c>
      <c r="BR9">
        <v>0.62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41</v>
      </c>
      <c r="CC9">
        <v>43</v>
      </c>
      <c r="CD9" t="s">
        <v>239</v>
      </c>
      <c r="CE9" t="s">
        <v>240</v>
      </c>
      <c r="CF9">
        <v>1.1000000000000001</v>
      </c>
      <c r="CG9" t="s">
        <v>220</v>
      </c>
      <c r="CH9" t="s">
        <v>240</v>
      </c>
      <c r="CI9">
        <v>0</v>
      </c>
      <c r="CJ9" t="e">
        <v>#N/A</v>
      </c>
      <c r="CK9" t="s">
        <v>215</v>
      </c>
    </row>
    <row r="10" spans="1:89" x14ac:dyDescent="0.3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72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772</v>
      </c>
      <c r="AC10" t="s">
        <v>100</v>
      </c>
      <c r="AD10" t="s">
        <v>737</v>
      </c>
      <c r="AE10" t="s">
        <v>215</v>
      </c>
      <c r="AF10">
        <v>1</v>
      </c>
      <c r="AG10" t="s">
        <v>773</v>
      </c>
      <c r="AH10" t="b">
        <v>1</v>
      </c>
      <c r="AI10" t="s">
        <v>774</v>
      </c>
      <c r="AJ10" t="s">
        <v>692</v>
      </c>
      <c r="AK10" t="s">
        <v>693</v>
      </c>
      <c r="AL10">
        <v>43.09</v>
      </c>
      <c r="AM10" t="s">
        <v>220</v>
      </c>
      <c r="AO10" t="s">
        <v>775</v>
      </c>
      <c r="AP10">
        <v>1</v>
      </c>
      <c r="AQ10" t="s">
        <v>222</v>
      </c>
      <c r="AR10">
        <v>215.45</v>
      </c>
      <c r="AS10" t="s">
        <v>220</v>
      </c>
      <c r="AT10" t="s">
        <v>203</v>
      </c>
      <c r="AU10" t="s">
        <v>223</v>
      </c>
      <c r="AV10" t="s">
        <v>776</v>
      </c>
      <c r="AW10" t="s">
        <v>225</v>
      </c>
      <c r="AX10" t="s">
        <v>791</v>
      </c>
      <c r="AY10">
        <v>90</v>
      </c>
      <c r="AZ10" t="s">
        <v>4</v>
      </c>
      <c r="BA10" t="s">
        <v>227</v>
      </c>
      <c r="BB10" t="s">
        <v>228</v>
      </c>
      <c r="BC10" t="s">
        <v>792</v>
      </c>
      <c r="BD10" t="s">
        <v>793</v>
      </c>
      <c r="BE10" s="1">
        <v>44839</v>
      </c>
      <c r="BF10" t="s">
        <v>777</v>
      </c>
      <c r="BG10" t="s">
        <v>778</v>
      </c>
      <c r="BH10" s="1">
        <v>44698</v>
      </c>
      <c r="BI10" t="s">
        <v>794</v>
      </c>
      <c r="BJ10" s="1">
        <v>44819</v>
      </c>
      <c r="BK10">
        <v>1</v>
      </c>
      <c r="BL10">
        <v>290</v>
      </c>
      <c r="BM10">
        <v>0.28999999999999998</v>
      </c>
      <c r="BN10">
        <v>0.28999999999999998</v>
      </c>
      <c r="BO10" t="s">
        <v>258</v>
      </c>
      <c r="BP10" t="s">
        <v>259</v>
      </c>
      <c r="BQ10">
        <v>0.21</v>
      </c>
      <c r="BR10">
        <v>0.62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408</v>
      </c>
      <c r="CC10">
        <v>455</v>
      </c>
      <c r="CD10" t="s">
        <v>239</v>
      </c>
      <c r="CE10" t="s">
        <v>240</v>
      </c>
      <c r="CF10">
        <v>1490</v>
      </c>
      <c r="CG10" t="s">
        <v>220</v>
      </c>
      <c r="CH10" t="s">
        <v>240</v>
      </c>
      <c r="CI10">
        <v>0</v>
      </c>
      <c r="CJ10" t="e">
        <v>#N/A</v>
      </c>
      <c r="CK10" t="s">
        <v>676</v>
      </c>
    </row>
    <row r="11" spans="1:89" x14ac:dyDescent="0.3">
      <c r="A11" s="1">
        <v>44698</v>
      </c>
      <c r="B11">
        <v>5</v>
      </c>
      <c r="C11">
        <v>2022</v>
      </c>
      <c r="D11" t="s">
        <v>261</v>
      </c>
      <c r="E11" t="s">
        <v>9</v>
      </c>
      <c r="F11" t="s">
        <v>72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M11" t="s">
        <v>262</v>
      </c>
      <c r="N11" t="s">
        <v>205</v>
      </c>
      <c r="O11" t="s">
        <v>206</v>
      </c>
      <c r="P11" s="2">
        <v>0.375</v>
      </c>
      <c r="Q11" t="s">
        <v>207</v>
      </c>
      <c r="R11">
        <v>1</v>
      </c>
      <c r="S11" t="s">
        <v>208</v>
      </c>
      <c r="T11">
        <v>32.988633999999998</v>
      </c>
      <c r="U11">
        <v>-116.582258</v>
      </c>
      <c r="V11" t="s">
        <v>209</v>
      </c>
      <c r="W11" t="b">
        <v>0</v>
      </c>
      <c r="X11">
        <v>9</v>
      </c>
      <c r="Y11" t="s">
        <v>210</v>
      </c>
      <c r="Z11" t="s">
        <v>211</v>
      </c>
      <c r="AA11" t="s">
        <v>212</v>
      </c>
      <c r="AB11" t="s">
        <v>772</v>
      </c>
      <c r="AC11" t="s">
        <v>100</v>
      </c>
      <c r="AD11" t="s">
        <v>737</v>
      </c>
      <c r="AE11" t="s">
        <v>215</v>
      </c>
      <c r="AF11">
        <v>1</v>
      </c>
      <c r="AG11" t="s">
        <v>773</v>
      </c>
      <c r="AH11" t="b">
        <v>1</v>
      </c>
      <c r="AI11" t="s">
        <v>774</v>
      </c>
      <c r="AJ11" t="s">
        <v>692</v>
      </c>
      <c r="AK11" t="s">
        <v>693</v>
      </c>
      <c r="AL11">
        <v>43.09</v>
      </c>
      <c r="AM11" t="s">
        <v>220</v>
      </c>
      <c r="AO11" t="s">
        <v>775</v>
      </c>
      <c r="AP11">
        <v>1</v>
      </c>
      <c r="AQ11" t="s">
        <v>222</v>
      </c>
      <c r="AR11">
        <v>215.45</v>
      </c>
      <c r="AS11" t="s">
        <v>220</v>
      </c>
      <c r="AT11" t="s">
        <v>203</v>
      </c>
      <c r="AU11" t="s">
        <v>223</v>
      </c>
      <c r="AV11" t="s">
        <v>776</v>
      </c>
      <c r="AW11" t="s">
        <v>225</v>
      </c>
      <c r="AX11" t="s">
        <v>791</v>
      </c>
      <c r="AY11">
        <v>90</v>
      </c>
      <c r="AZ11" t="s">
        <v>4</v>
      </c>
      <c r="BA11" t="s">
        <v>227</v>
      </c>
      <c r="BB11" t="s">
        <v>228</v>
      </c>
      <c r="BC11" t="s">
        <v>792</v>
      </c>
      <c r="BD11" t="s">
        <v>793</v>
      </c>
      <c r="BE11" s="1">
        <v>44839</v>
      </c>
      <c r="BF11" t="s">
        <v>795</v>
      </c>
      <c r="BG11" t="s">
        <v>796</v>
      </c>
      <c r="BH11" s="1">
        <v>44698</v>
      </c>
      <c r="BI11" t="s">
        <v>794</v>
      </c>
      <c r="BJ11" s="1">
        <v>44819</v>
      </c>
      <c r="BK11">
        <v>2</v>
      </c>
      <c r="BL11">
        <v>280</v>
      </c>
      <c r="BM11">
        <v>0.28000000000000003</v>
      </c>
      <c r="BN11">
        <v>0.28000000000000003</v>
      </c>
      <c r="BO11" t="s">
        <v>258</v>
      </c>
      <c r="BP11" t="s">
        <v>259</v>
      </c>
      <c r="BQ11">
        <v>0.21</v>
      </c>
      <c r="BR11">
        <v>0.62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Y11" t="s">
        <v>797</v>
      </c>
      <c r="BZ11" t="b">
        <v>0</v>
      </c>
      <c r="CA11" t="b">
        <v>1</v>
      </c>
      <c r="CB11">
        <v>408</v>
      </c>
      <c r="CC11">
        <v>455</v>
      </c>
      <c r="CD11" t="s">
        <v>239</v>
      </c>
      <c r="CE11" t="s">
        <v>240</v>
      </c>
      <c r="CF11">
        <v>1490</v>
      </c>
      <c r="CG11" t="s">
        <v>220</v>
      </c>
      <c r="CH11" t="s">
        <v>240</v>
      </c>
      <c r="CI11">
        <v>0</v>
      </c>
      <c r="CJ11" t="e">
        <v>#N/A</v>
      </c>
      <c r="CK11" t="s">
        <v>676</v>
      </c>
    </row>
    <row r="12" spans="1:89" x14ac:dyDescent="0.3">
      <c r="A12" s="1">
        <v>44698</v>
      </c>
      <c r="B12">
        <v>5</v>
      </c>
      <c r="C12">
        <v>2022</v>
      </c>
      <c r="D12" t="s">
        <v>261</v>
      </c>
      <c r="E12" t="s">
        <v>9</v>
      </c>
      <c r="F12" t="s">
        <v>798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M12" t="s">
        <v>262</v>
      </c>
      <c r="N12" t="s">
        <v>205</v>
      </c>
      <c r="O12" t="s">
        <v>206</v>
      </c>
      <c r="P12" s="2">
        <v>0.375</v>
      </c>
      <c r="Q12" t="s">
        <v>207</v>
      </c>
      <c r="R12">
        <v>1</v>
      </c>
      <c r="S12" t="s">
        <v>208</v>
      </c>
      <c r="T12">
        <v>32.988633999999998</v>
      </c>
      <c r="U12">
        <v>-116.582258</v>
      </c>
      <c r="V12" t="s">
        <v>209</v>
      </c>
      <c r="W12" t="b">
        <v>0</v>
      </c>
      <c r="X12">
        <v>9</v>
      </c>
      <c r="Y12" t="s">
        <v>210</v>
      </c>
      <c r="Z12" t="s">
        <v>211</v>
      </c>
      <c r="AA12" t="s">
        <v>212</v>
      </c>
      <c r="AB12" t="s">
        <v>799</v>
      </c>
      <c r="AC12" t="s">
        <v>800</v>
      </c>
      <c r="AD12" t="s">
        <v>214</v>
      </c>
      <c r="AE12" t="s">
        <v>215</v>
      </c>
      <c r="AF12">
        <v>1</v>
      </c>
      <c r="AG12" t="s">
        <v>801</v>
      </c>
      <c r="AH12" t="b">
        <v>1</v>
      </c>
      <c r="AI12" t="s">
        <v>802</v>
      </c>
      <c r="AJ12" t="s">
        <v>692</v>
      </c>
      <c r="AK12" t="s">
        <v>693</v>
      </c>
      <c r="AL12">
        <v>20</v>
      </c>
      <c r="AM12" t="s">
        <v>220</v>
      </c>
      <c r="AO12" t="s">
        <v>803</v>
      </c>
      <c r="AP12">
        <v>1</v>
      </c>
      <c r="AQ12" t="s">
        <v>222</v>
      </c>
      <c r="AR12">
        <v>220.01</v>
      </c>
      <c r="AS12" t="s">
        <v>220</v>
      </c>
      <c r="AT12" t="s">
        <v>203</v>
      </c>
      <c r="AU12" t="s">
        <v>223</v>
      </c>
      <c r="AV12" t="s">
        <v>804</v>
      </c>
      <c r="AW12" t="s">
        <v>225</v>
      </c>
      <c r="AX12" t="s">
        <v>791</v>
      </c>
      <c r="AY12">
        <v>90</v>
      </c>
      <c r="AZ12" t="s">
        <v>4</v>
      </c>
      <c r="BA12" t="s">
        <v>227</v>
      </c>
      <c r="BB12" t="s">
        <v>228</v>
      </c>
      <c r="BC12" t="s">
        <v>792</v>
      </c>
      <c r="BD12" t="s">
        <v>793</v>
      </c>
      <c r="BE12" s="1">
        <v>44839</v>
      </c>
      <c r="BF12" t="s">
        <v>805</v>
      </c>
      <c r="BG12" t="s">
        <v>806</v>
      </c>
      <c r="BH12" s="1">
        <v>44698</v>
      </c>
      <c r="BI12" t="s">
        <v>794</v>
      </c>
      <c r="BJ12" s="1">
        <v>44819</v>
      </c>
      <c r="BK12">
        <v>1</v>
      </c>
      <c r="BL12">
        <v>290</v>
      </c>
      <c r="BM12">
        <v>0.28999999999999998</v>
      </c>
      <c r="BN12">
        <v>0.28999999999999998</v>
      </c>
      <c r="BO12" t="s">
        <v>258</v>
      </c>
      <c r="BP12" t="s">
        <v>259</v>
      </c>
      <c r="BQ12">
        <v>0.21</v>
      </c>
      <c r="BR12">
        <v>0.62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418</v>
      </c>
      <c r="CC12">
        <v>430</v>
      </c>
      <c r="CD12" t="s">
        <v>239</v>
      </c>
      <c r="CE12" t="s">
        <v>240</v>
      </c>
      <c r="CF12">
        <v>1325</v>
      </c>
      <c r="CG12" t="s">
        <v>220</v>
      </c>
      <c r="CH12" t="s">
        <v>240</v>
      </c>
      <c r="CI12">
        <v>0</v>
      </c>
      <c r="CJ12">
        <v>14</v>
      </c>
      <c r="CK12" t="s">
        <v>676</v>
      </c>
    </row>
    <row r="13" spans="1:89" x14ac:dyDescent="0.3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15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306</v>
      </c>
      <c r="AC13" t="s">
        <v>79</v>
      </c>
      <c r="AD13" t="s">
        <v>307</v>
      </c>
      <c r="AE13" t="s">
        <v>215</v>
      </c>
      <c r="AF13">
        <v>1</v>
      </c>
      <c r="AG13" t="s">
        <v>308</v>
      </c>
      <c r="AH13" t="b">
        <v>1</v>
      </c>
      <c r="AI13" t="s">
        <v>309</v>
      </c>
      <c r="AJ13" t="s">
        <v>218</v>
      </c>
      <c r="AK13" t="s">
        <v>219</v>
      </c>
      <c r="AL13">
        <v>69.33</v>
      </c>
      <c r="AM13" t="s">
        <v>220</v>
      </c>
      <c r="AO13" t="s">
        <v>310</v>
      </c>
      <c r="AP13">
        <v>1</v>
      </c>
      <c r="AQ13" t="s">
        <v>222</v>
      </c>
      <c r="AR13">
        <v>325</v>
      </c>
      <c r="AS13" t="s">
        <v>220</v>
      </c>
      <c r="AT13" t="s">
        <v>203</v>
      </c>
      <c r="AU13" t="s">
        <v>223</v>
      </c>
      <c r="AV13" t="s">
        <v>311</v>
      </c>
      <c r="AW13" t="s">
        <v>225</v>
      </c>
      <c r="AX13" t="s">
        <v>791</v>
      </c>
      <c r="AY13">
        <v>90</v>
      </c>
      <c r="AZ13" t="s">
        <v>4</v>
      </c>
      <c r="BA13" t="s">
        <v>227</v>
      </c>
      <c r="BB13" t="s">
        <v>228</v>
      </c>
      <c r="BC13" t="s">
        <v>792</v>
      </c>
      <c r="BD13" t="s">
        <v>807</v>
      </c>
      <c r="BE13" s="1">
        <v>44974</v>
      </c>
      <c r="BF13" t="s">
        <v>313</v>
      </c>
      <c r="BG13" t="s">
        <v>314</v>
      </c>
      <c r="BH13" s="1">
        <v>44838</v>
      </c>
      <c r="BI13" t="s">
        <v>794</v>
      </c>
      <c r="BJ13" s="1">
        <v>44973</v>
      </c>
      <c r="BK13">
        <v>1</v>
      </c>
      <c r="BL13">
        <v>900</v>
      </c>
      <c r="BM13">
        <v>0.9</v>
      </c>
      <c r="BN13">
        <v>0.9</v>
      </c>
      <c r="BO13" t="s">
        <v>234</v>
      </c>
      <c r="BP13" t="s">
        <v>235</v>
      </c>
      <c r="BQ13">
        <v>0.21</v>
      </c>
      <c r="BR13">
        <v>0.64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242</v>
      </c>
      <c r="CC13">
        <v>267</v>
      </c>
      <c r="CD13" t="s">
        <v>239</v>
      </c>
      <c r="CE13" t="s">
        <v>240</v>
      </c>
      <c r="CF13">
        <v>180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3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791</v>
      </c>
      <c r="AY14">
        <v>90</v>
      </c>
      <c r="AZ14" t="s">
        <v>4</v>
      </c>
      <c r="BA14" t="s">
        <v>227</v>
      </c>
      <c r="BB14" t="s">
        <v>228</v>
      </c>
      <c r="BC14" t="s">
        <v>792</v>
      </c>
      <c r="BD14" t="s">
        <v>807</v>
      </c>
      <c r="BE14" s="1">
        <v>44974</v>
      </c>
      <c r="BF14" t="s">
        <v>341</v>
      </c>
      <c r="BG14" t="s">
        <v>342</v>
      </c>
      <c r="BH14" s="1">
        <v>44838</v>
      </c>
      <c r="BI14" t="s">
        <v>794</v>
      </c>
      <c r="BJ14" s="1">
        <v>44973</v>
      </c>
      <c r="BK14">
        <v>1</v>
      </c>
      <c r="BL14">
        <v>550</v>
      </c>
      <c r="BM14">
        <v>0.55000000000000004</v>
      </c>
      <c r="BN14">
        <v>0.55000000000000004</v>
      </c>
      <c r="BO14" t="s">
        <v>258</v>
      </c>
      <c r="BP14" t="s">
        <v>259</v>
      </c>
      <c r="BQ14">
        <v>0.21</v>
      </c>
      <c r="BR14">
        <v>0.64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3">
      <c r="A15" s="1">
        <v>44838</v>
      </c>
      <c r="B15">
        <v>10</v>
      </c>
      <c r="C15">
        <v>2022</v>
      </c>
      <c r="D15" t="s">
        <v>302</v>
      </c>
      <c r="E15" t="s">
        <v>14</v>
      </c>
      <c r="F15" t="s">
        <v>18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203</v>
      </c>
      <c r="N15" t="s">
        <v>303</v>
      </c>
      <c r="O15" t="s">
        <v>206</v>
      </c>
      <c r="P15" s="2">
        <v>0.31944444444444448</v>
      </c>
      <c r="Q15" t="s">
        <v>304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305</v>
      </c>
      <c r="Z15" t="s">
        <v>211</v>
      </c>
      <c r="AB15" t="s">
        <v>333</v>
      </c>
      <c r="AC15" t="s">
        <v>82</v>
      </c>
      <c r="AD15" t="s">
        <v>334</v>
      </c>
      <c r="AE15" t="s">
        <v>215</v>
      </c>
      <c r="AF15">
        <v>1</v>
      </c>
      <c r="AG15" t="s">
        <v>335</v>
      </c>
      <c r="AH15" t="b">
        <v>1</v>
      </c>
      <c r="AI15" t="s">
        <v>336</v>
      </c>
      <c r="AJ15" t="s">
        <v>218</v>
      </c>
      <c r="AK15" t="s">
        <v>219</v>
      </c>
      <c r="AL15">
        <v>88</v>
      </c>
      <c r="AM15" t="s">
        <v>220</v>
      </c>
      <c r="AN15" t="s">
        <v>337</v>
      </c>
      <c r="AO15" t="s">
        <v>338</v>
      </c>
      <c r="AP15">
        <v>1</v>
      </c>
      <c r="AQ15" t="s">
        <v>222</v>
      </c>
      <c r="AR15">
        <v>264</v>
      </c>
      <c r="AS15" t="s">
        <v>220</v>
      </c>
      <c r="AT15" t="s">
        <v>203</v>
      </c>
      <c r="AU15" t="s">
        <v>223</v>
      </c>
      <c r="AV15" t="s">
        <v>339</v>
      </c>
      <c r="AW15" t="s">
        <v>225</v>
      </c>
      <c r="AX15" t="s">
        <v>791</v>
      </c>
      <c r="AY15">
        <v>90</v>
      </c>
      <c r="AZ15" t="s">
        <v>4</v>
      </c>
      <c r="BA15" t="s">
        <v>227</v>
      </c>
      <c r="BB15" t="s">
        <v>228</v>
      </c>
      <c r="BC15" t="s">
        <v>792</v>
      </c>
      <c r="BD15" t="s">
        <v>807</v>
      </c>
      <c r="BE15" s="1">
        <v>44974</v>
      </c>
      <c r="BF15" t="s">
        <v>808</v>
      </c>
      <c r="BG15" t="s">
        <v>809</v>
      </c>
      <c r="BH15" s="1">
        <v>44838</v>
      </c>
      <c r="BI15" t="s">
        <v>794</v>
      </c>
      <c r="BJ15" s="1">
        <v>44973</v>
      </c>
      <c r="BK15">
        <v>2</v>
      </c>
      <c r="BL15">
        <v>530</v>
      </c>
      <c r="BM15">
        <v>0.53</v>
      </c>
      <c r="BN15">
        <v>0.53</v>
      </c>
      <c r="BO15" t="s">
        <v>258</v>
      </c>
      <c r="BP15" t="s">
        <v>259</v>
      </c>
      <c r="BQ15">
        <v>0.21</v>
      </c>
      <c r="BR15">
        <v>0.64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Y15" t="s">
        <v>810</v>
      </c>
      <c r="BZ15" t="b">
        <v>0</v>
      </c>
      <c r="CA15" t="b">
        <v>1</v>
      </c>
      <c r="CB15">
        <v>315</v>
      </c>
      <c r="CC15">
        <v>341</v>
      </c>
      <c r="CD15" t="s">
        <v>239</v>
      </c>
      <c r="CE15" t="s">
        <v>240</v>
      </c>
      <c r="CF15">
        <v>380</v>
      </c>
      <c r="CG15" t="s">
        <v>220</v>
      </c>
      <c r="CH15" t="s">
        <v>240</v>
      </c>
      <c r="CI15">
        <v>0</v>
      </c>
      <c r="CJ15" t="e">
        <v>#N/A</v>
      </c>
      <c r="CK15" t="s">
        <v>241</v>
      </c>
    </row>
    <row r="16" spans="1:89" x14ac:dyDescent="0.3">
      <c r="A16" s="1">
        <v>44887</v>
      </c>
      <c r="B16">
        <v>11</v>
      </c>
      <c r="C16">
        <v>2022</v>
      </c>
      <c r="D16" t="s">
        <v>302</v>
      </c>
      <c r="E16" t="s">
        <v>14</v>
      </c>
      <c r="F16" t="s">
        <v>19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343</v>
      </c>
      <c r="N16" t="s">
        <v>344</v>
      </c>
      <c r="O16" t="s">
        <v>206</v>
      </c>
      <c r="P16" s="2">
        <v>0.52430555555555558</v>
      </c>
      <c r="Q16" t="s">
        <v>345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346</v>
      </c>
      <c r="Z16" t="s">
        <v>211</v>
      </c>
      <c r="AA16" t="s">
        <v>347</v>
      </c>
      <c r="AB16" t="s">
        <v>348</v>
      </c>
      <c r="AC16" t="s">
        <v>83</v>
      </c>
      <c r="AD16" t="s">
        <v>349</v>
      </c>
      <c r="AE16" t="s">
        <v>215</v>
      </c>
      <c r="AF16">
        <v>1</v>
      </c>
      <c r="AH16" t="b">
        <v>1</v>
      </c>
      <c r="AI16" t="s">
        <v>350</v>
      </c>
      <c r="AJ16" t="s">
        <v>351</v>
      </c>
      <c r="AK16" t="s">
        <v>233</v>
      </c>
      <c r="AL16">
        <v>646.21</v>
      </c>
      <c r="AM16" t="s">
        <v>220</v>
      </c>
      <c r="AO16" t="s">
        <v>352</v>
      </c>
      <c r="AP16">
        <v>1</v>
      </c>
      <c r="AQ16" t="s">
        <v>222</v>
      </c>
      <c r="AR16">
        <v>646.21</v>
      </c>
      <c r="AS16" t="s">
        <v>220</v>
      </c>
      <c r="AT16" t="s">
        <v>203</v>
      </c>
      <c r="AU16" t="s">
        <v>353</v>
      </c>
      <c r="AV16" t="s">
        <v>354</v>
      </c>
      <c r="AW16" t="s">
        <v>225</v>
      </c>
      <c r="AX16" t="s">
        <v>791</v>
      </c>
      <c r="AY16">
        <v>90</v>
      </c>
      <c r="AZ16" t="s">
        <v>4</v>
      </c>
      <c r="BA16" t="s">
        <v>227</v>
      </c>
      <c r="BB16" t="s">
        <v>355</v>
      </c>
      <c r="BC16" t="s">
        <v>811</v>
      </c>
      <c r="BD16" t="s">
        <v>812</v>
      </c>
      <c r="BE16" s="1">
        <v>45056</v>
      </c>
      <c r="BF16" t="s">
        <v>358</v>
      </c>
      <c r="BG16" t="s">
        <v>359</v>
      </c>
      <c r="BH16" s="1">
        <v>44887</v>
      </c>
      <c r="BI16" t="s">
        <v>794</v>
      </c>
      <c r="BJ16" s="1">
        <v>45047</v>
      </c>
      <c r="BK16">
        <v>1</v>
      </c>
      <c r="BL16">
        <v>509.76</v>
      </c>
      <c r="BM16">
        <v>0.50975999999999999</v>
      </c>
      <c r="BN16">
        <v>4.32</v>
      </c>
      <c r="BO16" t="s">
        <v>234</v>
      </c>
      <c r="BP16" t="s">
        <v>235</v>
      </c>
      <c r="BQ16">
        <v>0.78</v>
      </c>
      <c r="BR16">
        <v>2.35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 x14ac:dyDescent="0.3">
      <c r="A17" s="1">
        <v>44837</v>
      </c>
      <c r="B17">
        <v>10</v>
      </c>
      <c r="C17">
        <v>2022</v>
      </c>
      <c r="D17" t="s">
        <v>302</v>
      </c>
      <c r="E17" t="s">
        <v>14</v>
      </c>
      <c r="F17" t="s">
        <v>20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360</v>
      </c>
      <c r="O17" t="s">
        <v>206</v>
      </c>
      <c r="P17" s="2">
        <v>0.60763888888888895</v>
      </c>
      <c r="Q17" t="s">
        <v>361</v>
      </c>
      <c r="R17">
        <v>1</v>
      </c>
      <c r="S17" t="s">
        <v>208</v>
      </c>
      <c r="T17">
        <v>33.458264970000002</v>
      </c>
      <c r="U17">
        <v>-117.69658579999999</v>
      </c>
      <c r="V17" t="s">
        <v>209</v>
      </c>
      <c r="W17" t="b">
        <v>0</v>
      </c>
      <c r="X17">
        <v>9</v>
      </c>
      <c r="Y17" t="s">
        <v>362</v>
      </c>
      <c r="Z17" t="s">
        <v>211</v>
      </c>
      <c r="AB17" t="s">
        <v>363</v>
      </c>
      <c r="AC17" t="s">
        <v>84</v>
      </c>
      <c r="AD17" t="s">
        <v>364</v>
      </c>
      <c r="AE17" t="s">
        <v>215</v>
      </c>
      <c r="AF17">
        <v>1</v>
      </c>
      <c r="AG17" t="s">
        <v>365</v>
      </c>
      <c r="AH17" t="b">
        <v>1</v>
      </c>
      <c r="AI17" t="s">
        <v>366</v>
      </c>
      <c r="AJ17" t="s">
        <v>218</v>
      </c>
      <c r="AK17" t="s">
        <v>219</v>
      </c>
      <c r="AL17">
        <v>52.96</v>
      </c>
      <c r="AM17" t="s">
        <v>220</v>
      </c>
      <c r="AN17" t="s">
        <v>337</v>
      </c>
      <c r="AO17" t="s">
        <v>367</v>
      </c>
      <c r="AP17">
        <v>1</v>
      </c>
      <c r="AQ17" t="s">
        <v>222</v>
      </c>
      <c r="AR17">
        <v>264.82</v>
      </c>
      <c r="AS17" t="s">
        <v>220</v>
      </c>
      <c r="AT17" t="s">
        <v>203</v>
      </c>
      <c r="AU17" t="s">
        <v>223</v>
      </c>
      <c r="AV17" t="s">
        <v>368</v>
      </c>
      <c r="AW17" t="s">
        <v>225</v>
      </c>
      <c r="AX17" t="s">
        <v>791</v>
      </c>
      <c r="AY17">
        <v>90</v>
      </c>
      <c r="AZ17" t="s">
        <v>4</v>
      </c>
      <c r="BA17" t="s">
        <v>227</v>
      </c>
      <c r="BB17" t="s">
        <v>228</v>
      </c>
      <c r="BC17" t="s">
        <v>792</v>
      </c>
      <c r="BD17" t="s">
        <v>807</v>
      </c>
      <c r="BE17" s="1">
        <v>44974</v>
      </c>
      <c r="BF17" t="s">
        <v>369</v>
      </c>
      <c r="BG17" t="s">
        <v>370</v>
      </c>
      <c r="BH17" s="1">
        <v>44837</v>
      </c>
      <c r="BI17" t="s">
        <v>794</v>
      </c>
      <c r="BJ17" s="1">
        <v>44973</v>
      </c>
      <c r="BK17">
        <v>1</v>
      </c>
      <c r="BL17">
        <v>440</v>
      </c>
      <c r="BM17">
        <v>0.44</v>
      </c>
      <c r="BN17">
        <v>0.44</v>
      </c>
      <c r="BO17" t="s">
        <v>258</v>
      </c>
      <c r="BP17" t="s">
        <v>259</v>
      </c>
      <c r="BQ17">
        <v>0.21</v>
      </c>
      <c r="BR17">
        <v>0.64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448</v>
      </c>
      <c r="CC17">
        <v>510</v>
      </c>
      <c r="CD17" t="s">
        <v>239</v>
      </c>
      <c r="CE17" t="s">
        <v>240</v>
      </c>
      <c r="CF17">
        <v>1180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3">
      <c r="A18" s="1">
        <v>44838</v>
      </c>
      <c r="B18">
        <v>10</v>
      </c>
      <c r="C18">
        <v>2022</v>
      </c>
      <c r="D18" t="s">
        <v>302</v>
      </c>
      <c r="E18" t="s">
        <v>14</v>
      </c>
      <c r="F18" t="s">
        <v>16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303</v>
      </c>
      <c r="O18" t="s">
        <v>206</v>
      </c>
      <c r="P18" s="2">
        <v>0.31944444444444448</v>
      </c>
      <c r="Q18" t="s">
        <v>304</v>
      </c>
      <c r="R18">
        <v>1</v>
      </c>
      <c r="S18" t="s">
        <v>208</v>
      </c>
      <c r="T18">
        <v>33.458264970000002</v>
      </c>
      <c r="U18">
        <v>-117.69658579999999</v>
      </c>
      <c r="V18" t="s">
        <v>209</v>
      </c>
      <c r="W18" t="b">
        <v>0</v>
      </c>
      <c r="X18">
        <v>9</v>
      </c>
      <c r="Y18" t="s">
        <v>305</v>
      </c>
      <c r="Z18" t="s">
        <v>211</v>
      </c>
      <c r="AB18" t="s">
        <v>315</v>
      </c>
      <c r="AC18" t="s">
        <v>80</v>
      </c>
      <c r="AD18" t="s">
        <v>316</v>
      </c>
      <c r="AE18" t="s">
        <v>215</v>
      </c>
      <c r="AF18">
        <v>1</v>
      </c>
      <c r="AG18" t="s">
        <v>317</v>
      </c>
      <c r="AH18" t="b">
        <v>1</v>
      </c>
      <c r="AI18" t="s">
        <v>318</v>
      </c>
      <c r="AJ18" t="s">
        <v>218</v>
      </c>
      <c r="AK18" t="s">
        <v>219</v>
      </c>
      <c r="AL18">
        <v>72.849999999999994</v>
      </c>
      <c r="AM18" t="s">
        <v>220</v>
      </c>
      <c r="AO18" t="s">
        <v>319</v>
      </c>
      <c r="AP18">
        <v>1</v>
      </c>
      <c r="AQ18" t="s">
        <v>222</v>
      </c>
      <c r="AR18">
        <v>504.69</v>
      </c>
      <c r="AS18" t="s">
        <v>220</v>
      </c>
      <c r="AT18" t="s">
        <v>203</v>
      </c>
      <c r="AU18" t="s">
        <v>223</v>
      </c>
      <c r="AV18" t="s">
        <v>320</v>
      </c>
      <c r="AW18" t="s">
        <v>225</v>
      </c>
      <c r="AX18" t="s">
        <v>791</v>
      </c>
      <c r="AY18">
        <v>90</v>
      </c>
      <c r="AZ18" t="s">
        <v>4</v>
      </c>
      <c r="BA18" t="s">
        <v>227</v>
      </c>
      <c r="BB18" t="s">
        <v>228</v>
      </c>
      <c r="BC18" t="s">
        <v>792</v>
      </c>
      <c r="BD18" t="s">
        <v>813</v>
      </c>
      <c r="BE18" s="1">
        <v>45020</v>
      </c>
      <c r="BF18" t="s">
        <v>322</v>
      </c>
      <c r="BG18" t="s">
        <v>323</v>
      </c>
      <c r="BH18" s="1">
        <v>44838</v>
      </c>
      <c r="BI18" t="s">
        <v>794</v>
      </c>
      <c r="BJ18" s="1">
        <v>44981</v>
      </c>
      <c r="BK18">
        <v>1</v>
      </c>
      <c r="BL18">
        <v>350</v>
      </c>
      <c r="BM18">
        <v>0.35</v>
      </c>
      <c r="BN18">
        <v>0.35</v>
      </c>
      <c r="BO18" t="s">
        <v>258</v>
      </c>
      <c r="BP18" t="s">
        <v>259</v>
      </c>
      <c r="BQ18">
        <v>0.21</v>
      </c>
      <c r="BR18">
        <v>0.64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181</v>
      </c>
      <c r="CC18">
        <v>200</v>
      </c>
      <c r="CD18" t="s">
        <v>239</v>
      </c>
      <c r="CE18" t="s">
        <v>240</v>
      </c>
      <c r="CF18">
        <v>55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3">
      <c r="A19" s="1">
        <v>44838</v>
      </c>
      <c r="B19">
        <v>10</v>
      </c>
      <c r="C19">
        <v>2022</v>
      </c>
      <c r="D19" t="s">
        <v>302</v>
      </c>
      <c r="E19" t="s">
        <v>14</v>
      </c>
      <c r="F19" t="s">
        <v>17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0.31944444444444448</v>
      </c>
      <c r="Q19" t="s">
        <v>304</v>
      </c>
      <c r="R19">
        <v>1</v>
      </c>
      <c r="S19" t="s">
        <v>208</v>
      </c>
      <c r="T19">
        <v>33.458264970000002</v>
      </c>
      <c r="U19">
        <v>-117.69658579999999</v>
      </c>
      <c r="V19" t="s">
        <v>209</v>
      </c>
      <c r="W19" t="b">
        <v>0</v>
      </c>
      <c r="X19">
        <v>9</v>
      </c>
      <c r="Y19" t="s">
        <v>305</v>
      </c>
      <c r="Z19" t="s">
        <v>211</v>
      </c>
      <c r="AB19" t="s">
        <v>324</v>
      </c>
      <c r="AC19" t="s">
        <v>81</v>
      </c>
      <c r="AD19" t="s">
        <v>325</v>
      </c>
      <c r="AE19" t="s">
        <v>215</v>
      </c>
      <c r="AF19">
        <v>1</v>
      </c>
      <c r="AG19" t="s">
        <v>326</v>
      </c>
      <c r="AH19" t="b">
        <v>1</v>
      </c>
      <c r="AI19" t="s">
        <v>327</v>
      </c>
      <c r="AJ19" t="s">
        <v>218</v>
      </c>
      <c r="AK19" t="s">
        <v>219</v>
      </c>
      <c r="AL19">
        <v>63.94</v>
      </c>
      <c r="AM19" t="s">
        <v>220</v>
      </c>
      <c r="AO19" t="s">
        <v>328</v>
      </c>
      <c r="AP19">
        <v>1</v>
      </c>
      <c r="AQ19" t="s">
        <v>222</v>
      </c>
      <c r="AR19">
        <v>340.11</v>
      </c>
      <c r="AS19" t="s">
        <v>220</v>
      </c>
      <c r="AT19" t="s">
        <v>203</v>
      </c>
      <c r="AU19" t="s">
        <v>223</v>
      </c>
      <c r="AV19" t="s">
        <v>329</v>
      </c>
      <c r="AW19" t="s">
        <v>225</v>
      </c>
      <c r="AX19" t="s">
        <v>791</v>
      </c>
      <c r="AY19">
        <v>90</v>
      </c>
      <c r="AZ19" t="s">
        <v>4</v>
      </c>
      <c r="BA19" t="s">
        <v>227</v>
      </c>
      <c r="BB19" t="s">
        <v>228</v>
      </c>
      <c r="BC19" t="s">
        <v>792</v>
      </c>
      <c r="BD19" t="s">
        <v>813</v>
      </c>
      <c r="BE19" s="1">
        <v>45020</v>
      </c>
      <c r="BF19" t="s">
        <v>331</v>
      </c>
      <c r="BG19" t="s">
        <v>332</v>
      </c>
      <c r="BH19" s="1">
        <v>44838</v>
      </c>
      <c r="BI19" t="s">
        <v>794</v>
      </c>
      <c r="BJ19" s="1">
        <v>44981</v>
      </c>
      <c r="BK19">
        <v>1</v>
      </c>
      <c r="BL19">
        <v>320</v>
      </c>
      <c r="BM19">
        <v>0.32</v>
      </c>
      <c r="BN19">
        <v>0.32</v>
      </c>
      <c r="BO19" t="s">
        <v>258</v>
      </c>
      <c r="BP19" t="s">
        <v>259</v>
      </c>
      <c r="BQ19">
        <v>0.21</v>
      </c>
      <c r="BR19">
        <v>0.64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143</v>
      </c>
      <c r="CC19">
        <v>159</v>
      </c>
      <c r="CD19" t="s">
        <v>239</v>
      </c>
      <c r="CE19" t="s">
        <v>240</v>
      </c>
      <c r="CF19">
        <v>70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3">
      <c r="A20" s="1">
        <v>44795</v>
      </c>
      <c r="B20">
        <v>8</v>
      </c>
      <c r="C20">
        <v>2022</v>
      </c>
      <c r="D20" t="s">
        <v>371</v>
      </c>
      <c r="E20" t="s">
        <v>21</v>
      </c>
      <c r="F20" t="s">
        <v>22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303</v>
      </c>
      <c r="O20" t="s">
        <v>206</v>
      </c>
      <c r="P20" s="2">
        <v>0.69444444444444453</v>
      </c>
      <c r="Q20" t="s">
        <v>304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305</v>
      </c>
      <c r="Z20" t="s">
        <v>211</v>
      </c>
      <c r="AB20" t="s">
        <v>372</v>
      </c>
      <c r="AC20" t="s">
        <v>79</v>
      </c>
      <c r="AD20" t="s">
        <v>307</v>
      </c>
      <c r="AE20" t="s">
        <v>215</v>
      </c>
      <c r="AF20">
        <v>1</v>
      </c>
      <c r="AG20" t="s">
        <v>373</v>
      </c>
      <c r="AH20" t="b">
        <v>1</v>
      </c>
      <c r="AI20" t="s">
        <v>374</v>
      </c>
      <c r="AJ20" t="s">
        <v>218</v>
      </c>
      <c r="AK20" t="s">
        <v>219</v>
      </c>
      <c r="AL20">
        <v>180.25</v>
      </c>
      <c r="AM20" t="s">
        <v>220</v>
      </c>
      <c r="AO20" t="s">
        <v>375</v>
      </c>
      <c r="AP20">
        <v>1</v>
      </c>
      <c r="AQ20" t="s">
        <v>222</v>
      </c>
      <c r="AR20">
        <v>350</v>
      </c>
      <c r="AS20" t="s">
        <v>220</v>
      </c>
      <c r="AT20" t="s">
        <v>203</v>
      </c>
      <c r="AU20" t="s">
        <v>223</v>
      </c>
      <c r="AV20" t="s">
        <v>376</v>
      </c>
      <c r="AW20" t="s">
        <v>225</v>
      </c>
      <c r="AX20" t="s">
        <v>791</v>
      </c>
      <c r="AY20">
        <v>90</v>
      </c>
      <c r="AZ20" t="s">
        <v>4</v>
      </c>
      <c r="BA20" t="s">
        <v>227</v>
      </c>
      <c r="BB20" t="s">
        <v>228</v>
      </c>
      <c r="BC20" t="s">
        <v>792</v>
      </c>
      <c r="BD20" t="s">
        <v>807</v>
      </c>
      <c r="BE20" s="1">
        <v>44974</v>
      </c>
      <c r="BF20" t="s">
        <v>377</v>
      </c>
      <c r="BG20" t="s">
        <v>378</v>
      </c>
      <c r="BH20" s="1">
        <v>44795</v>
      </c>
      <c r="BI20" t="s">
        <v>794</v>
      </c>
      <c r="BJ20" s="1">
        <v>44973</v>
      </c>
      <c r="BK20">
        <v>1</v>
      </c>
      <c r="BL20">
        <v>1040</v>
      </c>
      <c r="BM20">
        <v>1.04</v>
      </c>
      <c r="BN20">
        <v>1.04</v>
      </c>
      <c r="BO20" t="s">
        <v>234</v>
      </c>
      <c r="BP20" t="s">
        <v>235</v>
      </c>
      <c r="BQ20">
        <v>0.21</v>
      </c>
      <c r="BR20">
        <v>0.64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275</v>
      </c>
      <c r="CC20">
        <v>305</v>
      </c>
      <c r="CD20" t="s">
        <v>239</v>
      </c>
      <c r="CE20" t="s">
        <v>240</v>
      </c>
      <c r="CF20">
        <v>265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3">
      <c r="A21" s="1">
        <v>44872</v>
      </c>
      <c r="B21">
        <v>11</v>
      </c>
      <c r="C21">
        <v>2022</v>
      </c>
      <c r="D21" t="s">
        <v>371</v>
      </c>
      <c r="E21" t="s">
        <v>21</v>
      </c>
      <c r="F21" t="s">
        <v>29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343</v>
      </c>
      <c r="N21" t="s">
        <v>344</v>
      </c>
      <c r="O21" t="s">
        <v>206</v>
      </c>
      <c r="P21" s="2">
        <v>0.61527777777777781</v>
      </c>
      <c r="Q21" t="s">
        <v>345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346</v>
      </c>
      <c r="Z21" t="s">
        <v>211</v>
      </c>
      <c r="AA21" t="s">
        <v>430</v>
      </c>
      <c r="AB21" t="s">
        <v>431</v>
      </c>
      <c r="AC21" t="s">
        <v>89</v>
      </c>
      <c r="AD21" t="s">
        <v>432</v>
      </c>
      <c r="AE21" t="s">
        <v>215</v>
      </c>
      <c r="AF21">
        <v>1</v>
      </c>
      <c r="AH21" t="b">
        <v>1</v>
      </c>
      <c r="AI21" t="s">
        <v>433</v>
      </c>
      <c r="AJ21" t="s">
        <v>351</v>
      </c>
      <c r="AK21" t="s">
        <v>233</v>
      </c>
      <c r="AL21">
        <v>579.30999999999995</v>
      </c>
      <c r="AM21" t="s">
        <v>220</v>
      </c>
      <c r="AO21" t="s">
        <v>434</v>
      </c>
      <c r="AP21">
        <v>1</v>
      </c>
      <c r="AQ21" t="s">
        <v>222</v>
      </c>
      <c r="AR21">
        <v>579.30999999999995</v>
      </c>
      <c r="AS21" t="s">
        <v>220</v>
      </c>
      <c r="AT21" t="s">
        <v>203</v>
      </c>
      <c r="AU21" t="s">
        <v>353</v>
      </c>
      <c r="AV21" t="s">
        <v>435</v>
      </c>
      <c r="AW21" t="s">
        <v>225</v>
      </c>
      <c r="AX21" t="s">
        <v>791</v>
      </c>
      <c r="AY21">
        <v>90</v>
      </c>
      <c r="AZ21" t="s">
        <v>4</v>
      </c>
      <c r="BA21" t="s">
        <v>227</v>
      </c>
      <c r="BB21" t="s">
        <v>355</v>
      </c>
      <c r="BC21" t="s">
        <v>811</v>
      </c>
      <c r="BD21" t="s">
        <v>812</v>
      </c>
      <c r="BE21" s="1">
        <v>45056</v>
      </c>
      <c r="BF21" t="s">
        <v>436</v>
      </c>
      <c r="BG21" t="s">
        <v>437</v>
      </c>
      <c r="BH21" s="1">
        <v>44872</v>
      </c>
      <c r="BI21" t="s">
        <v>794</v>
      </c>
      <c r="BJ21" s="1">
        <v>45047</v>
      </c>
      <c r="BK21">
        <v>1</v>
      </c>
      <c r="BL21">
        <v>480.6</v>
      </c>
      <c r="BM21">
        <v>0.48060000000000003</v>
      </c>
      <c r="BN21">
        <v>2.7</v>
      </c>
      <c r="BO21" t="s">
        <v>234</v>
      </c>
      <c r="BP21" t="s">
        <v>235</v>
      </c>
      <c r="BQ21">
        <v>0.78</v>
      </c>
      <c r="BR21">
        <v>2.35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</row>
    <row r="22" spans="1:89" x14ac:dyDescent="0.3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28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422</v>
      </c>
      <c r="AC22" t="s">
        <v>88</v>
      </c>
      <c r="AD22" t="s">
        <v>423</v>
      </c>
      <c r="AE22" t="s">
        <v>215</v>
      </c>
      <c r="AF22">
        <v>1</v>
      </c>
      <c r="AG22" t="s">
        <v>424</v>
      </c>
      <c r="AH22" t="b">
        <v>1</v>
      </c>
      <c r="AI22" t="s">
        <v>425</v>
      </c>
      <c r="AJ22" t="s">
        <v>218</v>
      </c>
      <c r="AK22" t="s">
        <v>219</v>
      </c>
      <c r="AL22">
        <v>45.4</v>
      </c>
      <c r="AM22" t="s">
        <v>220</v>
      </c>
      <c r="AO22" t="s">
        <v>426</v>
      </c>
      <c r="AP22">
        <v>1</v>
      </c>
      <c r="AQ22" t="s">
        <v>222</v>
      </c>
      <c r="AR22">
        <v>209.7</v>
      </c>
      <c r="AS22" t="s">
        <v>220</v>
      </c>
      <c r="AT22" t="s">
        <v>203</v>
      </c>
      <c r="AU22" t="s">
        <v>223</v>
      </c>
      <c r="AV22" t="s">
        <v>427</v>
      </c>
      <c r="AW22" t="s">
        <v>225</v>
      </c>
      <c r="AX22" t="s">
        <v>791</v>
      </c>
      <c r="AY22">
        <v>90</v>
      </c>
      <c r="AZ22" t="s">
        <v>4</v>
      </c>
      <c r="BA22" t="s">
        <v>227</v>
      </c>
      <c r="BB22" t="s">
        <v>228</v>
      </c>
      <c r="BC22" t="s">
        <v>792</v>
      </c>
      <c r="BD22" t="s">
        <v>807</v>
      </c>
      <c r="BE22" s="1">
        <v>44974</v>
      </c>
      <c r="BF22" t="s">
        <v>428</v>
      </c>
      <c r="BG22" t="s">
        <v>429</v>
      </c>
      <c r="BH22" s="1">
        <v>44795</v>
      </c>
      <c r="BI22" t="s">
        <v>794</v>
      </c>
      <c r="BJ22" s="1">
        <v>44973</v>
      </c>
      <c r="BK22">
        <v>1</v>
      </c>
      <c r="BL22">
        <v>430</v>
      </c>
      <c r="BM22">
        <v>0.43</v>
      </c>
      <c r="BN22">
        <v>0.43</v>
      </c>
      <c r="BO22" t="s">
        <v>258</v>
      </c>
      <c r="BP22" t="s">
        <v>259</v>
      </c>
      <c r="BQ22">
        <v>0.21</v>
      </c>
      <c r="BR22">
        <v>0.64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165</v>
      </c>
      <c r="CC22">
        <v>182</v>
      </c>
      <c r="CD22" t="s">
        <v>239</v>
      </c>
      <c r="CE22" t="s">
        <v>240</v>
      </c>
      <c r="CF22">
        <v>48.4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3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24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388</v>
      </c>
      <c r="AC23" t="s">
        <v>82</v>
      </c>
      <c r="AD23" t="s">
        <v>334</v>
      </c>
      <c r="AE23" t="s">
        <v>215</v>
      </c>
      <c r="AF23">
        <v>1</v>
      </c>
      <c r="AG23" t="s">
        <v>389</v>
      </c>
      <c r="AH23" t="b">
        <v>1</v>
      </c>
      <c r="AI23" t="s">
        <v>390</v>
      </c>
      <c r="AJ23" t="s">
        <v>218</v>
      </c>
      <c r="AK23" t="s">
        <v>219</v>
      </c>
      <c r="AL23">
        <v>73.5</v>
      </c>
      <c r="AM23" t="s">
        <v>220</v>
      </c>
      <c r="AO23" t="s">
        <v>391</v>
      </c>
      <c r="AP23">
        <v>1</v>
      </c>
      <c r="AQ23" t="s">
        <v>222</v>
      </c>
      <c r="AR23">
        <v>350</v>
      </c>
      <c r="AS23" t="s">
        <v>220</v>
      </c>
      <c r="AT23" t="s">
        <v>203</v>
      </c>
      <c r="AU23" t="s">
        <v>223</v>
      </c>
      <c r="AV23" t="s">
        <v>392</v>
      </c>
      <c r="AW23" t="s">
        <v>225</v>
      </c>
      <c r="AX23" t="s">
        <v>791</v>
      </c>
      <c r="AY23">
        <v>90</v>
      </c>
      <c r="AZ23" t="s">
        <v>4</v>
      </c>
      <c r="BA23" t="s">
        <v>227</v>
      </c>
      <c r="BB23" t="s">
        <v>228</v>
      </c>
      <c r="BC23" t="s">
        <v>792</v>
      </c>
      <c r="BD23" t="s">
        <v>813</v>
      </c>
      <c r="BE23" s="1">
        <v>45020</v>
      </c>
      <c r="BF23" t="s">
        <v>393</v>
      </c>
      <c r="BG23" t="s">
        <v>394</v>
      </c>
      <c r="BH23" s="1">
        <v>44795</v>
      </c>
      <c r="BI23" t="s">
        <v>794</v>
      </c>
      <c r="BJ23" s="1">
        <v>44981</v>
      </c>
      <c r="BK23">
        <v>1</v>
      </c>
      <c r="BL23">
        <v>400</v>
      </c>
      <c r="BM23">
        <v>0.4</v>
      </c>
      <c r="BN23">
        <v>0.4</v>
      </c>
      <c r="BO23" t="s">
        <v>258</v>
      </c>
      <c r="BP23" t="s">
        <v>259</v>
      </c>
      <c r="BQ23">
        <v>0.21</v>
      </c>
      <c r="BR23">
        <v>0.64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305</v>
      </c>
      <c r="CC23">
        <v>330</v>
      </c>
      <c r="CD23" t="s">
        <v>239</v>
      </c>
      <c r="CE23" t="s">
        <v>240</v>
      </c>
      <c r="CF23">
        <v>335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3">
      <c r="A24" s="1">
        <v>44796</v>
      </c>
      <c r="B24">
        <v>8</v>
      </c>
      <c r="C24">
        <v>2022</v>
      </c>
      <c r="D24" t="s">
        <v>371</v>
      </c>
      <c r="E24" t="s">
        <v>21</v>
      </c>
      <c r="F24" t="s">
        <v>23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203</v>
      </c>
      <c r="N24" t="s">
        <v>379</v>
      </c>
      <c r="O24" t="s">
        <v>206</v>
      </c>
      <c r="P24" s="2">
        <v>0.68055555555555547</v>
      </c>
      <c r="Q24" t="s">
        <v>304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305</v>
      </c>
      <c r="Z24" t="s">
        <v>211</v>
      </c>
      <c r="AB24" t="s">
        <v>380</v>
      </c>
      <c r="AC24" t="s">
        <v>85</v>
      </c>
      <c r="AD24" t="s">
        <v>381</v>
      </c>
      <c r="AE24" t="s">
        <v>215</v>
      </c>
      <c r="AF24">
        <v>1</v>
      </c>
      <c r="AG24" t="s">
        <v>382</v>
      </c>
      <c r="AH24" t="b">
        <v>1</v>
      </c>
      <c r="AI24" t="s">
        <v>383</v>
      </c>
      <c r="AJ24" t="s">
        <v>218</v>
      </c>
      <c r="AK24" t="s">
        <v>219</v>
      </c>
      <c r="AL24">
        <v>31.66</v>
      </c>
      <c r="AM24" t="s">
        <v>220</v>
      </c>
      <c r="AO24" t="s">
        <v>384</v>
      </c>
      <c r="AP24">
        <v>1</v>
      </c>
      <c r="AQ24" t="s">
        <v>222</v>
      </c>
      <c r="AR24">
        <v>223.27</v>
      </c>
      <c r="AS24" t="s">
        <v>220</v>
      </c>
      <c r="AT24" t="s">
        <v>203</v>
      </c>
      <c r="AU24" t="s">
        <v>223</v>
      </c>
      <c r="AV24" t="s">
        <v>385</v>
      </c>
      <c r="AW24" t="s">
        <v>225</v>
      </c>
      <c r="AX24" t="s">
        <v>791</v>
      </c>
      <c r="AY24">
        <v>90</v>
      </c>
      <c r="AZ24" t="s">
        <v>4</v>
      </c>
      <c r="BA24" t="s">
        <v>227</v>
      </c>
      <c r="BB24" t="s">
        <v>228</v>
      </c>
      <c r="BC24" t="s">
        <v>792</v>
      </c>
      <c r="BD24" t="s">
        <v>807</v>
      </c>
      <c r="BE24" s="1">
        <v>44974</v>
      </c>
      <c r="BF24" t="s">
        <v>386</v>
      </c>
      <c r="BG24" t="s">
        <v>387</v>
      </c>
      <c r="BH24" s="1">
        <v>44796</v>
      </c>
      <c r="BI24" t="s">
        <v>794</v>
      </c>
      <c r="BJ24" s="1">
        <v>44973</v>
      </c>
      <c r="BK24">
        <v>1</v>
      </c>
      <c r="BL24">
        <v>400</v>
      </c>
      <c r="BM24">
        <v>0.4</v>
      </c>
      <c r="BN24">
        <v>0.4</v>
      </c>
      <c r="BO24" t="s">
        <v>258</v>
      </c>
      <c r="BP24" t="s">
        <v>259</v>
      </c>
      <c r="BQ24">
        <v>0.21</v>
      </c>
      <c r="BR24">
        <v>0.64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-88</v>
      </c>
      <c r="CC24">
        <v>142</v>
      </c>
      <c r="CD24" t="s">
        <v>239</v>
      </c>
      <c r="CE24" t="s">
        <v>240</v>
      </c>
      <c r="CF24">
        <v>32.4</v>
      </c>
      <c r="CG24" t="s">
        <v>220</v>
      </c>
      <c r="CH24" t="s">
        <v>240</v>
      </c>
      <c r="CI24">
        <v>0</v>
      </c>
      <c r="CJ24" t="e">
        <v>#N/A</v>
      </c>
      <c r="CK24" t="s">
        <v>241</v>
      </c>
    </row>
    <row r="25" spans="1:89" x14ac:dyDescent="0.3">
      <c r="A25" s="1">
        <v>44795</v>
      </c>
      <c r="B25">
        <v>8</v>
      </c>
      <c r="C25">
        <v>2022</v>
      </c>
      <c r="D25" t="s">
        <v>371</v>
      </c>
      <c r="E25" t="s">
        <v>21</v>
      </c>
      <c r="F25" t="s">
        <v>24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N25" t="s">
        <v>303</v>
      </c>
      <c r="O25" t="s">
        <v>206</v>
      </c>
      <c r="P25" s="2">
        <v>0.69444444444444453</v>
      </c>
      <c r="Q25" t="s">
        <v>304</v>
      </c>
      <c r="R25">
        <v>1</v>
      </c>
      <c r="S25" t="s">
        <v>208</v>
      </c>
      <c r="T25">
        <v>32.579559000000003</v>
      </c>
      <c r="U25">
        <v>-117.137264</v>
      </c>
      <c r="V25" t="s">
        <v>209</v>
      </c>
      <c r="W25" t="b">
        <v>0</v>
      </c>
      <c r="Y25" t="s">
        <v>305</v>
      </c>
      <c r="Z25" t="s">
        <v>211</v>
      </c>
      <c r="AB25" t="s">
        <v>388</v>
      </c>
      <c r="AC25" t="s">
        <v>82</v>
      </c>
      <c r="AD25" t="s">
        <v>334</v>
      </c>
      <c r="AE25" t="s">
        <v>215</v>
      </c>
      <c r="AF25">
        <v>1</v>
      </c>
      <c r="AG25" t="s">
        <v>389</v>
      </c>
      <c r="AH25" t="b">
        <v>1</v>
      </c>
      <c r="AI25" t="s">
        <v>390</v>
      </c>
      <c r="AJ25" t="s">
        <v>218</v>
      </c>
      <c r="AK25" t="s">
        <v>219</v>
      </c>
      <c r="AL25">
        <v>73.5</v>
      </c>
      <c r="AM25" t="s">
        <v>220</v>
      </c>
      <c r="AO25" t="s">
        <v>391</v>
      </c>
      <c r="AP25">
        <v>1</v>
      </c>
      <c r="AQ25" t="s">
        <v>222</v>
      </c>
      <c r="AR25">
        <v>350</v>
      </c>
      <c r="AS25" t="s">
        <v>220</v>
      </c>
      <c r="AT25" t="s">
        <v>203</v>
      </c>
      <c r="AU25" t="s">
        <v>223</v>
      </c>
      <c r="AV25" t="s">
        <v>392</v>
      </c>
      <c r="AW25" t="s">
        <v>225</v>
      </c>
      <c r="AX25" t="s">
        <v>791</v>
      </c>
      <c r="AY25">
        <v>90</v>
      </c>
      <c r="AZ25" t="s">
        <v>4</v>
      </c>
      <c r="BA25" t="s">
        <v>227</v>
      </c>
      <c r="BB25" t="s">
        <v>228</v>
      </c>
      <c r="BC25" t="s">
        <v>792</v>
      </c>
      <c r="BD25" t="s">
        <v>813</v>
      </c>
      <c r="BE25" s="1">
        <v>45020</v>
      </c>
      <c r="BF25" t="s">
        <v>393</v>
      </c>
      <c r="BG25" t="s">
        <v>814</v>
      </c>
      <c r="BH25" s="1">
        <v>44795</v>
      </c>
      <c r="BI25" t="s">
        <v>794</v>
      </c>
      <c r="BJ25" s="1">
        <v>44981</v>
      </c>
      <c r="BK25">
        <v>2</v>
      </c>
      <c r="BL25">
        <v>390</v>
      </c>
      <c r="BM25">
        <v>0.39</v>
      </c>
      <c r="BN25">
        <v>0.39</v>
      </c>
      <c r="BO25" t="s">
        <v>258</v>
      </c>
      <c r="BP25" t="s">
        <v>259</v>
      </c>
      <c r="BQ25">
        <v>0.21</v>
      </c>
      <c r="BR25">
        <v>0.64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Y25" t="s">
        <v>815</v>
      </c>
      <c r="BZ25" t="b">
        <v>0</v>
      </c>
      <c r="CA25" t="b">
        <v>1</v>
      </c>
      <c r="CB25">
        <v>305</v>
      </c>
      <c r="CC25">
        <v>330</v>
      </c>
      <c r="CD25" t="s">
        <v>239</v>
      </c>
      <c r="CE25" t="s">
        <v>240</v>
      </c>
      <c r="CF25">
        <v>335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3">
      <c r="A26" s="1">
        <v>44795</v>
      </c>
      <c r="B26">
        <v>8</v>
      </c>
      <c r="C26">
        <v>2022</v>
      </c>
      <c r="D26" t="s">
        <v>371</v>
      </c>
      <c r="E26" t="s">
        <v>21</v>
      </c>
      <c r="F26" t="s">
        <v>27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203</v>
      </c>
      <c r="N26" t="s">
        <v>303</v>
      </c>
      <c r="O26" t="s">
        <v>206</v>
      </c>
      <c r="P26" s="2">
        <v>0.69444444444444453</v>
      </c>
      <c r="Q26" t="s">
        <v>304</v>
      </c>
      <c r="R26">
        <v>1</v>
      </c>
      <c r="S26" t="s">
        <v>208</v>
      </c>
      <c r="T26">
        <v>32.579559000000003</v>
      </c>
      <c r="U26">
        <v>-117.137264</v>
      </c>
      <c r="V26" t="s">
        <v>209</v>
      </c>
      <c r="W26" t="b">
        <v>0</v>
      </c>
      <c r="Y26" t="s">
        <v>305</v>
      </c>
      <c r="Z26" t="s">
        <v>211</v>
      </c>
      <c r="AB26" t="s">
        <v>415</v>
      </c>
      <c r="AC26" t="s">
        <v>80</v>
      </c>
      <c r="AD26" t="s">
        <v>316</v>
      </c>
      <c r="AE26" t="s">
        <v>215</v>
      </c>
      <c r="AF26">
        <v>1</v>
      </c>
      <c r="AG26" t="s">
        <v>416</v>
      </c>
      <c r="AH26" t="b">
        <v>1</v>
      </c>
      <c r="AI26" t="s">
        <v>417</v>
      </c>
      <c r="AJ26" t="s">
        <v>218</v>
      </c>
      <c r="AK26" t="s">
        <v>219</v>
      </c>
      <c r="AL26">
        <v>29.08</v>
      </c>
      <c r="AM26" t="s">
        <v>220</v>
      </c>
      <c r="AO26" t="s">
        <v>418</v>
      </c>
      <c r="AP26">
        <v>1</v>
      </c>
      <c r="AQ26" t="s">
        <v>222</v>
      </c>
      <c r="AR26">
        <v>112.34</v>
      </c>
      <c r="AS26" t="s">
        <v>220</v>
      </c>
      <c r="AT26" t="s">
        <v>203</v>
      </c>
      <c r="AU26" t="s">
        <v>223</v>
      </c>
      <c r="AV26" t="s">
        <v>419</v>
      </c>
      <c r="AW26" t="s">
        <v>225</v>
      </c>
      <c r="AX26" t="s">
        <v>791</v>
      </c>
      <c r="AY26">
        <v>90</v>
      </c>
      <c r="AZ26" t="s">
        <v>4</v>
      </c>
      <c r="BA26" t="s">
        <v>227</v>
      </c>
      <c r="BB26" t="s">
        <v>228</v>
      </c>
      <c r="BC26" t="s">
        <v>792</v>
      </c>
      <c r="BD26" t="s">
        <v>807</v>
      </c>
      <c r="BE26" s="1">
        <v>44974</v>
      </c>
      <c r="BF26" t="s">
        <v>420</v>
      </c>
      <c r="BG26" t="s">
        <v>421</v>
      </c>
      <c r="BH26" s="1">
        <v>44795</v>
      </c>
      <c r="BI26" t="s">
        <v>794</v>
      </c>
      <c r="BJ26" s="1">
        <v>44973</v>
      </c>
      <c r="BK26">
        <v>1</v>
      </c>
      <c r="BL26">
        <v>370</v>
      </c>
      <c r="BM26">
        <v>0.37</v>
      </c>
      <c r="BN26">
        <v>0.37</v>
      </c>
      <c r="BO26" t="s">
        <v>258</v>
      </c>
      <c r="BP26" t="s">
        <v>259</v>
      </c>
      <c r="BQ26">
        <v>0.21</v>
      </c>
      <c r="BR26">
        <v>0.64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140</v>
      </c>
      <c r="CC26">
        <v>154</v>
      </c>
      <c r="CD26" t="s">
        <v>239</v>
      </c>
      <c r="CE26" t="s">
        <v>240</v>
      </c>
      <c r="CF26">
        <v>23.7</v>
      </c>
      <c r="CG26" t="s">
        <v>220</v>
      </c>
      <c r="CH26" t="s">
        <v>240</v>
      </c>
      <c r="CI26">
        <v>0</v>
      </c>
      <c r="CJ26" t="e">
        <v>#N/A</v>
      </c>
      <c r="CK26" t="s">
        <v>241</v>
      </c>
    </row>
    <row r="27" spans="1:89" x14ac:dyDescent="0.3">
      <c r="A27" s="1">
        <v>44796</v>
      </c>
      <c r="B27">
        <v>8</v>
      </c>
      <c r="C27">
        <v>2022</v>
      </c>
      <c r="D27" t="s">
        <v>371</v>
      </c>
      <c r="E27" t="s">
        <v>21</v>
      </c>
      <c r="F27" t="s">
        <v>26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203</v>
      </c>
      <c r="N27" t="s">
        <v>395</v>
      </c>
      <c r="O27" t="s">
        <v>206</v>
      </c>
      <c r="P27" s="2">
        <v>0.29166666666666669</v>
      </c>
      <c r="Q27" t="s">
        <v>361</v>
      </c>
      <c r="R27">
        <v>1</v>
      </c>
      <c r="S27" t="s">
        <v>208</v>
      </c>
      <c r="T27">
        <v>32.579559000000003</v>
      </c>
      <c r="U27">
        <v>-117.137264</v>
      </c>
      <c r="V27" t="s">
        <v>209</v>
      </c>
      <c r="W27" t="b">
        <v>0</v>
      </c>
      <c r="Y27" t="s">
        <v>396</v>
      </c>
      <c r="Z27" t="s">
        <v>211</v>
      </c>
      <c r="AA27" t="s">
        <v>397</v>
      </c>
      <c r="AB27" t="s">
        <v>406</v>
      </c>
      <c r="AC27" t="s">
        <v>87</v>
      </c>
      <c r="AD27" t="s">
        <v>407</v>
      </c>
      <c r="AE27" t="s">
        <v>215</v>
      </c>
      <c r="AF27">
        <v>1</v>
      </c>
      <c r="AG27" t="s">
        <v>408</v>
      </c>
      <c r="AH27" t="b">
        <v>1</v>
      </c>
      <c r="AI27" t="s">
        <v>409</v>
      </c>
      <c r="AJ27" t="s">
        <v>218</v>
      </c>
      <c r="AK27" t="s">
        <v>219</v>
      </c>
      <c r="AL27">
        <v>136.32</v>
      </c>
      <c r="AM27" t="s">
        <v>220</v>
      </c>
      <c r="AO27" t="s">
        <v>410</v>
      </c>
      <c r="AP27">
        <v>1</v>
      </c>
      <c r="AQ27" t="s">
        <v>222</v>
      </c>
      <c r="AR27">
        <v>361.42</v>
      </c>
      <c r="AS27" t="s">
        <v>220</v>
      </c>
      <c r="AT27" t="s">
        <v>203</v>
      </c>
      <c r="AU27" t="s">
        <v>223</v>
      </c>
      <c r="AV27" t="s">
        <v>411</v>
      </c>
      <c r="AW27" t="s">
        <v>225</v>
      </c>
      <c r="AX27" t="s">
        <v>791</v>
      </c>
      <c r="AY27">
        <v>90</v>
      </c>
      <c r="AZ27" t="s">
        <v>4</v>
      </c>
      <c r="BA27" t="s">
        <v>227</v>
      </c>
      <c r="BB27" t="s">
        <v>228</v>
      </c>
      <c r="BC27" t="s">
        <v>792</v>
      </c>
      <c r="BD27" t="s">
        <v>807</v>
      </c>
      <c r="BE27" s="1">
        <v>44974</v>
      </c>
      <c r="BF27" t="s">
        <v>413</v>
      </c>
      <c r="BG27" t="s">
        <v>414</v>
      </c>
      <c r="BH27" s="1">
        <v>44796</v>
      </c>
      <c r="BI27" t="s">
        <v>794</v>
      </c>
      <c r="BJ27" s="1">
        <v>44973</v>
      </c>
      <c r="BK27">
        <v>1</v>
      </c>
      <c r="BL27">
        <v>320</v>
      </c>
      <c r="BM27">
        <v>0.32</v>
      </c>
      <c r="BN27">
        <v>0.32</v>
      </c>
      <c r="BO27" t="s">
        <v>258</v>
      </c>
      <c r="BP27" t="s">
        <v>259</v>
      </c>
      <c r="BQ27">
        <v>0.21</v>
      </c>
      <c r="BR27">
        <v>0.64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180</v>
      </c>
      <c r="CC27">
        <v>197</v>
      </c>
      <c r="CD27" t="s">
        <v>239</v>
      </c>
      <c r="CE27" t="s">
        <v>240</v>
      </c>
      <c r="CF27">
        <v>160</v>
      </c>
      <c r="CG27" t="s">
        <v>220</v>
      </c>
      <c r="CH27" t="s">
        <v>240</v>
      </c>
      <c r="CI27">
        <v>0</v>
      </c>
      <c r="CJ27" t="e">
        <v>#N/A</v>
      </c>
      <c r="CK27" t="s">
        <v>241</v>
      </c>
    </row>
    <row r="28" spans="1:89" x14ac:dyDescent="0.3">
      <c r="A28" s="1">
        <v>44796</v>
      </c>
      <c r="B28">
        <v>8</v>
      </c>
      <c r="C28">
        <v>2022</v>
      </c>
      <c r="D28" t="s">
        <v>371</v>
      </c>
      <c r="E28" t="s">
        <v>21</v>
      </c>
      <c r="F28" t="s">
        <v>25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0.29166666666666669</v>
      </c>
      <c r="Q28" t="s">
        <v>361</v>
      </c>
      <c r="R28">
        <v>1</v>
      </c>
      <c r="S28" t="s">
        <v>208</v>
      </c>
      <c r="T28">
        <v>32.579559000000003</v>
      </c>
      <c r="U28">
        <v>-117.137264</v>
      </c>
      <c r="V28" t="s">
        <v>209</v>
      </c>
      <c r="W28" t="b">
        <v>0</v>
      </c>
      <c r="Y28" t="s">
        <v>396</v>
      </c>
      <c r="Z28" t="s">
        <v>211</v>
      </c>
      <c r="AA28" t="s">
        <v>397</v>
      </c>
      <c r="AB28" t="s">
        <v>398</v>
      </c>
      <c r="AC28" t="s">
        <v>86</v>
      </c>
      <c r="AD28" t="s">
        <v>399</v>
      </c>
      <c r="AE28" t="s">
        <v>215</v>
      </c>
      <c r="AF28">
        <v>1</v>
      </c>
      <c r="AG28" t="s">
        <v>400</v>
      </c>
      <c r="AH28" t="b">
        <v>1</v>
      </c>
      <c r="AI28" t="s">
        <v>401</v>
      </c>
      <c r="AJ28" t="s">
        <v>218</v>
      </c>
      <c r="AK28" t="s">
        <v>219</v>
      </c>
      <c r="AL28">
        <v>100.8</v>
      </c>
      <c r="AM28" t="s">
        <v>220</v>
      </c>
      <c r="AO28" t="s">
        <v>402</v>
      </c>
      <c r="AP28">
        <v>1</v>
      </c>
      <c r="AQ28" t="s">
        <v>222</v>
      </c>
      <c r="AR28">
        <v>400.4</v>
      </c>
      <c r="AS28" t="s">
        <v>220</v>
      </c>
      <c r="AT28" t="s">
        <v>203</v>
      </c>
      <c r="AU28" t="s">
        <v>223</v>
      </c>
      <c r="AV28" t="s">
        <v>403</v>
      </c>
      <c r="AW28" t="s">
        <v>225</v>
      </c>
      <c r="AX28" t="s">
        <v>791</v>
      </c>
      <c r="AY28">
        <v>90</v>
      </c>
      <c r="AZ28" t="s">
        <v>4</v>
      </c>
      <c r="BA28" t="s">
        <v>227</v>
      </c>
      <c r="BB28" t="s">
        <v>228</v>
      </c>
      <c r="BC28" t="s">
        <v>792</v>
      </c>
      <c r="BD28" t="s">
        <v>807</v>
      </c>
      <c r="BE28" s="1">
        <v>44974</v>
      </c>
      <c r="BF28" t="s">
        <v>404</v>
      </c>
      <c r="BG28" t="s">
        <v>405</v>
      </c>
      <c r="BH28" s="1">
        <v>44796</v>
      </c>
      <c r="BI28" t="s">
        <v>794</v>
      </c>
      <c r="BJ28" s="1">
        <v>44973</v>
      </c>
      <c r="BK28">
        <v>1</v>
      </c>
      <c r="BL28">
        <v>220</v>
      </c>
      <c r="BM28">
        <v>0.22</v>
      </c>
      <c r="BN28">
        <v>0.22</v>
      </c>
      <c r="BO28" t="s">
        <v>258</v>
      </c>
      <c r="BP28" t="s">
        <v>259</v>
      </c>
      <c r="BQ28">
        <v>0.21</v>
      </c>
      <c r="BR28">
        <v>0.64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273</v>
      </c>
      <c r="CC28">
        <v>278</v>
      </c>
      <c r="CD28" t="s">
        <v>239</v>
      </c>
      <c r="CE28" t="s">
        <v>240</v>
      </c>
      <c r="CF28">
        <v>195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3">
      <c r="A29" s="1">
        <v>44796</v>
      </c>
      <c r="B29">
        <v>8</v>
      </c>
      <c r="C29">
        <v>2022</v>
      </c>
      <c r="D29" t="s">
        <v>371</v>
      </c>
      <c r="E29" t="s">
        <v>21</v>
      </c>
      <c r="F29" t="s">
        <v>70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395</v>
      </c>
      <c r="O29" t="s">
        <v>206</v>
      </c>
      <c r="P29" s="2">
        <v>0.29166666666666669</v>
      </c>
      <c r="Q29" t="s">
        <v>361</v>
      </c>
      <c r="R29">
        <v>1</v>
      </c>
      <c r="S29" t="s">
        <v>208</v>
      </c>
      <c r="T29">
        <v>32.579559000000003</v>
      </c>
      <c r="U29">
        <v>-117.137264</v>
      </c>
      <c r="V29" t="s">
        <v>209</v>
      </c>
      <c r="W29" t="b">
        <v>0</v>
      </c>
      <c r="Y29" t="s">
        <v>396</v>
      </c>
      <c r="Z29" t="s">
        <v>211</v>
      </c>
      <c r="AA29" t="s">
        <v>397</v>
      </c>
      <c r="AB29" t="s">
        <v>756</v>
      </c>
      <c r="AC29" t="s">
        <v>103</v>
      </c>
      <c r="AD29" t="s">
        <v>399</v>
      </c>
      <c r="AE29" t="s">
        <v>215</v>
      </c>
      <c r="AF29">
        <v>1</v>
      </c>
      <c r="AG29" t="s">
        <v>757</v>
      </c>
      <c r="AH29" t="b">
        <v>1</v>
      </c>
      <c r="AI29" t="s">
        <v>758</v>
      </c>
      <c r="AJ29" t="s">
        <v>692</v>
      </c>
      <c r="AK29" t="s">
        <v>693</v>
      </c>
      <c r="AL29">
        <v>27.97</v>
      </c>
      <c r="AM29" t="s">
        <v>220</v>
      </c>
      <c r="AO29" t="s">
        <v>759</v>
      </c>
      <c r="AP29">
        <v>1</v>
      </c>
      <c r="AQ29" t="s">
        <v>222</v>
      </c>
      <c r="AR29">
        <v>139.81</v>
      </c>
      <c r="AS29" t="s">
        <v>220</v>
      </c>
      <c r="AT29" t="s">
        <v>203</v>
      </c>
      <c r="AU29" t="s">
        <v>223</v>
      </c>
      <c r="AV29" t="s">
        <v>760</v>
      </c>
      <c r="AW29" t="s">
        <v>225</v>
      </c>
      <c r="AX29" t="s">
        <v>791</v>
      </c>
      <c r="AY29">
        <v>90</v>
      </c>
      <c r="AZ29" t="s">
        <v>4</v>
      </c>
      <c r="BA29" t="s">
        <v>227</v>
      </c>
      <c r="BB29" t="s">
        <v>228</v>
      </c>
      <c r="BC29" t="s">
        <v>792</v>
      </c>
      <c r="BD29" t="s">
        <v>807</v>
      </c>
      <c r="BE29" s="1">
        <v>44974</v>
      </c>
      <c r="BF29" t="s">
        <v>761</v>
      </c>
      <c r="BG29" t="s">
        <v>762</v>
      </c>
      <c r="BH29" s="1">
        <v>44796</v>
      </c>
      <c r="BI29" t="s">
        <v>794</v>
      </c>
      <c r="BJ29" s="1">
        <v>44973</v>
      </c>
      <c r="BK29">
        <v>1</v>
      </c>
      <c r="BL29">
        <v>0</v>
      </c>
      <c r="BO29" t="s">
        <v>816</v>
      </c>
      <c r="BP29" t="s">
        <v>817</v>
      </c>
      <c r="BQ29">
        <v>0.21</v>
      </c>
      <c r="BR29">
        <v>0.64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343</v>
      </c>
      <c r="CC29">
        <v>353</v>
      </c>
      <c r="CD29" t="s">
        <v>239</v>
      </c>
      <c r="CE29" t="s">
        <v>240</v>
      </c>
      <c r="CF29">
        <v>435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3">
      <c r="A30" s="1">
        <v>44790</v>
      </c>
      <c r="B30">
        <v>8</v>
      </c>
      <c r="C30">
        <v>2022</v>
      </c>
      <c r="D30" t="s">
        <v>438</v>
      </c>
      <c r="E30" t="s">
        <v>30</v>
      </c>
      <c r="F30" t="s">
        <v>31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M30" t="s">
        <v>204</v>
      </c>
      <c r="N30" t="s">
        <v>439</v>
      </c>
      <c r="O30" t="s">
        <v>206</v>
      </c>
      <c r="P30" s="2">
        <v>0.51041666666666663</v>
      </c>
      <c r="Q30" t="s">
        <v>440</v>
      </c>
      <c r="R30">
        <v>1</v>
      </c>
      <c r="S30" t="s">
        <v>208</v>
      </c>
      <c r="T30">
        <v>32.672919999999998</v>
      </c>
      <c r="U30">
        <v>-117.02381</v>
      </c>
      <c r="V30" t="s">
        <v>209</v>
      </c>
      <c r="W30" t="b">
        <v>0</v>
      </c>
      <c r="Y30" t="s">
        <v>441</v>
      </c>
      <c r="Z30" t="s">
        <v>211</v>
      </c>
      <c r="AB30" t="s">
        <v>442</v>
      </c>
      <c r="AC30" t="s">
        <v>75</v>
      </c>
      <c r="AD30" t="s">
        <v>243</v>
      </c>
      <c r="AE30" t="s">
        <v>215</v>
      </c>
      <c r="AF30">
        <v>1</v>
      </c>
      <c r="AG30" t="s">
        <v>443</v>
      </c>
      <c r="AH30" t="b">
        <v>1</v>
      </c>
      <c r="AI30" t="s">
        <v>444</v>
      </c>
      <c r="AJ30" t="s">
        <v>218</v>
      </c>
      <c r="AK30" t="s">
        <v>219</v>
      </c>
      <c r="AL30">
        <v>23.29</v>
      </c>
      <c r="AM30" t="s">
        <v>220</v>
      </c>
      <c r="AO30" t="s">
        <v>445</v>
      </c>
      <c r="AP30">
        <v>1</v>
      </c>
      <c r="AQ30" t="s">
        <v>222</v>
      </c>
      <c r="AR30">
        <v>103.98</v>
      </c>
      <c r="AS30" t="s">
        <v>220</v>
      </c>
      <c r="AT30" t="s">
        <v>203</v>
      </c>
      <c r="AU30" t="s">
        <v>223</v>
      </c>
      <c r="AV30" t="s">
        <v>446</v>
      </c>
      <c r="AW30" t="s">
        <v>225</v>
      </c>
      <c r="AX30" t="s">
        <v>791</v>
      </c>
      <c r="AY30">
        <v>90</v>
      </c>
      <c r="AZ30" t="s">
        <v>4</v>
      </c>
      <c r="BA30" t="s">
        <v>227</v>
      </c>
      <c r="BB30" t="s">
        <v>228</v>
      </c>
      <c r="BC30" t="s">
        <v>792</v>
      </c>
      <c r="BD30" t="s">
        <v>818</v>
      </c>
      <c r="BE30" s="1">
        <v>45020</v>
      </c>
      <c r="BF30" t="s">
        <v>447</v>
      </c>
      <c r="BG30" t="s">
        <v>448</v>
      </c>
      <c r="BH30" s="1">
        <v>44790</v>
      </c>
      <c r="BI30" t="s">
        <v>794</v>
      </c>
      <c r="BJ30" s="1">
        <v>45014</v>
      </c>
      <c r="BK30">
        <v>1</v>
      </c>
      <c r="BL30">
        <v>340</v>
      </c>
      <c r="BM30">
        <v>0.34</v>
      </c>
      <c r="BN30">
        <v>0.34</v>
      </c>
      <c r="BO30" t="s">
        <v>258</v>
      </c>
      <c r="BP30" t="s">
        <v>259</v>
      </c>
      <c r="BQ30">
        <v>0.21</v>
      </c>
      <c r="BR30">
        <v>0.64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114</v>
      </c>
      <c r="CC30">
        <v>122</v>
      </c>
      <c r="CD30" t="s">
        <v>239</v>
      </c>
      <c r="CE30" t="s">
        <v>240</v>
      </c>
      <c r="CF30">
        <v>88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3">
      <c r="A31" s="1">
        <v>44790</v>
      </c>
      <c r="B31">
        <v>8</v>
      </c>
      <c r="C31">
        <v>2022</v>
      </c>
      <c r="D31" t="s">
        <v>438</v>
      </c>
      <c r="E31" t="s">
        <v>30</v>
      </c>
      <c r="F31" t="s">
        <v>69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M31" t="s">
        <v>204</v>
      </c>
      <c r="N31" t="s">
        <v>439</v>
      </c>
      <c r="O31" t="s">
        <v>206</v>
      </c>
      <c r="P31" s="2">
        <v>0.51041666666666663</v>
      </c>
      <c r="Q31" t="s">
        <v>440</v>
      </c>
      <c r="R31">
        <v>1</v>
      </c>
      <c r="S31" t="s">
        <v>208</v>
      </c>
      <c r="T31">
        <v>32.672919999999998</v>
      </c>
      <c r="U31">
        <v>-117.02381</v>
      </c>
      <c r="V31" t="s">
        <v>209</v>
      </c>
      <c r="W31" t="b">
        <v>0</v>
      </c>
      <c r="Y31" t="s">
        <v>441</v>
      </c>
      <c r="Z31" t="s">
        <v>211</v>
      </c>
      <c r="AB31" t="s">
        <v>750</v>
      </c>
      <c r="AC31" t="s">
        <v>102</v>
      </c>
      <c r="AD31" t="s">
        <v>243</v>
      </c>
      <c r="AE31" t="s">
        <v>215</v>
      </c>
      <c r="AF31">
        <v>1</v>
      </c>
      <c r="AG31" t="s">
        <v>751</v>
      </c>
      <c r="AH31" t="b">
        <v>1</v>
      </c>
      <c r="AI31" t="s">
        <v>752</v>
      </c>
      <c r="AJ31" t="s">
        <v>692</v>
      </c>
      <c r="AK31" t="s">
        <v>693</v>
      </c>
      <c r="AL31">
        <v>3.03</v>
      </c>
      <c r="AM31" t="s">
        <v>220</v>
      </c>
      <c r="AO31" t="s">
        <v>753</v>
      </c>
      <c r="AP31">
        <v>1</v>
      </c>
      <c r="AQ31" t="s">
        <v>222</v>
      </c>
      <c r="AR31">
        <v>15.15</v>
      </c>
      <c r="AS31" t="s">
        <v>220</v>
      </c>
      <c r="AT31" t="s">
        <v>203</v>
      </c>
      <c r="AU31" t="s">
        <v>223</v>
      </c>
      <c r="AV31" t="s">
        <v>446</v>
      </c>
      <c r="AW31" t="s">
        <v>225</v>
      </c>
      <c r="AX31" t="s">
        <v>791</v>
      </c>
      <c r="AY31">
        <v>90</v>
      </c>
      <c r="AZ31" t="s">
        <v>4</v>
      </c>
      <c r="BA31" t="s">
        <v>227</v>
      </c>
      <c r="BB31" t="s">
        <v>228</v>
      </c>
      <c r="BC31" t="s">
        <v>792</v>
      </c>
      <c r="BD31" t="s">
        <v>818</v>
      </c>
      <c r="BE31" s="1">
        <v>45020</v>
      </c>
      <c r="BF31" t="s">
        <v>754</v>
      </c>
      <c r="BG31" t="s">
        <v>755</v>
      </c>
      <c r="BH31" s="1">
        <v>44790</v>
      </c>
      <c r="BI31" t="s">
        <v>794</v>
      </c>
      <c r="BJ31" s="1">
        <v>45014</v>
      </c>
      <c r="BK31">
        <v>1</v>
      </c>
      <c r="BL31">
        <v>520</v>
      </c>
      <c r="BM31">
        <v>0.52</v>
      </c>
      <c r="BN31">
        <v>0.52</v>
      </c>
      <c r="BO31" t="s">
        <v>258</v>
      </c>
      <c r="BP31" t="s">
        <v>259</v>
      </c>
      <c r="BQ31">
        <v>0.21</v>
      </c>
      <c r="BR31">
        <v>0.64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103</v>
      </c>
      <c r="CC31">
        <v>112</v>
      </c>
      <c r="CD31" t="s">
        <v>239</v>
      </c>
      <c r="CE31" t="s">
        <v>240</v>
      </c>
      <c r="CF31">
        <v>68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3">
      <c r="A32" s="1">
        <v>44872</v>
      </c>
      <c r="B32">
        <v>11</v>
      </c>
      <c r="C32">
        <v>2022</v>
      </c>
      <c r="D32" t="s">
        <v>467</v>
      </c>
      <c r="E32" t="s">
        <v>32</v>
      </c>
      <c r="F32" t="s">
        <v>34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344</v>
      </c>
      <c r="O32" t="s">
        <v>206</v>
      </c>
      <c r="P32" s="2">
        <v>0.53472222222222221</v>
      </c>
      <c r="Q32" t="s">
        <v>345</v>
      </c>
      <c r="R32">
        <v>1</v>
      </c>
      <c r="S32" t="s">
        <v>208</v>
      </c>
      <c r="T32">
        <v>32.764722999999996</v>
      </c>
      <c r="U32">
        <v>-117.217885</v>
      </c>
      <c r="V32" t="s">
        <v>209</v>
      </c>
      <c r="W32" t="b">
        <v>0</v>
      </c>
      <c r="Y32" t="s">
        <v>346</v>
      </c>
      <c r="Z32" t="s">
        <v>211</v>
      </c>
      <c r="AA32" t="s">
        <v>468</v>
      </c>
      <c r="AB32" t="s">
        <v>469</v>
      </c>
      <c r="AC32" t="s">
        <v>83</v>
      </c>
      <c r="AD32" t="s">
        <v>349</v>
      </c>
      <c r="AE32" t="s">
        <v>215</v>
      </c>
      <c r="AF32">
        <v>1</v>
      </c>
      <c r="AH32" t="b">
        <v>1</v>
      </c>
      <c r="AI32" t="s">
        <v>470</v>
      </c>
      <c r="AJ32" t="s">
        <v>351</v>
      </c>
      <c r="AK32" t="s">
        <v>233</v>
      </c>
      <c r="AL32">
        <v>590.48</v>
      </c>
      <c r="AM32" t="s">
        <v>220</v>
      </c>
      <c r="AO32" t="s">
        <v>471</v>
      </c>
      <c r="AP32">
        <v>1</v>
      </c>
      <c r="AQ32" t="s">
        <v>222</v>
      </c>
      <c r="AR32">
        <v>590.48</v>
      </c>
      <c r="AS32" t="s">
        <v>220</v>
      </c>
      <c r="AT32" t="s">
        <v>203</v>
      </c>
      <c r="AU32" t="s">
        <v>353</v>
      </c>
      <c r="AV32" t="s">
        <v>472</v>
      </c>
      <c r="AW32" t="s">
        <v>225</v>
      </c>
      <c r="AX32" t="s">
        <v>791</v>
      </c>
      <c r="AY32">
        <v>90</v>
      </c>
      <c r="AZ32" t="s">
        <v>4</v>
      </c>
      <c r="BA32" t="s">
        <v>227</v>
      </c>
      <c r="BB32" t="s">
        <v>355</v>
      </c>
      <c r="BC32" t="s">
        <v>811</v>
      </c>
      <c r="BD32" t="s">
        <v>812</v>
      </c>
      <c r="BE32" s="1">
        <v>45056</v>
      </c>
      <c r="BF32" t="s">
        <v>473</v>
      </c>
      <c r="BG32" t="s">
        <v>474</v>
      </c>
      <c r="BH32" s="1">
        <v>44872</v>
      </c>
      <c r="BI32" t="s">
        <v>794</v>
      </c>
      <c r="BJ32" s="1">
        <v>45047</v>
      </c>
      <c r="BK32">
        <v>1</v>
      </c>
      <c r="BL32">
        <v>306.60000000000002</v>
      </c>
      <c r="BM32">
        <v>0.30659999999999998</v>
      </c>
      <c r="BN32">
        <v>2.92</v>
      </c>
      <c r="BO32" t="s">
        <v>234</v>
      </c>
      <c r="BP32" t="s">
        <v>235</v>
      </c>
      <c r="BQ32">
        <v>0.78</v>
      </c>
      <c r="BR32">
        <v>2.35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</row>
    <row r="33" spans="1:89" x14ac:dyDescent="0.3">
      <c r="A33" s="1">
        <v>44802</v>
      </c>
      <c r="B33">
        <v>8</v>
      </c>
      <c r="C33">
        <v>2022</v>
      </c>
      <c r="D33" t="s">
        <v>475</v>
      </c>
      <c r="E33" t="s">
        <v>32</v>
      </c>
      <c r="F33" t="s">
        <v>36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0.58333333333333337</v>
      </c>
      <c r="Q33" t="s">
        <v>304</v>
      </c>
      <c r="R33">
        <v>1</v>
      </c>
      <c r="S33" t="s">
        <v>208</v>
      </c>
      <c r="T33">
        <v>32.75752</v>
      </c>
      <c r="U33">
        <v>-117.25532</v>
      </c>
      <c r="V33" t="s">
        <v>209</v>
      </c>
      <c r="W33" t="b">
        <v>0</v>
      </c>
      <c r="Y33" t="s">
        <v>305</v>
      </c>
      <c r="Z33" t="s">
        <v>211</v>
      </c>
      <c r="AB33" t="s">
        <v>486</v>
      </c>
      <c r="AC33" t="s">
        <v>79</v>
      </c>
      <c r="AD33" t="s">
        <v>307</v>
      </c>
      <c r="AE33" t="s">
        <v>215</v>
      </c>
      <c r="AF33">
        <v>1</v>
      </c>
      <c r="AG33" t="s">
        <v>487</v>
      </c>
      <c r="AH33" t="b">
        <v>1</v>
      </c>
      <c r="AI33" t="s">
        <v>488</v>
      </c>
      <c r="AJ33" t="s">
        <v>218</v>
      </c>
      <c r="AK33" t="s">
        <v>219</v>
      </c>
      <c r="AL33">
        <v>55.5</v>
      </c>
      <c r="AM33" t="s">
        <v>220</v>
      </c>
      <c r="AO33" t="s">
        <v>489</v>
      </c>
      <c r="AP33">
        <v>1</v>
      </c>
      <c r="AQ33" t="s">
        <v>222</v>
      </c>
      <c r="AR33">
        <v>300</v>
      </c>
      <c r="AS33" t="s">
        <v>220</v>
      </c>
      <c r="AT33" t="s">
        <v>203</v>
      </c>
      <c r="AU33" t="s">
        <v>223</v>
      </c>
      <c r="AV33" t="s">
        <v>490</v>
      </c>
      <c r="AW33" t="s">
        <v>225</v>
      </c>
      <c r="AX33" t="s">
        <v>791</v>
      </c>
      <c r="AY33">
        <v>90</v>
      </c>
      <c r="AZ33" t="s">
        <v>4</v>
      </c>
      <c r="BA33" t="s">
        <v>227</v>
      </c>
      <c r="BB33" t="s">
        <v>228</v>
      </c>
      <c r="BC33" t="s">
        <v>792</v>
      </c>
      <c r="BD33" t="s">
        <v>813</v>
      </c>
      <c r="BE33" s="1">
        <v>45020</v>
      </c>
      <c r="BF33" t="s">
        <v>491</v>
      </c>
      <c r="BG33" t="s">
        <v>492</v>
      </c>
      <c r="BH33" s="1">
        <v>44802</v>
      </c>
      <c r="BI33" t="s">
        <v>794</v>
      </c>
      <c r="BJ33" s="1">
        <v>44981</v>
      </c>
      <c r="BK33">
        <v>1</v>
      </c>
      <c r="BL33">
        <v>890</v>
      </c>
      <c r="BM33">
        <v>0.89</v>
      </c>
      <c r="BN33">
        <v>0.89</v>
      </c>
      <c r="BO33" t="s">
        <v>234</v>
      </c>
      <c r="BP33" t="s">
        <v>235</v>
      </c>
      <c r="BQ33">
        <v>0.21</v>
      </c>
      <c r="BR33">
        <v>0.64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250</v>
      </c>
      <c r="CC33">
        <v>271</v>
      </c>
      <c r="CD33" t="s">
        <v>239</v>
      </c>
      <c r="CE33" t="s">
        <v>240</v>
      </c>
      <c r="CF33">
        <v>195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3">
      <c r="A34" s="1">
        <v>44803</v>
      </c>
      <c r="B34">
        <v>8</v>
      </c>
      <c r="C34">
        <v>2022</v>
      </c>
      <c r="D34" t="s">
        <v>475</v>
      </c>
      <c r="E34" t="s">
        <v>32</v>
      </c>
      <c r="F34" t="s">
        <v>35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395</v>
      </c>
      <c r="O34" t="s">
        <v>206</v>
      </c>
      <c r="P34" s="2">
        <v>0.2986111111111111</v>
      </c>
      <c r="Q34" t="s">
        <v>361</v>
      </c>
      <c r="R34">
        <v>1</v>
      </c>
      <c r="S34" t="s">
        <v>208</v>
      </c>
      <c r="T34">
        <v>32.75752</v>
      </c>
      <c r="U34">
        <v>-117.25532</v>
      </c>
      <c r="V34" t="s">
        <v>209</v>
      </c>
      <c r="W34" t="b">
        <v>0</v>
      </c>
      <c r="Y34" t="s">
        <v>396</v>
      </c>
      <c r="Z34" t="s">
        <v>211</v>
      </c>
      <c r="AB34" t="s">
        <v>476</v>
      </c>
      <c r="AC34" t="s">
        <v>91</v>
      </c>
      <c r="AD34" t="s">
        <v>477</v>
      </c>
      <c r="AE34" t="s">
        <v>215</v>
      </c>
      <c r="AF34">
        <v>1</v>
      </c>
      <c r="AG34" t="s">
        <v>478</v>
      </c>
      <c r="AH34" t="b">
        <v>1</v>
      </c>
      <c r="AI34" t="s">
        <v>479</v>
      </c>
      <c r="AJ34" t="s">
        <v>218</v>
      </c>
      <c r="AK34" t="s">
        <v>219</v>
      </c>
      <c r="AL34">
        <v>53</v>
      </c>
      <c r="AM34" t="s">
        <v>220</v>
      </c>
      <c r="AN34" t="s">
        <v>480</v>
      </c>
      <c r="AO34" t="s">
        <v>481</v>
      </c>
      <c r="AP34">
        <v>1</v>
      </c>
      <c r="AQ34" t="s">
        <v>222</v>
      </c>
      <c r="AR34">
        <v>265</v>
      </c>
      <c r="AS34" t="s">
        <v>220</v>
      </c>
      <c r="AT34" t="s">
        <v>203</v>
      </c>
      <c r="AU34" t="s">
        <v>223</v>
      </c>
      <c r="AV34" t="s">
        <v>482</v>
      </c>
      <c r="AW34" t="s">
        <v>225</v>
      </c>
      <c r="AX34" t="s">
        <v>791</v>
      </c>
      <c r="AY34">
        <v>90</v>
      </c>
      <c r="AZ34" t="s">
        <v>4</v>
      </c>
      <c r="BA34" t="s">
        <v>227</v>
      </c>
      <c r="BB34" t="s">
        <v>228</v>
      </c>
      <c r="BC34" t="s">
        <v>792</v>
      </c>
      <c r="BD34" t="s">
        <v>813</v>
      </c>
      <c r="BE34" s="1">
        <v>45020</v>
      </c>
      <c r="BF34" t="s">
        <v>483</v>
      </c>
      <c r="BG34" t="s">
        <v>484</v>
      </c>
      <c r="BH34" s="1">
        <v>44803</v>
      </c>
      <c r="BI34" t="s">
        <v>794</v>
      </c>
      <c r="BJ34" s="1">
        <v>44981</v>
      </c>
      <c r="BK34">
        <v>1</v>
      </c>
      <c r="BL34">
        <v>560</v>
      </c>
      <c r="BM34">
        <v>0.56000000000000005</v>
      </c>
      <c r="BN34">
        <v>0.56000000000000005</v>
      </c>
      <c r="BO34" t="s">
        <v>258</v>
      </c>
      <c r="BP34" t="s">
        <v>259</v>
      </c>
      <c r="BQ34">
        <v>0.21</v>
      </c>
      <c r="BR34">
        <v>0.64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460</v>
      </c>
      <c r="CC34">
        <v>480</v>
      </c>
      <c r="CD34" t="s">
        <v>239</v>
      </c>
      <c r="CE34" t="s">
        <v>240</v>
      </c>
      <c r="CF34">
        <v>1425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3">
      <c r="A35" s="1">
        <v>44802</v>
      </c>
      <c r="B35">
        <v>8</v>
      </c>
      <c r="C35">
        <v>2022</v>
      </c>
      <c r="D35" t="s">
        <v>475</v>
      </c>
      <c r="E35" t="s">
        <v>32</v>
      </c>
      <c r="F35" t="s">
        <v>37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485</v>
      </c>
      <c r="O35" t="s">
        <v>206</v>
      </c>
      <c r="P35" s="2">
        <v>0.58333333333333337</v>
      </c>
      <c r="Q35" t="s">
        <v>304</v>
      </c>
      <c r="R35">
        <v>1</v>
      </c>
      <c r="S35" t="s">
        <v>208</v>
      </c>
      <c r="T35">
        <v>32.75752</v>
      </c>
      <c r="U35">
        <v>-117.25532</v>
      </c>
      <c r="V35" t="s">
        <v>209</v>
      </c>
      <c r="W35" t="b">
        <v>0</v>
      </c>
      <c r="Y35" t="s">
        <v>305</v>
      </c>
      <c r="Z35" t="s">
        <v>211</v>
      </c>
      <c r="AB35" t="s">
        <v>493</v>
      </c>
      <c r="AC35" t="s">
        <v>82</v>
      </c>
      <c r="AD35" t="s">
        <v>334</v>
      </c>
      <c r="AE35" t="s">
        <v>215</v>
      </c>
      <c r="AF35">
        <v>1</v>
      </c>
      <c r="AG35" t="s">
        <v>494</v>
      </c>
      <c r="AH35" t="b">
        <v>1</v>
      </c>
      <c r="AI35" t="s">
        <v>495</v>
      </c>
      <c r="AJ35" t="s">
        <v>218</v>
      </c>
      <c r="AK35" t="s">
        <v>219</v>
      </c>
      <c r="AL35">
        <v>271.11</v>
      </c>
      <c r="AM35" t="s">
        <v>220</v>
      </c>
      <c r="AO35" t="s">
        <v>496</v>
      </c>
      <c r="AP35">
        <v>1</v>
      </c>
      <c r="AQ35" t="s">
        <v>222</v>
      </c>
      <c r="AR35">
        <v>271.11</v>
      </c>
      <c r="AS35" t="s">
        <v>220</v>
      </c>
      <c r="AT35" t="s">
        <v>203</v>
      </c>
      <c r="AU35" t="s">
        <v>223</v>
      </c>
      <c r="AV35" t="s">
        <v>497</v>
      </c>
      <c r="AW35" t="s">
        <v>225</v>
      </c>
      <c r="AX35" t="s">
        <v>791</v>
      </c>
      <c r="AY35">
        <v>90</v>
      </c>
      <c r="AZ35" t="s">
        <v>4</v>
      </c>
      <c r="BA35" t="s">
        <v>227</v>
      </c>
      <c r="BB35" t="s">
        <v>228</v>
      </c>
      <c r="BC35" t="s">
        <v>792</v>
      </c>
      <c r="BD35" t="s">
        <v>813</v>
      </c>
      <c r="BE35" s="1">
        <v>45020</v>
      </c>
      <c r="BF35" t="s">
        <v>494</v>
      </c>
      <c r="BG35" t="s">
        <v>498</v>
      </c>
      <c r="BH35" s="1">
        <v>44802</v>
      </c>
      <c r="BI35" t="s">
        <v>794</v>
      </c>
      <c r="BJ35" s="1">
        <v>44981</v>
      </c>
      <c r="BK35">
        <v>1</v>
      </c>
      <c r="BL35">
        <v>360</v>
      </c>
      <c r="BM35">
        <v>0.36</v>
      </c>
      <c r="BN35">
        <v>0.36</v>
      </c>
      <c r="BO35" t="s">
        <v>258</v>
      </c>
      <c r="BP35" t="s">
        <v>259</v>
      </c>
      <c r="BQ35">
        <v>0.21</v>
      </c>
      <c r="BR35">
        <v>0.64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300</v>
      </c>
      <c r="CC35">
        <v>329</v>
      </c>
      <c r="CD35" t="s">
        <v>239</v>
      </c>
      <c r="CE35" t="s">
        <v>240</v>
      </c>
      <c r="CF35">
        <v>310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3">
      <c r="A36" s="1">
        <v>44802</v>
      </c>
      <c r="B36">
        <v>8</v>
      </c>
      <c r="C36">
        <v>2022</v>
      </c>
      <c r="D36" t="s">
        <v>475</v>
      </c>
      <c r="E36" t="s">
        <v>32</v>
      </c>
      <c r="F36" t="s">
        <v>38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0.58333333333333337</v>
      </c>
      <c r="Q36" t="s">
        <v>304</v>
      </c>
      <c r="R36">
        <v>1</v>
      </c>
      <c r="S36" t="s">
        <v>208</v>
      </c>
      <c r="T36">
        <v>32.75752</v>
      </c>
      <c r="U36">
        <v>-117.25532</v>
      </c>
      <c r="V36" t="s">
        <v>209</v>
      </c>
      <c r="W36" t="b">
        <v>0</v>
      </c>
      <c r="Y36" t="s">
        <v>305</v>
      </c>
      <c r="Z36" t="s">
        <v>211</v>
      </c>
      <c r="AB36" t="s">
        <v>499</v>
      </c>
      <c r="AC36" t="s">
        <v>80</v>
      </c>
      <c r="AD36" t="s">
        <v>316</v>
      </c>
      <c r="AE36" t="s">
        <v>215</v>
      </c>
      <c r="AF36">
        <v>1</v>
      </c>
      <c r="AG36" t="s">
        <v>500</v>
      </c>
      <c r="AH36" t="b">
        <v>1</v>
      </c>
      <c r="AI36" t="s">
        <v>501</v>
      </c>
      <c r="AJ36" t="s">
        <v>218</v>
      </c>
      <c r="AK36" t="s">
        <v>219</v>
      </c>
      <c r="AL36">
        <v>65</v>
      </c>
      <c r="AM36" t="s">
        <v>220</v>
      </c>
      <c r="AN36" t="s">
        <v>480</v>
      </c>
      <c r="AO36" t="s">
        <v>502</v>
      </c>
      <c r="AP36">
        <v>1</v>
      </c>
      <c r="AQ36" t="s">
        <v>222</v>
      </c>
      <c r="AR36">
        <v>325</v>
      </c>
      <c r="AS36" t="s">
        <v>220</v>
      </c>
      <c r="AT36" t="s">
        <v>203</v>
      </c>
      <c r="AU36" t="s">
        <v>223</v>
      </c>
      <c r="AV36" t="s">
        <v>503</v>
      </c>
      <c r="AW36" t="s">
        <v>225</v>
      </c>
      <c r="AX36" t="s">
        <v>791</v>
      </c>
      <c r="AY36">
        <v>90</v>
      </c>
      <c r="AZ36" t="s">
        <v>4</v>
      </c>
      <c r="BA36" t="s">
        <v>227</v>
      </c>
      <c r="BB36" t="s">
        <v>228</v>
      </c>
      <c r="BC36" t="s">
        <v>792</v>
      </c>
      <c r="BD36" t="s">
        <v>813</v>
      </c>
      <c r="BE36" s="1">
        <v>45020</v>
      </c>
      <c r="BF36" t="s">
        <v>504</v>
      </c>
      <c r="BG36" t="s">
        <v>505</v>
      </c>
      <c r="BH36" s="1">
        <v>44802</v>
      </c>
      <c r="BI36" t="s">
        <v>794</v>
      </c>
      <c r="BJ36" s="1">
        <v>44981</v>
      </c>
      <c r="BK36">
        <v>1</v>
      </c>
      <c r="BL36">
        <v>340</v>
      </c>
      <c r="BM36">
        <v>0.34</v>
      </c>
      <c r="BN36">
        <v>0.34</v>
      </c>
      <c r="BO36" t="s">
        <v>258</v>
      </c>
      <c r="BP36" t="s">
        <v>259</v>
      </c>
      <c r="BQ36">
        <v>0.21</v>
      </c>
      <c r="BR36">
        <v>0.64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234</v>
      </c>
      <c r="CC36">
        <v>258</v>
      </c>
      <c r="CD36" t="s">
        <v>239</v>
      </c>
      <c r="CE36" t="s">
        <v>240</v>
      </c>
      <c r="CF36">
        <v>105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3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42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485</v>
      </c>
      <c r="O37" t="s">
        <v>206</v>
      </c>
      <c r="P37" s="2">
        <v>0.3888888888888889</v>
      </c>
      <c r="Q37" t="s">
        <v>304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305</v>
      </c>
      <c r="Z37" t="s">
        <v>211</v>
      </c>
      <c r="AB37" t="s">
        <v>522</v>
      </c>
      <c r="AC37" t="s">
        <v>79</v>
      </c>
      <c r="AD37" t="s">
        <v>307</v>
      </c>
      <c r="AE37" t="s">
        <v>215</v>
      </c>
      <c r="AF37">
        <v>1</v>
      </c>
      <c r="AG37" t="s">
        <v>523</v>
      </c>
      <c r="AH37" t="b">
        <v>1</v>
      </c>
      <c r="AI37" t="s">
        <v>524</v>
      </c>
      <c r="AJ37" t="s">
        <v>218</v>
      </c>
      <c r="AK37" t="s">
        <v>219</v>
      </c>
      <c r="AL37">
        <v>54</v>
      </c>
      <c r="AM37" t="s">
        <v>220</v>
      </c>
      <c r="AO37" t="s">
        <v>525</v>
      </c>
      <c r="AP37">
        <v>1</v>
      </c>
      <c r="AQ37" t="s">
        <v>222</v>
      </c>
      <c r="AR37">
        <v>300.99</v>
      </c>
      <c r="AS37" t="s">
        <v>220</v>
      </c>
      <c r="AT37" t="s">
        <v>203</v>
      </c>
      <c r="AU37" t="s">
        <v>223</v>
      </c>
      <c r="AV37" t="s">
        <v>526</v>
      </c>
      <c r="AW37" t="s">
        <v>225</v>
      </c>
      <c r="AX37" t="s">
        <v>791</v>
      </c>
      <c r="AY37">
        <v>90</v>
      </c>
      <c r="AZ37" t="s">
        <v>4</v>
      </c>
      <c r="BA37" t="s">
        <v>227</v>
      </c>
      <c r="BB37" t="s">
        <v>228</v>
      </c>
      <c r="BC37" t="s">
        <v>792</v>
      </c>
      <c r="BD37" t="s">
        <v>813</v>
      </c>
      <c r="BE37" s="1">
        <v>45020</v>
      </c>
      <c r="BF37" t="s">
        <v>527</v>
      </c>
      <c r="BG37" t="s">
        <v>528</v>
      </c>
      <c r="BH37" s="1">
        <v>44803</v>
      </c>
      <c r="BI37" t="s">
        <v>794</v>
      </c>
      <c r="BJ37" s="1">
        <v>44981</v>
      </c>
      <c r="BK37">
        <v>1</v>
      </c>
      <c r="BL37">
        <v>710</v>
      </c>
      <c r="BM37">
        <v>0.71</v>
      </c>
      <c r="BN37">
        <v>0.71</v>
      </c>
      <c r="BO37" t="s">
        <v>234</v>
      </c>
      <c r="BP37" t="s">
        <v>235</v>
      </c>
      <c r="BQ37">
        <v>0.21</v>
      </c>
      <c r="BR37">
        <v>0.64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219</v>
      </c>
      <c r="CC37">
        <v>228</v>
      </c>
      <c r="CD37" t="s">
        <v>239</v>
      </c>
      <c r="CE37" t="s">
        <v>240</v>
      </c>
      <c r="CF37">
        <v>125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3">
      <c r="A38" s="1">
        <v>44803</v>
      </c>
      <c r="B38">
        <v>8</v>
      </c>
      <c r="C38">
        <v>2022</v>
      </c>
      <c r="D38" t="s">
        <v>506</v>
      </c>
      <c r="E38" t="s">
        <v>39</v>
      </c>
      <c r="F38" t="s">
        <v>43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203</v>
      </c>
      <c r="N38" t="s">
        <v>395</v>
      </c>
      <c r="O38" t="s">
        <v>206</v>
      </c>
      <c r="P38" s="2">
        <v>0.57291666666666663</v>
      </c>
      <c r="Q38" t="s">
        <v>361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396</v>
      </c>
      <c r="Z38" t="s">
        <v>211</v>
      </c>
      <c r="AB38" t="s">
        <v>529</v>
      </c>
      <c r="AC38" t="s">
        <v>91</v>
      </c>
      <c r="AD38" t="s">
        <v>477</v>
      </c>
      <c r="AE38" t="s">
        <v>215</v>
      </c>
      <c r="AF38">
        <v>1</v>
      </c>
      <c r="AG38" t="s">
        <v>530</v>
      </c>
      <c r="AH38" t="b">
        <v>1</v>
      </c>
      <c r="AI38" t="s">
        <v>531</v>
      </c>
      <c r="AJ38" t="s">
        <v>218</v>
      </c>
      <c r="AK38" t="s">
        <v>219</v>
      </c>
      <c r="AL38">
        <v>69.2</v>
      </c>
      <c r="AM38" t="s">
        <v>220</v>
      </c>
      <c r="AO38" t="s">
        <v>532</v>
      </c>
      <c r="AP38">
        <v>1</v>
      </c>
      <c r="AQ38" t="s">
        <v>222</v>
      </c>
      <c r="AR38">
        <v>400.38</v>
      </c>
      <c r="AS38" t="s">
        <v>220</v>
      </c>
      <c r="AT38" t="s">
        <v>203</v>
      </c>
      <c r="AU38" t="s">
        <v>223</v>
      </c>
      <c r="AV38" t="s">
        <v>533</v>
      </c>
      <c r="AW38" t="s">
        <v>225</v>
      </c>
      <c r="AX38" t="s">
        <v>791</v>
      </c>
      <c r="AY38">
        <v>90</v>
      </c>
      <c r="AZ38" t="s">
        <v>4</v>
      </c>
      <c r="BA38" t="s">
        <v>227</v>
      </c>
      <c r="BB38" t="s">
        <v>228</v>
      </c>
      <c r="BC38" t="s">
        <v>792</v>
      </c>
      <c r="BD38" t="s">
        <v>818</v>
      </c>
      <c r="BE38" s="1">
        <v>45020</v>
      </c>
      <c r="BF38" t="s">
        <v>534</v>
      </c>
      <c r="BG38" t="s">
        <v>535</v>
      </c>
      <c r="BH38" s="1">
        <v>44803</v>
      </c>
      <c r="BI38" t="s">
        <v>794</v>
      </c>
      <c r="BJ38" s="1">
        <v>45014</v>
      </c>
      <c r="BK38">
        <v>1</v>
      </c>
      <c r="BL38">
        <v>560</v>
      </c>
      <c r="BM38">
        <v>0.56000000000000005</v>
      </c>
      <c r="BN38">
        <v>0.56000000000000005</v>
      </c>
      <c r="BO38" t="s">
        <v>258</v>
      </c>
      <c r="BP38" t="s">
        <v>259</v>
      </c>
      <c r="BQ38">
        <v>0.21</v>
      </c>
      <c r="BR38">
        <v>0.64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391</v>
      </c>
      <c r="CC38">
        <v>407</v>
      </c>
      <c r="CD38" t="s">
        <v>239</v>
      </c>
      <c r="CE38" t="s">
        <v>240</v>
      </c>
      <c r="CF38">
        <v>935</v>
      </c>
      <c r="CG38" t="s">
        <v>220</v>
      </c>
      <c r="CH38" t="s">
        <v>240</v>
      </c>
      <c r="CI38">
        <v>0</v>
      </c>
      <c r="CJ38" t="e">
        <v>#N/A</v>
      </c>
      <c r="CK38" t="s">
        <v>241</v>
      </c>
    </row>
    <row r="39" spans="1:89" x14ac:dyDescent="0.3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791</v>
      </c>
      <c r="AY39">
        <v>90</v>
      </c>
      <c r="AZ39" t="s">
        <v>4</v>
      </c>
      <c r="BA39" t="s">
        <v>227</v>
      </c>
      <c r="BB39" t="s">
        <v>355</v>
      </c>
      <c r="BC39" t="s">
        <v>811</v>
      </c>
      <c r="BD39" t="s">
        <v>812</v>
      </c>
      <c r="BE39" s="1">
        <v>45056</v>
      </c>
      <c r="BF39" t="s">
        <v>555</v>
      </c>
      <c r="BG39" t="s">
        <v>556</v>
      </c>
      <c r="BH39" s="1">
        <v>44887</v>
      </c>
      <c r="BI39" t="s">
        <v>794</v>
      </c>
      <c r="BJ39" s="1">
        <v>45047</v>
      </c>
      <c r="BK39">
        <v>1</v>
      </c>
      <c r="BL39">
        <v>479.85</v>
      </c>
      <c r="BM39">
        <v>0.47985</v>
      </c>
      <c r="BN39">
        <v>4.57</v>
      </c>
      <c r="BO39" t="s">
        <v>234</v>
      </c>
      <c r="BP39" t="s">
        <v>235</v>
      </c>
      <c r="BQ39">
        <v>0.78</v>
      </c>
      <c r="BR39">
        <v>2.35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3">
      <c r="A40" s="1">
        <v>44803</v>
      </c>
      <c r="B40">
        <v>8</v>
      </c>
      <c r="C40">
        <v>2022</v>
      </c>
      <c r="D40" t="s">
        <v>506</v>
      </c>
      <c r="E40" t="s">
        <v>39</v>
      </c>
      <c r="F40" t="s">
        <v>44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485</v>
      </c>
      <c r="O40" t="s">
        <v>206</v>
      </c>
      <c r="P40" s="2">
        <v>0.3888888888888889</v>
      </c>
      <c r="Q40" t="s">
        <v>304</v>
      </c>
      <c r="R40">
        <v>1</v>
      </c>
      <c r="S40" t="s">
        <v>208</v>
      </c>
      <c r="T40">
        <v>33.20900125</v>
      </c>
      <c r="U40">
        <v>-117.40103499999999</v>
      </c>
      <c r="V40" t="s">
        <v>209</v>
      </c>
      <c r="W40" t="b">
        <v>0</v>
      </c>
      <c r="X40">
        <v>9</v>
      </c>
      <c r="Y40" t="s">
        <v>305</v>
      </c>
      <c r="Z40" t="s">
        <v>211</v>
      </c>
      <c r="AB40" t="s">
        <v>536</v>
      </c>
      <c r="AC40" t="s">
        <v>82</v>
      </c>
      <c r="AD40" t="s">
        <v>334</v>
      </c>
      <c r="AE40" t="s">
        <v>215</v>
      </c>
      <c r="AF40">
        <v>1</v>
      </c>
      <c r="AG40" t="s">
        <v>537</v>
      </c>
      <c r="AH40" t="b">
        <v>1</v>
      </c>
      <c r="AI40" t="s">
        <v>538</v>
      </c>
      <c r="AJ40" t="s">
        <v>218</v>
      </c>
      <c r="AK40" t="s">
        <v>219</v>
      </c>
      <c r="AL40">
        <v>193.6</v>
      </c>
      <c r="AM40" t="s">
        <v>220</v>
      </c>
      <c r="AO40" t="s">
        <v>539</v>
      </c>
      <c r="AP40">
        <v>1</v>
      </c>
      <c r="AQ40" t="s">
        <v>222</v>
      </c>
      <c r="AR40">
        <v>400</v>
      </c>
      <c r="AS40" t="s">
        <v>220</v>
      </c>
      <c r="AT40" t="s">
        <v>203</v>
      </c>
      <c r="AU40" t="s">
        <v>223</v>
      </c>
      <c r="AV40" t="s">
        <v>540</v>
      </c>
      <c r="AW40" t="s">
        <v>225</v>
      </c>
      <c r="AX40" t="s">
        <v>791</v>
      </c>
      <c r="AY40">
        <v>90</v>
      </c>
      <c r="AZ40" t="s">
        <v>4</v>
      </c>
      <c r="BA40" t="s">
        <v>227</v>
      </c>
      <c r="BB40" t="s">
        <v>228</v>
      </c>
      <c r="BC40" t="s">
        <v>792</v>
      </c>
      <c r="BD40" t="s">
        <v>813</v>
      </c>
      <c r="BE40" s="1">
        <v>45020</v>
      </c>
      <c r="BF40" t="s">
        <v>541</v>
      </c>
      <c r="BG40" t="s">
        <v>542</v>
      </c>
      <c r="BH40" s="1">
        <v>44803</v>
      </c>
      <c r="BI40" t="s">
        <v>794</v>
      </c>
      <c r="BJ40" s="1">
        <v>44981</v>
      </c>
      <c r="BK40">
        <v>1</v>
      </c>
      <c r="BL40">
        <v>470</v>
      </c>
      <c r="BM40">
        <v>0.47</v>
      </c>
      <c r="BN40">
        <v>0.47</v>
      </c>
      <c r="BO40" t="s">
        <v>258</v>
      </c>
      <c r="BP40" t="s">
        <v>259</v>
      </c>
      <c r="BQ40">
        <v>0.21</v>
      </c>
      <c r="BR40">
        <v>0.64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297</v>
      </c>
      <c r="CC40">
        <v>326</v>
      </c>
      <c r="CD40" t="s">
        <v>239</v>
      </c>
      <c r="CE40" t="s">
        <v>240</v>
      </c>
      <c r="CF40">
        <v>310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3">
      <c r="A41" s="1">
        <v>44803</v>
      </c>
      <c r="B41">
        <v>8</v>
      </c>
      <c r="C41">
        <v>2022</v>
      </c>
      <c r="D41" t="s">
        <v>506</v>
      </c>
      <c r="E41" t="s">
        <v>39</v>
      </c>
      <c r="F41" t="s">
        <v>41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485</v>
      </c>
      <c r="O41" t="s">
        <v>206</v>
      </c>
      <c r="P41" s="2">
        <v>0.3888888888888889</v>
      </c>
      <c r="Q41" t="s">
        <v>304</v>
      </c>
      <c r="R41">
        <v>1</v>
      </c>
      <c r="S41" t="s">
        <v>208</v>
      </c>
      <c r="T41">
        <v>33.20900125</v>
      </c>
      <c r="U41">
        <v>-117.40103499999999</v>
      </c>
      <c r="V41" t="s">
        <v>209</v>
      </c>
      <c r="W41" t="b">
        <v>0</v>
      </c>
      <c r="X41">
        <v>9</v>
      </c>
      <c r="Y41" t="s">
        <v>305</v>
      </c>
      <c r="Z41" t="s">
        <v>211</v>
      </c>
      <c r="AB41" t="s">
        <v>515</v>
      </c>
      <c r="AC41" t="s">
        <v>80</v>
      </c>
      <c r="AD41" t="s">
        <v>316</v>
      </c>
      <c r="AE41" t="s">
        <v>215</v>
      </c>
      <c r="AF41">
        <v>1</v>
      </c>
      <c r="AG41" t="s">
        <v>516</v>
      </c>
      <c r="AH41" t="b">
        <v>1</v>
      </c>
      <c r="AI41" t="s">
        <v>517</v>
      </c>
      <c r="AJ41" t="s">
        <v>218</v>
      </c>
      <c r="AK41" t="s">
        <v>219</v>
      </c>
      <c r="AL41">
        <v>50.4</v>
      </c>
      <c r="AM41" t="s">
        <v>220</v>
      </c>
      <c r="AO41" t="s">
        <v>518</v>
      </c>
      <c r="AP41">
        <v>1</v>
      </c>
      <c r="AQ41" t="s">
        <v>222</v>
      </c>
      <c r="AR41">
        <v>399.6</v>
      </c>
      <c r="AS41" t="s">
        <v>220</v>
      </c>
      <c r="AT41" t="s">
        <v>203</v>
      </c>
      <c r="AU41" t="s">
        <v>223</v>
      </c>
      <c r="AV41" t="s">
        <v>519</v>
      </c>
      <c r="AW41" t="s">
        <v>225</v>
      </c>
      <c r="AX41" t="s">
        <v>791</v>
      </c>
      <c r="AY41">
        <v>90</v>
      </c>
      <c r="AZ41" t="s">
        <v>4</v>
      </c>
      <c r="BA41" t="s">
        <v>227</v>
      </c>
      <c r="BB41" t="s">
        <v>228</v>
      </c>
      <c r="BC41" t="s">
        <v>792</v>
      </c>
      <c r="BD41" t="s">
        <v>813</v>
      </c>
      <c r="BE41" s="1">
        <v>45020</v>
      </c>
      <c r="BF41" t="s">
        <v>520</v>
      </c>
      <c r="BG41" t="s">
        <v>521</v>
      </c>
      <c r="BH41" s="1">
        <v>44803</v>
      </c>
      <c r="BI41" t="s">
        <v>794</v>
      </c>
      <c r="BJ41" s="1">
        <v>44981</v>
      </c>
      <c r="BK41">
        <v>1</v>
      </c>
      <c r="BL41">
        <v>300</v>
      </c>
      <c r="BM41">
        <v>0.3</v>
      </c>
      <c r="BN41">
        <v>0.3</v>
      </c>
      <c r="BO41" t="s">
        <v>258</v>
      </c>
      <c r="BP41" t="s">
        <v>259</v>
      </c>
      <c r="BQ41">
        <v>0.21</v>
      </c>
      <c r="BR41">
        <v>0.64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216</v>
      </c>
      <c r="CC41">
        <v>227</v>
      </c>
      <c r="CD41" t="s">
        <v>239</v>
      </c>
      <c r="CE41" t="s">
        <v>240</v>
      </c>
      <c r="CF41">
        <v>75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3">
      <c r="A42" s="1">
        <v>44803</v>
      </c>
      <c r="B42">
        <v>8</v>
      </c>
      <c r="C42">
        <v>2022</v>
      </c>
      <c r="D42" t="s">
        <v>506</v>
      </c>
      <c r="E42" t="s">
        <v>39</v>
      </c>
      <c r="F42" t="s">
        <v>45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395</v>
      </c>
      <c r="O42" t="s">
        <v>206</v>
      </c>
      <c r="P42" s="2">
        <v>0.57291666666666663</v>
      </c>
      <c r="Q42" t="s">
        <v>361</v>
      </c>
      <c r="R42">
        <v>1</v>
      </c>
      <c r="S42" t="s">
        <v>208</v>
      </c>
      <c r="T42">
        <v>33.20900125</v>
      </c>
      <c r="U42">
        <v>-117.40103499999999</v>
      </c>
      <c r="V42" t="s">
        <v>209</v>
      </c>
      <c r="W42" t="b">
        <v>0</v>
      </c>
      <c r="X42">
        <v>9</v>
      </c>
      <c r="Y42" t="s">
        <v>396</v>
      </c>
      <c r="Z42" t="s">
        <v>211</v>
      </c>
      <c r="AB42" t="s">
        <v>543</v>
      </c>
      <c r="AC42" t="s">
        <v>87</v>
      </c>
      <c r="AD42" t="s">
        <v>407</v>
      </c>
      <c r="AE42" t="s">
        <v>215</v>
      </c>
      <c r="AF42">
        <v>1</v>
      </c>
      <c r="AG42" t="s">
        <v>544</v>
      </c>
      <c r="AH42" t="b">
        <v>1</v>
      </c>
      <c r="AI42" t="s">
        <v>545</v>
      </c>
      <c r="AJ42" t="s">
        <v>218</v>
      </c>
      <c r="AK42" t="s">
        <v>219</v>
      </c>
      <c r="AL42">
        <v>48.75</v>
      </c>
      <c r="AM42" t="s">
        <v>220</v>
      </c>
      <c r="AO42" t="s">
        <v>546</v>
      </c>
      <c r="AP42">
        <v>1</v>
      </c>
      <c r="AQ42" t="s">
        <v>222</v>
      </c>
      <c r="AR42">
        <v>375</v>
      </c>
      <c r="AS42" t="s">
        <v>220</v>
      </c>
      <c r="AT42" t="s">
        <v>203</v>
      </c>
      <c r="AU42" t="s">
        <v>223</v>
      </c>
      <c r="AV42" t="s">
        <v>547</v>
      </c>
      <c r="AW42" t="s">
        <v>225</v>
      </c>
      <c r="AX42" t="s">
        <v>791</v>
      </c>
      <c r="AY42">
        <v>90</v>
      </c>
      <c r="AZ42" t="s">
        <v>4</v>
      </c>
      <c r="BA42" t="s">
        <v>227</v>
      </c>
      <c r="BB42" t="s">
        <v>228</v>
      </c>
      <c r="BC42" t="s">
        <v>792</v>
      </c>
      <c r="BD42" t="s">
        <v>813</v>
      </c>
      <c r="BE42" s="1">
        <v>45020</v>
      </c>
      <c r="BF42" t="s">
        <v>548</v>
      </c>
      <c r="BG42" t="s">
        <v>549</v>
      </c>
      <c r="BH42" s="1">
        <v>44803</v>
      </c>
      <c r="BI42" t="s">
        <v>794</v>
      </c>
      <c r="BJ42" s="1">
        <v>44981</v>
      </c>
      <c r="BK42">
        <v>1</v>
      </c>
      <c r="BL42">
        <v>290</v>
      </c>
      <c r="BM42">
        <v>0.28999999999999998</v>
      </c>
      <c r="BN42">
        <v>0.28999999999999998</v>
      </c>
      <c r="BO42" t="s">
        <v>258</v>
      </c>
      <c r="BP42" t="s">
        <v>259</v>
      </c>
      <c r="BQ42">
        <v>0.21</v>
      </c>
      <c r="BR42">
        <v>0.64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184</v>
      </c>
      <c r="CC42">
        <v>200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3">
      <c r="A43" s="1">
        <v>44888</v>
      </c>
      <c r="B43">
        <v>11</v>
      </c>
      <c r="C43">
        <v>2022</v>
      </c>
      <c r="D43" t="s">
        <v>560</v>
      </c>
      <c r="E43" t="s">
        <v>47</v>
      </c>
      <c r="F43" t="s">
        <v>53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343</v>
      </c>
      <c r="M43" t="s">
        <v>597</v>
      </c>
      <c r="N43" t="s">
        <v>344</v>
      </c>
      <c r="O43" t="s">
        <v>206</v>
      </c>
      <c r="P43" s="2">
        <v>0.56041666666666667</v>
      </c>
      <c r="Q43" t="s">
        <v>345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346</v>
      </c>
      <c r="Z43" t="s">
        <v>211</v>
      </c>
      <c r="AA43" t="s">
        <v>598</v>
      </c>
      <c r="AB43" t="s">
        <v>599</v>
      </c>
      <c r="AC43" t="s">
        <v>89</v>
      </c>
      <c r="AD43" t="s">
        <v>432</v>
      </c>
      <c r="AE43" t="s">
        <v>215</v>
      </c>
      <c r="AF43">
        <v>1</v>
      </c>
      <c r="AH43" t="b">
        <v>1</v>
      </c>
      <c r="AI43" t="s">
        <v>600</v>
      </c>
      <c r="AJ43" t="s">
        <v>351</v>
      </c>
      <c r="AK43" t="s">
        <v>233</v>
      </c>
      <c r="AL43">
        <v>619.09</v>
      </c>
      <c r="AM43" t="s">
        <v>220</v>
      </c>
      <c r="AO43" t="s">
        <v>601</v>
      </c>
      <c r="AP43">
        <v>1</v>
      </c>
      <c r="AQ43" t="s">
        <v>222</v>
      </c>
      <c r="AR43">
        <v>619.09</v>
      </c>
      <c r="AS43" t="s">
        <v>220</v>
      </c>
      <c r="AT43" t="s">
        <v>203</v>
      </c>
      <c r="AU43" t="s">
        <v>353</v>
      </c>
      <c r="AV43" t="s">
        <v>602</v>
      </c>
      <c r="AW43" t="s">
        <v>225</v>
      </c>
      <c r="AX43" t="s">
        <v>791</v>
      </c>
      <c r="AY43">
        <v>90</v>
      </c>
      <c r="AZ43" t="s">
        <v>4</v>
      </c>
      <c r="BA43" t="s">
        <v>227</v>
      </c>
      <c r="BB43" t="s">
        <v>355</v>
      </c>
      <c r="BC43" t="s">
        <v>811</v>
      </c>
      <c r="BD43" t="s">
        <v>812</v>
      </c>
      <c r="BE43" s="1">
        <v>45056</v>
      </c>
      <c r="BF43" t="s">
        <v>603</v>
      </c>
      <c r="BG43" t="s">
        <v>819</v>
      </c>
      <c r="BH43" s="1">
        <v>44888</v>
      </c>
      <c r="BI43" t="s">
        <v>794</v>
      </c>
      <c r="BJ43" s="1">
        <v>45047</v>
      </c>
      <c r="BK43">
        <v>2</v>
      </c>
      <c r="BL43">
        <v>556.85</v>
      </c>
      <c r="BM43">
        <v>0.55684999999999996</v>
      </c>
      <c r="BN43">
        <v>3.01</v>
      </c>
      <c r="BO43" t="s">
        <v>234</v>
      </c>
      <c r="BP43" t="s">
        <v>235</v>
      </c>
      <c r="BQ43">
        <v>0.78</v>
      </c>
      <c r="BR43">
        <v>2.35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Y43" t="s">
        <v>820</v>
      </c>
      <c r="BZ43" t="b">
        <v>0</v>
      </c>
      <c r="CA43" t="b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 x14ac:dyDescent="0.3">
      <c r="A44" s="1">
        <v>44888</v>
      </c>
      <c r="B44">
        <v>11</v>
      </c>
      <c r="C44">
        <v>2022</v>
      </c>
      <c r="D44" t="s">
        <v>560</v>
      </c>
      <c r="E44" t="s">
        <v>47</v>
      </c>
      <c r="F44" t="s">
        <v>53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343</v>
      </c>
      <c r="M44" t="s">
        <v>597</v>
      </c>
      <c r="N44" t="s">
        <v>344</v>
      </c>
      <c r="O44" t="s">
        <v>206</v>
      </c>
      <c r="P44" s="2">
        <v>0.56041666666666667</v>
      </c>
      <c r="Q44" t="s">
        <v>345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346</v>
      </c>
      <c r="Z44" t="s">
        <v>211</v>
      </c>
      <c r="AA44" t="s">
        <v>598</v>
      </c>
      <c r="AB44" t="s">
        <v>599</v>
      </c>
      <c r="AC44" t="s">
        <v>89</v>
      </c>
      <c r="AD44" t="s">
        <v>432</v>
      </c>
      <c r="AE44" t="s">
        <v>215</v>
      </c>
      <c r="AF44">
        <v>1</v>
      </c>
      <c r="AH44" t="b">
        <v>1</v>
      </c>
      <c r="AI44" t="s">
        <v>600</v>
      </c>
      <c r="AJ44" t="s">
        <v>351</v>
      </c>
      <c r="AK44" t="s">
        <v>233</v>
      </c>
      <c r="AL44">
        <v>619.09</v>
      </c>
      <c r="AM44" t="s">
        <v>220</v>
      </c>
      <c r="AO44" t="s">
        <v>601</v>
      </c>
      <c r="AP44">
        <v>1</v>
      </c>
      <c r="AQ44" t="s">
        <v>222</v>
      </c>
      <c r="AR44">
        <v>619.09</v>
      </c>
      <c r="AS44" t="s">
        <v>220</v>
      </c>
      <c r="AT44" t="s">
        <v>203</v>
      </c>
      <c r="AU44" t="s">
        <v>353</v>
      </c>
      <c r="AV44" t="s">
        <v>602</v>
      </c>
      <c r="AW44" t="s">
        <v>225</v>
      </c>
      <c r="AX44" t="s">
        <v>791</v>
      </c>
      <c r="AY44">
        <v>90</v>
      </c>
      <c r="AZ44" t="s">
        <v>4</v>
      </c>
      <c r="BA44" t="s">
        <v>227</v>
      </c>
      <c r="BB44" t="s">
        <v>355</v>
      </c>
      <c r="BC44" t="s">
        <v>811</v>
      </c>
      <c r="BD44" t="s">
        <v>812</v>
      </c>
      <c r="BE44" s="1">
        <v>45056</v>
      </c>
      <c r="BF44" t="s">
        <v>603</v>
      </c>
      <c r="BG44" t="s">
        <v>604</v>
      </c>
      <c r="BH44" s="1">
        <v>44888</v>
      </c>
      <c r="BI44" t="s">
        <v>794</v>
      </c>
      <c r="BJ44" s="1">
        <v>45047</v>
      </c>
      <c r="BK44">
        <v>1</v>
      </c>
      <c r="BL44">
        <v>534.65</v>
      </c>
      <c r="BM44">
        <v>0.53464999999999996</v>
      </c>
      <c r="BN44">
        <v>2.89</v>
      </c>
      <c r="BO44" t="s">
        <v>234</v>
      </c>
      <c r="BP44" t="s">
        <v>235</v>
      </c>
      <c r="BQ44">
        <v>0.78</v>
      </c>
      <c r="BR44">
        <v>2.35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 x14ac:dyDescent="0.3">
      <c r="A45" s="1">
        <v>44797</v>
      </c>
      <c r="B45">
        <v>8</v>
      </c>
      <c r="C45">
        <v>2022</v>
      </c>
      <c r="D45" t="s">
        <v>560</v>
      </c>
      <c r="E45" t="s">
        <v>47</v>
      </c>
      <c r="F45" t="s">
        <v>48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N45" t="s">
        <v>303</v>
      </c>
      <c r="O45" t="s">
        <v>206</v>
      </c>
      <c r="P45" s="2">
        <v>0.33333333333333331</v>
      </c>
      <c r="Q45" t="s">
        <v>304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305</v>
      </c>
      <c r="Z45" t="s">
        <v>211</v>
      </c>
      <c r="AB45" t="s">
        <v>561</v>
      </c>
      <c r="AC45" t="s">
        <v>92</v>
      </c>
      <c r="AD45" t="s">
        <v>562</v>
      </c>
      <c r="AE45" t="s">
        <v>215</v>
      </c>
      <c r="AF45">
        <v>1</v>
      </c>
      <c r="AG45" t="s">
        <v>563</v>
      </c>
      <c r="AH45" t="b">
        <v>1</v>
      </c>
      <c r="AI45" t="s">
        <v>564</v>
      </c>
      <c r="AJ45" t="s">
        <v>218</v>
      </c>
      <c r="AK45" t="s">
        <v>219</v>
      </c>
      <c r="AL45">
        <v>132.5</v>
      </c>
      <c r="AM45" t="s">
        <v>220</v>
      </c>
      <c r="AO45" t="s">
        <v>565</v>
      </c>
      <c r="AP45">
        <v>1</v>
      </c>
      <c r="AQ45" t="s">
        <v>222</v>
      </c>
      <c r="AR45">
        <v>250.01</v>
      </c>
      <c r="AS45" t="s">
        <v>220</v>
      </c>
      <c r="AT45" t="s">
        <v>203</v>
      </c>
      <c r="AU45" t="s">
        <v>223</v>
      </c>
      <c r="AV45" t="s">
        <v>566</v>
      </c>
      <c r="AW45" t="s">
        <v>225</v>
      </c>
      <c r="AX45" t="s">
        <v>791</v>
      </c>
      <c r="AY45">
        <v>90</v>
      </c>
      <c r="AZ45" t="s">
        <v>4</v>
      </c>
      <c r="BA45" t="s">
        <v>227</v>
      </c>
      <c r="BB45" t="s">
        <v>228</v>
      </c>
      <c r="BC45" t="s">
        <v>792</v>
      </c>
      <c r="BD45" t="s">
        <v>813</v>
      </c>
      <c r="BE45" s="1">
        <v>45020</v>
      </c>
      <c r="BF45" t="s">
        <v>567</v>
      </c>
      <c r="BG45" t="s">
        <v>568</v>
      </c>
      <c r="BH45" s="1">
        <v>44797</v>
      </c>
      <c r="BI45" t="s">
        <v>794</v>
      </c>
      <c r="BJ45" s="1">
        <v>44981</v>
      </c>
      <c r="BK45">
        <v>1</v>
      </c>
      <c r="BL45">
        <v>370</v>
      </c>
      <c r="BM45">
        <v>0.37</v>
      </c>
      <c r="BN45">
        <v>0.37</v>
      </c>
      <c r="BO45" t="s">
        <v>258</v>
      </c>
      <c r="BP45" t="s">
        <v>259</v>
      </c>
      <c r="BQ45">
        <v>0.21</v>
      </c>
      <c r="BR45">
        <v>0.64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246</v>
      </c>
      <c r="CC45">
        <v>255</v>
      </c>
      <c r="CD45" t="s">
        <v>239</v>
      </c>
      <c r="CE45" t="s">
        <v>240</v>
      </c>
      <c r="CF45">
        <v>245</v>
      </c>
      <c r="CG45" t="s">
        <v>220</v>
      </c>
      <c r="CH45" t="s">
        <v>240</v>
      </c>
      <c r="CI45">
        <v>0</v>
      </c>
      <c r="CJ45" t="e">
        <v>#N/A</v>
      </c>
      <c r="CK45" t="s">
        <v>241</v>
      </c>
    </row>
    <row r="46" spans="1:89" x14ac:dyDescent="0.3">
      <c r="A46" s="1">
        <v>44797</v>
      </c>
      <c r="B46">
        <v>8</v>
      </c>
      <c r="C46">
        <v>2022</v>
      </c>
      <c r="D46" t="s">
        <v>560</v>
      </c>
      <c r="E46" t="s">
        <v>47</v>
      </c>
      <c r="F46" t="s">
        <v>50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203</v>
      </c>
      <c r="N46" t="s">
        <v>303</v>
      </c>
      <c r="O46" t="s">
        <v>206</v>
      </c>
      <c r="P46" s="2">
        <v>0.33333333333333331</v>
      </c>
      <c r="Q46" t="s">
        <v>304</v>
      </c>
      <c r="R46">
        <v>1</v>
      </c>
      <c r="S46" t="s">
        <v>208</v>
      </c>
      <c r="T46">
        <v>33.191589999999998</v>
      </c>
      <c r="U46">
        <v>-117.38888</v>
      </c>
      <c r="V46" t="s">
        <v>209</v>
      </c>
      <c r="W46" t="b">
        <v>0</v>
      </c>
      <c r="Y46" t="s">
        <v>305</v>
      </c>
      <c r="Z46" t="s">
        <v>211</v>
      </c>
      <c r="AB46" t="s">
        <v>576</v>
      </c>
      <c r="AC46" t="s">
        <v>87</v>
      </c>
      <c r="AD46" t="s">
        <v>407</v>
      </c>
      <c r="AE46" t="s">
        <v>215</v>
      </c>
      <c r="AF46">
        <v>1</v>
      </c>
      <c r="AG46" t="s">
        <v>577</v>
      </c>
      <c r="AH46" t="b">
        <v>1</v>
      </c>
      <c r="AI46" t="s">
        <v>578</v>
      </c>
      <c r="AJ46" t="s">
        <v>218</v>
      </c>
      <c r="AK46" t="s">
        <v>219</v>
      </c>
      <c r="AL46">
        <v>36.4</v>
      </c>
      <c r="AM46" t="s">
        <v>220</v>
      </c>
      <c r="AO46" t="s">
        <v>579</v>
      </c>
      <c r="AP46">
        <v>1</v>
      </c>
      <c r="AQ46" t="s">
        <v>222</v>
      </c>
      <c r="AR46">
        <v>400.38</v>
      </c>
      <c r="AS46" t="s">
        <v>220</v>
      </c>
      <c r="AT46" t="s">
        <v>203</v>
      </c>
      <c r="AU46" t="s">
        <v>223</v>
      </c>
      <c r="AV46" t="s">
        <v>580</v>
      </c>
      <c r="AW46" t="s">
        <v>225</v>
      </c>
      <c r="AX46" t="s">
        <v>791</v>
      </c>
      <c r="AY46">
        <v>90</v>
      </c>
      <c r="AZ46" t="s">
        <v>4</v>
      </c>
      <c r="BA46" t="s">
        <v>227</v>
      </c>
      <c r="BB46" t="s">
        <v>228</v>
      </c>
      <c r="BC46" t="s">
        <v>792</v>
      </c>
      <c r="BD46" t="s">
        <v>813</v>
      </c>
      <c r="BE46" s="1">
        <v>45020</v>
      </c>
      <c r="BF46" t="s">
        <v>581</v>
      </c>
      <c r="BG46" t="s">
        <v>582</v>
      </c>
      <c r="BH46" s="1">
        <v>44797</v>
      </c>
      <c r="BI46" t="s">
        <v>794</v>
      </c>
      <c r="BJ46" s="1">
        <v>44981</v>
      </c>
      <c r="BK46">
        <v>1</v>
      </c>
      <c r="BL46">
        <v>360</v>
      </c>
      <c r="BM46">
        <v>0.36</v>
      </c>
      <c r="BN46">
        <v>0.36</v>
      </c>
      <c r="BO46" t="s">
        <v>258</v>
      </c>
      <c r="BP46" t="s">
        <v>259</v>
      </c>
      <c r="BQ46">
        <v>0.21</v>
      </c>
      <c r="BR46">
        <v>0.64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190</v>
      </c>
      <c r="CC46">
        <v>205</v>
      </c>
      <c r="CD46" t="s">
        <v>239</v>
      </c>
      <c r="CE46" t="s">
        <v>240</v>
      </c>
      <c r="CF46">
        <v>165</v>
      </c>
      <c r="CG46" t="s">
        <v>220</v>
      </c>
      <c r="CH46" t="s">
        <v>240</v>
      </c>
      <c r="CI46">
        <v>0</v>
      </c>
      <c r="CJ46" t="e">
        <v>#N/A</v>
      </c>
      <c r="CK46" t="s">
        <v>241</v>
      </c>
    </row>
    <row r="47" spans="1:89" x14ac:dyDescent="0.3">
      <c r="A47" s="1">
        <v>44797</v>
      </c>
      <c r="B47">
        <v>8</v>
      </c>
      <c r="C47">
        <v>2022</v>
      </c>
      <c r="D47" t="s">
        <v>560</v>
      </c>
      <c r="E47" t="s">
        <v>47</v>
      </c>
      <c r="F47" t="s">
        <v>49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0.33333333333333331</v>
      </c>
      <c r="Q47" t="s">
        <v>304</v>
      </c>
      <c r="R47">
        <v>1</v>
      </c>
      <c r="S47" t="s">
        <v>208</v>
      </c>
      <c r="T47">
        <v>33.191589999999998</v>
      </c>
      <c r="U47">
        <v>-117.38888</v>
      </c>
      <c r="V47" t="s">
        <v>209</v>
      </c>
      <c r="W47" t="b">
        <v>0</v>
      </c>
      <c r="Y47" t="s">
        <v>305</v>
      </c>
      <c r="Z47" t="s">
        <v>211</v>
      </c>
      <c r="AB47" t="s">
        <v>569</v>
      </c>
      <c r="AC47" t="s">
        <v>85</v>
      </c>
      <c r="AD47" t="s">
        <v>381</v>
      </c>
      <c r="AE47" t="s">
        <v>215</v>
      </c>
      <c r="AF47">
        <v>1</v>
      </c>
      <c r="AG47" t="s">
        <v>570</v>
      </c>
      <c r="AH47" t="b">
        <v>1</v>
      </c>
      <c r="AI47" t="s">
        <v>571</v>
      </c>
      <c r="AJ47" t="s">
        <v>218</v>
      </c>
      <c r="AK47" t="s">
        <v>219</v>
      </c>
      <c r="AL47">
        <v>27.33</v>
      </c>
      <c r="AM47" t="s">
        <v>220</v>
      </c>
      <c r="AN47" t="s">
        <v>480</v>
      </c>
      <c r="AO47" t="s">
        <v>572</v>
      </c>
      <c r="AP47">
        <v>1</v>
      </c>
      <c r="AQ47" t="s">
        <v>222</v>
      </c>
      <c r="AR47">
        <v>54.66</v>
      </c>
      <c r="AS47" t="s">
        <v>220</v>
      </c>
      <c r="AT47" t="s">
        <v>203</v>
      </c>
      <c r="AU47" t="s">
        <v>223</v>
      </c>
      <c r="AV47" t="s">
        <v>573</v>
      </c>
      <c r="AW47" t="s">
        <v>225</v>
      </c>
      <c r="AX47" t="s">
        <v>791</v>
      </c>
      <c r="AY47">
        <v>90</v>
      </c>
      <c r="AZ47" t="s">
        <v>4</v>
      </c>
      <c r="BA47" t="s">
        <v>227</v>
      </c>
      <c r="BB47" t="s">
        <v>228</v>
      </c>
      <c r="BC47" t="s">
        <v>792</v>
      </c>
      <c r="BD47" t="s">
        <v>813</v>
      </c>
      <c r="BE47" s="1">
        <v>45020</v>
      </c>
      <c r="BF47" t="s">
        <v>574</v>
      </c>
      <c r="BG47" t="s">
        <v>575</v>
      </c>
      <c r="BH47" s="1">
        <v>44797</v>
      </c>
      <c r="BI47" t="s">
        <v>794</v>
      </c>
      <c r="BJ47" s="1">
        <v>44981</v>
      </c>
      <c r="BK47">
        <v>1</v>
      </c>
      <c r="BL47">
        <v>330</v>
      </c>
      <c r="BM47">
        <v>0.33</v>
      </c>
      <c r="BN47">
        <v>0.33</v>
      </c>
      <c r="BO47" t="s">
        <v>258</v>
      </c>
      <c r="BP47" t="s">
        <v>259</v>
      </c>
      <c r="BQ47">
        <v>0.21</v>
      </c>
      <c r="BR47">
        <v>0.64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-88</v>
      </c>
      <c r="CC47">
        <v>142</v>
      </c>
      <c r="CD47" t="s">
        <v>239</v>
      </c>
      <c r="CE47" t="s">
        <v>240</v>
      </c>
      <c r="CF47">
        <v>29.8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3">
      <c r="A48" s="1">
        <v>44797</v>
      </c>
      <c r="B48">
        <v>8</v>
      </c>
      <c r="C48">
        <v>2022</v>
      </c>
      <c r="D48" t="s">
        <v>560</v>
      </c>
      <c r="E48" t="s">
        <v>47</v>
      </c>
      <c r="F48" t="s">
        <v>52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303</v>
      </c>
      <c r="O48" t="s">
        <v>206</v>
      </c>
      <c r="P48" s="2">
        <v>0.33333333333333331</v>
      </c>
      <c r="Q48" t="s">
        <v>304</v>
      </c>
      <c r="R48">
        <v>1</v>
      </c>
      <c r="S48" t="s">
        <v>208</v>
      </c>
      <c r="T48">
        <v>33.191589999999998</v>
      </c>
      <c r="U48">
        <v>-117.38888</v>
      </c>
      <c r="V48" t="s">
        <v>209</v>
      </c>
      <c r="W48" t="b">
        <v>0</v>
      </c>
      <c r="Y48" t="s">
        <v>305</v>
      </c>
      <c r="Z48" t="s">
        <v>211</v>
      </c>
      <c r="AB48" t="s">
        <v>590</v>
      </c>
      <c r="AC48" t="s">
        <v>80</v>
      </c>
      <c r="AD48" t="s">
        <v>316</v>
      </c>
      <c r="AE48" t="s">
        <v>215</v>
      </c>
      <c r="AF48">
        <v>1</v>
      </c>
      <c r="AG48" t="s">
        <v>591</v>
      </c>
      <c r="AH48" t="b">
        <v>1</v>
      </c>
      <c r="AI48" t="s">
        <v>592</v>
      </c>
      <c r="AJ48" t="s">
        <v>218</v>
      </c>
      <c r="AK48" t="s">
        <v>219</v>
      </c>
      <c r="AL48">
        <v>24.8</v>
      </c>
      <c r="AM48" t="s">
        <v>220</v>
      </c>
      <c r="AO48" t="s">
        <v>593</v>
      </c>
      <c r="AP48">
        <v>1</v>
      </c>
      <c r="AQ48" t="s">
        <v>222</v>
      </c>
      <c r="AR48">
        <v>42.4</v>
      </c>
      <c r="AS48" t="s">
        <v>220</v>
      </c>
      <c r="AT48" t="s">
        <v>203</v>
      </c>
      <c r="AU48" t="s">
        <v>223</v>
      </c>
      <c r="AV48" t="s">
        <v>594</v>
      </c>
      <c r="AW48" t="s">
        <v>225</v>
      </c>
      <c r="AX48" t="s">
        <v>791</v>
      </c>
      <c r="AY48">
        <v>90</v>
      </c>
      <c r="AZ48" t="s">
        <v>4</v>
      </c>
      <c r="BA48" t="s">
        <v>227</v>
      </c>
      <c r="BB48" t="s">
        <v>228</v>
      </c>
      <c r="BC48" t="s">
        <v>792</v>
      </c>
      <c r="BD48" t="s">
        <v>813</v>
      </c>
      <c r="BE48" s="1">
        <v>45020</v>
      </c>
      <c r="BF48" t="s">
        <v>595</v>
      </c>
      <c r="BG48" t="s">
        <v>596</v>
      </c>
      <c r="BH48" s="1">
        <v>44797</v>
      </c>
      <c r="BI48" t="s">
        <v>794</v>
      </c>
      <c r="BJ48" s="1">
        <v>44981</v>
      </c>
      <c r="BK48">
        <v>1</v>
      </c>
      <c r="BL48">
        <v>320</v>
      </c>
      <c r="BM48">
        <v>0.32</v>
      </c>
      <c r="BN48">
        <v>0.32</v>
      </c>
      <c r="BO48" t="s">
        <v>258</v>
      </c>
      <c r="BP48" t="s">
        <v>259</v>
      </c>
      <c r="BQ48">
        <v>0.21</v>
      </c>
      <c r="BR48">
        <v>0.64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137</v>
      </c>
      <c r="CC48">
        <v>148</v>
      </c>
      <c r="CD48" t="s">
        <v>239</v>
      </c>
      <c r="CE48" t="s">
        <v>240</v>
      </c>
      <c r="CF48">
        <v>24.8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3">
      <c r="A49" s="1">
        <v>44797</v>
      </c>
      <c r="B49">
        <v>8</v>
      </c>
      <c r="C49">
        <v>2022</v>
      </c>
      <c r="D49" t="s">
        <v>560</v>
      </c>
      <c r="E49" t="s">
        <v>47</v>
      </c>
      <c r="F49" t="s">
        <v>51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303</v>
      </c>
      <c r="O49" t="s">
        <v>206</v>
      </c>
      <c r="P49" s="2">
        <v>0.33333333333333331</v>
      </c>
      <c r="Q49" t="s">
        <v>304</v>
      </c>
      <c r="R49">
        <v>1</v>
      </c>
      <c r="S49" t="s">
        <v>208</v>
      </c>
      <c r="T49">
        <v>33.191589999999998</v>
      </c>
      <c r="U49">
        <v>-117.38888</v>
      </c>
      <c r="V49" t="s">
        <v>209</v>
      </c>
      <c r="W49" t="b">
        <v>0</v>
      </c>
      <c r="Y49" t="s">
        <v>305</v>
      </c>
      <c r="Z49" t="s">
        <v>211</v>
      </c>
      <c r="AB49" t="s">
        <v>583</v>
      </c>
      <c r="AC49" t="s">
        <v>93</v>
      </c>
      <c r="AD49" t="s">
        <v>584</v>
      </c>
      <c r="AE49" t="s">
        <v>215</v>
      </c>
      <c r="AF49">
        <v>1</v>
      </c>
      <c r="AG49" t="s">
        <v>585</v>
      </c>
      <c r="AH49" t="b">
        <v>1</v>
      </c>
      <c r="AI49" t="s">
        <v>586</v>
      </c>
      <c r="AJ49" t="s">
        <v>218</v>
      </c>
      <c r="AK49" t="s">
        <v>219</v>
      </c>
      <c r="AL49">
        <v>114.92</v>
      </c>
      <c r="AM49" t="s">
        <v>220</v>
      </c>
      <c r="AO49" t="s">
        <v>587</v>
      </c>
      <c r="AP49">
        <v>1</v>
      </c>
      <c r="AQ49" t="s">
        <v>222</v>
      </c>
      <c r="AR49">
        <v>114.92</v>
      </c>
      <c r="AS49" t="s">
        <v>220</v>
      </c>
      <c r="AT49" t="s">
        <v>203</v>
      </c>
      <c r="AU49" t="s">
        <v>223</v>
      </c>
      <c r="AV49" t="s">
        <v>588</v>
      </c>
      <c r="AW49" t="s">
        <v>225</v>
      </c>
      <c r="AX49" t="s">
        <v>791</v>
      </c>
      <c r="AY49">
        <v>90</v>
      </c>
      <c r="AZ49" t="s">
        <v>4</v>
      </c>
      <c r="BA49" t="s">
        <v>227</v>
      </c>
      <c r="BB49" t="s">
        <v>228</v>
      </c>
      <c r="BC49" t="s">
        <v>792</v>
      </c>
      <c r="BD49" t="s">
        <v>813</v>
      </c>
      <c r="BE49" s="1">
        <v>45020</v>
      </c>
      <c r="BF49" t="s">
        <v>585</v>
      </c>
      <c r="BG49" t="s">
        <v>589</v>
      </c>
      <c r="BH49" s="1">
        <v>44797</v>
      </c>
      <c r="BI49" t="s">
        <v>794</v>
      </c>
      <c r="BJ49" s="1">
        <v>44981</v>
      </c>
      <c r="BK49">
        <v>1</v>
      </c>
      <c r="BL49">
        <v>290</v>
      </c>
      <c r="BM49">
        <v>0.28999999999999998</v>
      </c>
      <c r="BN49">
        <v>0.28999999999999998</v>
      </c>
      <c r="BO49" t="s">
        <v>258</v>
      </c>
      <c r="BP49" t="s">
        <v>259</v>
      </c>
      <c r="BQ49">
        <v>0.21</v>
      </c>
      <c r="BR49">
        <v>0.64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-88</v>
      </c>
      <c r="CC49">
        <v>213</v>
      </c>
      <c r="CD49" t="s">
        <v>239</v>
      </c>
      <c r="CE49" t="s">
        <v>240</v>
      </c>
      <c r="CF49">
        <v>135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3">
      <c r="A50" s="1">
        <v>44804</v>
      </c>
      <c r="B50">
        <v>8</v>
      </c>
      <c r="C50">
        <v>2022</v>
      </c>
      <c r="D50" t="s">
        <v>560</v>
      </c>
      <c r="E50" t="s">
        <v>47</v>
      </c>
      <c r="F50" t="s">
        <v>66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N50" t="s">
        <v>395</v>
      </c>
      <c r="O50" t="s">
        <v>206</v>
      </c>
      <c r="P50" s="2">
        <v>0.30208333333333331</v>
      </c>
      <c r="Q50" t="s">
        <v>361</v>
      </c>
      <c r="R50">
        <v>1</v>
      </c>
      <c r="S50" t="s">
        <v>208</v>
      </c>
      <c r="T50">
        <v>33.191589999999998</v>
      </c>
      <c r="U50">
        <v>-117.38888</v>
      </c>
      <c r="V50" t="s">
        <v>209</v>
      </c>
      <c r="W50" t="b">
        <v>0</v>
      </c>
      <c r="Y50" t="s">
        <v>396</v>
      </c>
      <c r="Z50" t="s">
        <v>211</v>
      </c>
      <c r="AA50" t="s">
        <v>727</v>
      </c>
      <c r="AB50" t="s">
        <v>728</v>
      </c>
      <c r="AC50" t="s">
        <v>99</v>
      </c>
      <c r="AD50" t="s">
        <v>477</v>
      </c>
      <c r="AE50" t="s">
        <v>215</v>
      </c>
      <c r="AF50">
        <v>1</v>
      </c>
      <c r="AG50" t="s">
        <v>729</v>
      </c>
      <c r="AH50" t="b">
        <v>1</v>
      </c>
      <c r="AI50" t="s">
        <v>730</v>
      </c>
      <c r="AJ50" t="s">
        <v>692</v>
      </c>
      <c r="AK50" t="s">
        <v>693</v>
      </c>
      <c r="AL50">
        <v>87.36</v>
      </c>
      <c r="AM50" t="s">
        <v>220</v>
      </c>
      <c r="AO50" t="s">
        <v>731</v>
      </c>
      <c r="AP50">
        <v>1</v>
      </c>
      <c r="AQ50" t="s">
        <v>222</v>
      </c>
      <c r="AR50">
        <v>436.81</v>
      </c>
      <c r="AS50" t="s">
        <v>220</v>
      </c>
      <c r="AT50" t="s">
        <v>203</v>
      </c>
      <c r="AU50" t="s">
        <v>223</v>
      </c>
      <c r="AV50" t="s">
        <v>732</v>
      </c>
      <c r="AW50" t="s">
        <v>225</v>
      </c>
      <c r="AX50" t="s">
        <v>791</v>
      </c>
      <c r="AY50">
        <v>90</v>
      </c>
      <c r="AZ50" t="s">
        <v>4</v>
      </c>
      <c r="BA50" t="s">
        <v>227</v>
      </c>
      <c r="BB50" t="s">
        <v>228</v>
      </c>
      <c r="BC50" t="s">
        <v>792</v>
      </c>
      <c r="BD50" t="s">
        <v>818</v>
      </c>
      <c r="BE50" s="1">
        <v>45020</v>
      </c>
      <c r="BF50" t="s">
        <v>734</v>
      </c>
      <c r="BG50" t="s">
        <v>735</v>
      </c>
      <c r="BH50" s="1">
        <v>44797</v>
      </c>
      <c r="BI50" t="s">
        <v>794</v>
      </c>
      <c r="BJ50" s="1">
        <v>45014</v>
      </c>
      <c r="BK50">
        <v>1</v>
      </c>
      <c r="BL50">
        <v>360</v>
      </c>
      <c r="BM50">
        <v>0.36</v>
      </c>
      <c r="BN50">
        <v>0.36</v>
      </c>
      <c r="BO50" t="s">
        <v>258</v>
      </c>
      <c r="BP50" t="s">
        <v>259</v>
      </c>
      <c r="BQ50">
        <v>0.21</v>
      </c>
      <c r="BR50">
        <v>0.64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Z50" t="b">
        <v>0</v>
      </c>
      <c r="CA50" t="b">
        <v>1</v>
      </c>
      <c r="CB50">
        <v>552</v>
      </c>
      <c r="CC50">
        <v>575</v>
      </c>
      <c r="CD50" t="s">
        <v>239</v>
      </c>
      <c r="CE50" t="s">
        <v>240</v>
      </c>
      <c r="CF50">
        <v>2515</v>
      </c>
      <c r="CG50" t="s">
        <v>220</v>
      </c>
      <c r="CH50" t="s">
        <v>240</v>
      </c>
      <c r="CI50">
        <v>0</v>
      </c>
      <c r="CJ50" t="e">
        <v>#N/A</v>
      </c>
      <c r="CK50" t="s">
        <v>241</v>
      </c>
    </row>
    <row r="51" spans="1:89" x14ac:dyDescent="0.3">
      <c r="A51" s="1">
        <v>44804</v>
      </c>
      <c r="B51">
        <v>8</v>
      </c>
      <c r="C51">
        <v>2022</v>
      </c>
      <c r="D51" t="s">
        <v>560</v>
      </c>
      <c r="E51" t="s">
        <v>47</v>
      </c>
      <c r="F51" t="s">
        <v>68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N51" t="s">
        <v>395</v>
      </c>
      <c r="O51" t="s">
        <v>206</v>
      </c>
      <c r="P51" s="2">
        <v>0.30208333333333331</v>
      </c>
      <c r="Q51" t="s">
        <v>361</v>
      </c>
      <c r="R51">
        <v>1</v>
      </c>
      <c r="S51" t="s">
        <v>208</v>
      </c>
      <c r="T51">
        <v>33.191589999999998</v>
      </c>
      <c r="U51">
        <v>-117.38888</v>
      </c>
      <c r="V51" t="s">
        <v>209</v>
      </c>
      <c r="W51" t="b">
        <v>0</v>
      </c>
      <c r="Y51" t="s">
        <v>396</v>
      </c>
      <c r="Z51" t="s">
        <v>211</v>
      </c>
      <c r="AA51" t="s">
        <v>727</v>
      </c>
      <c r="AB51" t="s">
        <v>728</v>
      </c>
      <c r="AC51" t="s">
        <v>101</v>
      </c>
      <c r="AD51" t="s">
        <v>477</v>
      </c>
      <c r="AE51" t="s">
        <v>215</v>
      </c>
      <c r="AF51">
        <v>1</v>
      </c>
      <c r="AG51" t="s">
        <v>729</v>
      </c>
      <c r="AH51" t="b">
        <v>1</v>
      </c>
      <c r="AI51" t="s">
        <v>744</v>
      </c>
      <c r="AJ51" t="s">
        <v>745</v>
      </c>
      <c r="AK51" t="s">
        <v>233</v>
      </c>
      <c r="AL51">
        <v>39.74</v>
      </c>
      <c r="AM51" t="s">
        <v>220</v>
      </c>
      <c r="AO51" t="s">
        <v>746</v>
      </c>
      <c r="AP51">
        <v>1</v>
      </c>
      <c r="AQ51" t="s">
        <v>222</v>
      </c>
      <c r="AR51">
        <v>124.97</v>
      </c>
      <c r="AS51" t="s">
        <v>220</v>
      </c>
      <c r="AT51" t="s">
        <v>203</v>
      </c>
      <c r="AU51" t="s">
        <v>223</v>
      </c>
      <c r="AV51" t="s">
        <v>747</v>
      </c>
      <c r="AW51" t="s">
        <v>225</v>
      </c>
      <c r="AX51" t="s">
        <v>791</v>
      </c>
      <c r="AY51">
        <v>90</v>
      </c>
      <c r="AZ51" t="s">
        <v>4</v>
      </c>
      <c r="BA51" t="s">
        <v>227</v>
      </c>
      <c r="BB51" t="s">
        <v>228</v>
      </c>
      <c r="BC51" t="s">
        <v>792</v>
      </c>
      <c r="BD51" t="s">
        <v>821</v>
      </c>
      <c r="BE51" s="1">
        <v>45056</v>
      </c>
      <c r="BF51" t="s">
        <v>748</v>
      </c>
      <c r="BG51" t="s">
        <v>749</v>
      </c>
      <c r="BH51" s="1">
        <v>44804</v>
      </c>
      <c r="BI51" t="s">
        <v>794</v>
      </c>
      <c r="BJ51" s="1">
        <v>45047</v>
      </c>
      <c r="BK51">
        <v>1</v>
      </c>
      <c r="BL51">
        <v>1780</v>
      </c>
      <c r="BM51">
        <v>1.78</v>
      </c>
      <c r="BN51">
        <v>1.78</v>
      </c>
      <c r="BO51" t="s">
        <v>234</v>
      </c>
      <c r="BP51" t="s">
        <v>235</v>
      </c>
      <c r="BQ51">
        <v>0.21</v>
      </c>
      <c r="BR51">
        <v>0.64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552</v>
      </c>
      <c r="CC51">
        <v>575</v>
      </c>
      <c r="CD51" t="s">
        <v>239</v>
      </c>
      <c r="CE51" t="s">
        <v>240</v>
      </c>
      <c r="CF51">
        <v>2515</v>
      </c>
      <c r="CG51" t="s">
        <v>220</v>
      </c>
      <c r="CH51" t="s">
        <v>240</v>
      </c>
      <c r="CI51">
        <v>0</v>
      </c>
      <c r="CJ51" t="e">
        <v>#N/A</v>
      </c>
      <c r="CK51" t="s">
        <v>241</v>
      </c>
    </row>
    <row r="52" spans="1:89" x14ac:dyDescent="0.3">
      <c r="A52" s="1">
        <v>44872</v>
      </c>
      <c r="B52">
        <v>11</v>
      </c>
      <c r="C52">
        <v>2022</v>
      </c>
      <c r="D52" t="s">
        <v>605</v>
      </c>
      <c r="E52" t="s">
        <v>54</v>
      </c>
      <c r="F52" t="s">
        <v>55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343</v>
      </c>
      <c r="N52" t="s">
        <v>344</v>
      </c>
      <c r="O52" t="s">
        <v>206</v>
      </c>
      <c r="P52" s="2">
        <v>0.57916666666666672</v>
      </c>
      <c r="Q52" t="s">
        <v>345</v>
      </c>
      <c r="R52">
        <v>1</v>
      </c>
      <c r="S52" t="s">
        <v>208</v>
      </c>
      <c r="T52">
        <v>32.629399999999997</v>
      </c>
      <c r="U52">
        <v>-117.10839</v>
      </c>
      <c r="V52" t="s">
        <v>209</v>
      </c>
      <c r="W52" t="b">
        <v>0</v>
      </c>
      <c r="X52">
        <v>9</v>
      </c>
      <c r="Y52" t="s">
        <v>346</v>
      </c>
      <c r="Z52" t="s">
        <v>211</v>
      </c>
      <c r="AA52" t="s">
        <v>606</v>
      </c>
      <c r="AB52" t="s">
        <v>607</v>
      </c>
      <c r="AC52" t="s">
        <v>83</v>
      </c>
      <c r="AD52" t="s">
        <v>349</v>
      </c>
      <c r="AE52" t="s">
        <v>215</v>
      </c>
      <c r="AF52">
        <v>1</v>
      </c>
      <c r="AH52" t="b">
        <v>1</v>
      </c>
      <c r="AI52" t="s">
        <v>608</v>
      </c>
      <c r="AJ52" t="s">
        <v>351</v>
      </c>
      <c r="AK52" t="s">
        <v>233</v>
      </c>
      <c r="AL52">
        <v>389.34</v>
      </c>
      <c r="AM52" t="s">
        <v>220</v>
      </c>
      <c r="AO52" t="s">
        <v>609</v>
      </c>
      <c r="AP52">
        <v>1</v>
      </c>
      <c r="AQ52" t="s">
        <v>222</v>
      </c>
      <c r="AR52">
        <v>389.34</v>
      </c>
      <c r="AS52" t="s">
        <v>220</v>
      </c>
      <c r="AT52" t="s">
        <v>203</v>
      </c>
      <c r="AU52" t="s">
        <v>353</v>
      </c>
      <c r="AV52" t="s">
        <v>610</v>
      </c>
      <c r="AW52" t="s">
        <v>225</v>
      </c>
      <c r="AX52" t="s">
        <v>791</v>
      </c>
      <c r="AY52">
        <v>90</v>
      </c>
      <c r="AZ52" t="s">
        <v>4</v>
      </c>
      <c r="BA52" t="s">
        <v>227</v>
      </c>
      <c r="BB52" t="s">
        <v>355</v>
      </c>
      <c r="BC52" t="s">
        <v>811</v>
      </c>
      <c r="BD52" t="s">
        <v>812</v>
      </c>
      <c r="BE52" s="1">
        <v>45056</v>
      </c>
      <c r="BF52" t="s">
        <v>611</v>
      </c>
      <c r="BG52" t="s">
        <v>612</v>
      </c>
      <c r="BH52" s="1">
        <v>44872</v>
      </c>
      <c r="BI52" t="s">
        <v>794</v>
      </c>
      <c r="BJ52" s="1">
        <v>45047</v>
      </c>
      <c r="BK52">
        <v>1</v>
      </c>
      <c r="BL52">
        <v>534.66800000000001</v>
      </c>
      <c r="BM52">
        <v>0.53466800000000003</v>
      </c>
      <c r="BN52">
        <v>3.83</v>
      </c>
      <c r="BO52" t="s">
        <v>234</v>
      </c>
      <c r="BP52" t="s">
        <v>235</v>
      </c>
      <c r="BQ52">
        <v>0.78</v>
      </c>
      <c r="BR52">
        <v>2.35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</row>
    <row r="53" spans="1:89" x14ac:dyDescent="0.3">
      <c r="A53" s="1">
        <v>44726</v>
      </c>
      <c r="B53">
        <v>6</v>
      </c>
      <c r="C53">
        <v>2022</v>
      </c>
      <c r="D53" t="s">
        <v>613</v>
      </c>
      <c r="E53" t="s">
        <v>54</v>
      </c>
      <c r="F53" t="s">
        <v>58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N53" t="s">
        <v>485</v>
      </c>
      <c r="O53" t="s">
        <v>206</v>
      </c>
      <c r="P53" s="2">
        <v>0.32361111111111113</v>
      </c>
      <c r="Q53" t="s">
        <v>304</v>
      </c>
      <c r="R53">
        <v>1</v>
      </c>
      <c r="S53" t="s">
        <v>208</v>
      </c>
      <c r="T53">
        <v>32.70778</v>
      </c>
      <c r="U53">
        <v>-117.17868</v>
      </c>
      <c r="V53" t="s">
        <v>209</v>
      </c>
      <c r="W53" t="b">
        <v>0</v>
      </c>
      <c r="Y53" t="s">
        <v>305</v>
      </c>
      <c r="Z53" t="s">
        <v>211</v>
      </c>
      <c r="AB53" t="s">
        <v>629</v>
      </c>
      <c r="AC53" t="s">
        <v>95</v>
      </c>
      <c r="AD53" t="s">
        <v>630</v>
      </c>
      <c r="AE53" t="s">
        <v>215</v>
      </c>
      <c r="AF53">
        <v>1</v>
      </c>
      <c r="AG53" t="s">
        <v>631</v>
      </c>
      <c r="AH53" t="b">
        <v>1</v>
      </c>
      <c r="AI53" t="s">
        <v>632</v>
      </c>
      <c r="AJ53" t="s">
        <v>218</v>
      </c>
      <c r="AK53" t="s">
        <v>219</v>
      </c>
      <c r="AL53">
        <v>85</v>
      </c>
      <c r="AM53" t="s">
        <v>220</v>
      </c>
      <c r="AO53" t="s">
        <v>633</v>
      </c>
      <c r="AP53">
        <v>1</v>
      </c>
      <c r="AQ53" t="s">
        <v>222</v>
      </c>
      <c r="AR53">
        <v>330</v>
      </c>
      <c r="AS53" t="s">
        <v>220</v>
      </c>
      <c r="AT53" t="s">
        <v>203</v>
      </c>
      <c r="AU53" t="s">
        <v>223</v>
      </c>
      <c r="AV53" t="s">
        <v>634</v>
      </c>
      <c r="AW53" t="s">
        <v>225</v>
      </c>
      <c r="AX53" t="s">
        <v>791</v>
      </c>
      <c r="AY53">
        <v>90</v>
      </c>
      <c r="AZ53" t="s">
        <v>4</v>
      </c>
      <c r="BA53" t="s">
        <v>227</v>
      </c>
      <c r="BB53" t="s">
        <v>228</v>
      </c>
      <c r="BC53" t="s">
        <v>792</v>
      </c>
      <c r="BD53" t="s">
        <v>793</v>
      </c>
      <c r="BE53" s="1">
        <v>44839</v>
      </c>
      <c r="BF53" t="s">
        <v>635</v>
      </c>
      <c r="BG53" t="s">
        <v>636</v>
      </c>
      <c r="BH53" s="1">
        <v>44726</v>
      </c>
      <c r="BI53" t="s">
        <v>794</v>
      </c>
      <c r="BJ53" s="1">
        <v>44819</v>
      </c>
      <c r="BK53">
        <v>1</v>
      </c>
      <c r="BL53">
        <v>480</v>
      </c>
      <c r="BM53">
        <v>0.48</v>
      </c>
      <c r="BN53">
        <v>0.48</v>
      </c>
      <c r="BO53" t="s">
        <v>258</v>
      </c>
      <c r="BP53" t="s">
        <v>259</v>
      </c>
      <c r="BQ53">
        <v>0.21</v>
      </c>
      <c r="BR53">
        <v>0.62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185</v>
      </c>
      <c r="CC53">
        <v>205</v>
      </c>
      <c r="CD53" t="s">
        <v>239</v>
      </c>
      <c r="CE53" t="s">
        <v>240</v>
      </c>
      <c r="CF53">
        <v>85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3">
      <c r="A54" s="1">
        <v>44727</v>
      </c>
      <c r="B54">
        <v>6</v>
      </c>
      <c r="C54">
        <v>2022</v>
      </c>
      <c r="D54" t="s">
        <v>613</v>
      </c>
      <c r="E54" t="s">
        <v>54</v>
      </c>
      <c r="F54" t="s">
        <v>57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203</v>
      </c>
      <c r="N54" t="s">
        <v>485</v>
      </c>
      <c r="O54" t="s">
        <v>206</v>
      </c>
      <c r="P54" s="2">
        <v>0.30208333333333331</v>
      </c>
      <c r="Q54" t="s">
        <v>304</v>
      </c>
      <c r="R54">
        <v>1</v>
      </c>
      <c r="S54" t="s">
        <v>208</v>
      </c>
      <c r="T54">
        <v>32.70778</v>
      </c>
      <c r="U54">
        <v>-117.17868</v>
      </c>
      <c r="V54" t="s">
        <v>209</v>
      </c>
      <c r="W54" t="b">
        <v>0</v>
      </c>
      <c r="Y54" t="s">
        <v>305</v>
      </c>
      <c r="Z54" t="s">
        <v>211</v>
      </c>
      <c r="AB54" t="s">
        <v>621</v>
      </c>
      <c r="AC54" t="s">
        <v>94</v>
      </c>
      <c r="AD54" t="s">
        <v>622</v>
      </c>
      <c r="AE54" t="s">
        <v>215</v>
      </c>
      <c r="AF54">
        <v>1</v>
      </c>
      <c r="AG54" t="s">
        <v>623</v>
      </c>
      <c r="AH54" t="b">
        <v>1</v>
      </c>
      <c r="AI54" t="s">
        <v>624</v>
      </c>
      <c r="AJ54" t="s">
        <v>218</v>
      </c>
      <c r="AK54" t="s">
        <v>219</v>
      </c>
      <c r="AL54">
        <v>425</v>
      </c>
      <c r="AM54" t="s">
        <v>220</v>
      </c>
      <c r="AO54" t="s">
        <v>625</v>
      </c>
      <c r="AP54">
        <v>1</v>
      </c>
      <c r="AQ54" t="s">
        <v>222</v>
      </c>
      <c r="AR54">
        <v>1885</v>
      </c>
      <c r="AS54" t="s">
        <v>220</v>
      </c>
      <c r="AT54" t="s">
        <v>203</v>
      </c>
      <c r="AU54" t="s">
        <v>223</v>
      </c>
      <c r="AV54" t="s">
        <v>626</v>
      </c>
      <c r="AW54" t="s">
        <v>225</v>
      </c>
      <c r="AX54" t="s">
        <v>791</v>
      </c>
      <c r="AY54">
        <v>90</v>
      </c>
      <c r="AZ54" t="s">
        <v>4</v>
      </c>
      <c r="BA54" t="s">
        <v>227</v>
      </c>
      <c r="BB54" t="s">
        <v>228</v>
      </c>
      <c r="BC54" t="s">
        <v>792</v>
      </c>
      <c r="BD54" t="s">
        <v>793</v>
      </c>
      <c r="BE54" s="1">
        <v>44839</v>
      </c>
      <c r="BF54" t="s">
        <v>627</v>
      </c>
      <c r="BG54" t="s">
        <v>628</v>
      </c>
      <c r="BH54" s="1">
        <v>44727</v>
      </c>
      <c r="BI54" t="s">
        <v>794</v>
      </c>
      <c r="BJ54" s="1">
        <v>44819</v>
      </c>
      <c r="BK54">
        <v>1</v>
      </c>
      <c r="BL54">
        <v>400</v>
      </c>
      <c r="BM54">
        <v>0.4</v>
      </c>
      <c r="BN54">
        <v>0.4</v>
      </c>
      <c r="BO54" t="s">
        <v>258</v>
      </c>
      <c r="BP54" t="s">
        <v>259</v>
      </c>
      <c r="BQ54">
        <v>0.21</v>
      </c>
      <c r="BR54">
        <v>0.62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294</v>
      </c>
      <c r="CC54">
        <v>303</v>
      </c>
      <c r="CD54" t="s">
        <v>239</v>
      </c>
      <c r="CE54" t="s">
        <v>240</v>
      </c>
      <c r="CF54">
        <v>425</v>
      </c>
      <c r="CG54" t="s">
        <v>220</v>
      </c>
      <c r="CH54" t="s">
        <v>240</v>
      </c>
      <c r="CI54">
        <v>0</v>
      </c>
      <c r="CJ54" t="e">
        <v>#N/A</v>
      </c>
      <c r="CK54" t="s">
        <v>241</v>
      </c>
    </row>
    <row r="55" spans="1:89" x14ac:dyDescent="0.3">
      <c r="A55" s="1">
        <v>44725</v>
      </c>
      <c r="B55">
        <v>6</v>
      </c>
      <c r="C55">
        <v>2022</v>
      </c>
      <c r="D55" t="s">
        <v>613</v>
      </c>
      <c r="E55" t="s">
        <v>54</v>
      </c>
      <c r="F55" t="s">
        <v>56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203</v>
      </c>
      <c r="N55" t="s">
        <v>303</v>
      </c>
      <c r="O55" t="s">
        <v>206</v>
      </c>
      <c r="P55" s="2">
        <v>0.61805555555555558</v>
      </c>
      <c r="Q55" t="s">
        <v>304</v>
      </c>
      <c r="R55">
        <v>1</v>
      </c>
      <c r="S55" t="s">
        <v>208</v>
      </c>
      <c r="T55">
        <v>32.70778</v>
      </c>
      <c r="U55">
        <v>-117.17868</v>
      </c>
      <c r="V55" t="s">
        <v>209</v>
      </c>
      <c r="W55" t="b">
        <v>0</v>
      </c>
      <c r="Y55" t="s">
        <v>305</v>
      </c>
      <c r="Z55" t="s">
        <v>211</v>
      </c>
      <c r="AB55" t="s">
        <v>614</v>
      </c>
      <c r="AC55" t="s">
        <v>91</v>
      </c>
      <c r="AD55" t="s">
        <v>477</v>
      </c>
      <c r="AE55" t="s">
        <v>215</v>
      </c>
      <c r="AF55">
        <v>1</v>
      </c>
      <c r="AG55" t="s">
        <v>615</v>
      </c>
      <c r="AH55" t="b">
        <v>1</v>
      </c>
      <c r="AI55" t="s">
        <v>616</v>
      </c>
      <c r="AJ55" t="s">
        <v>218</v>
      </c>
      <c r="AK55" t="s">
        <v>219</v>
      </c>
      <c r="AL55">
        <v>225</v>
      </c>
      <c r="AM55" t="s">
        <v>220</v>
      </c>
      <c r="AO55" t="s">
        <v>617</v>
      </c>
      <c r="AP55">
        <v>1</v>
      </c>
      <c r="AQ55" t="s">
        <v>222</v>
      </c>
      <c r="AR55">
        <v>1195</v>
      </c>
      <c r="AS55" t="s">
        <v>220</v>
      </c>
      <c r="AT55" t="s">
        <v>203</v>
      </c>
      <c r="AU55" t="s">
        <v>223</v>
      </c>
      <c r="AV55" t="s">
        <v>618</v>
      </c>
      <c r="AW55" t="s">
        <v>225</v>
      </c>
      <c r="AX55" t="s">
        <v>791</v>
      </c>
      <c r="AY55">
        <v>90</v>
      </c>
      <c r="AZ55" t="s">
        <v>4</v>
      </c>
      <c r="BA55" t="s">
        <v>227</v>
      </c>
      <c r="BB55" t="s">
        <v>228</v>
      </c>
      <c r="BC55" t="s">
        <v>792</v>
      </c>
      <c r="BD55" t="s">
        <v>793</v>
      </c>
      <c r="BE55" s="1">
        <v>44839</v>
      </c>
      <c r="BF55" t="s">
        <v>619</v>
      </c>
      <c r="BG55" t="s">
        <v>620</v>
      </c>
      <c r="BH55" s="1">
        <v>44725</v>
      </c>
      <c r="BI55" t="s">
        <v>794</v>
      </c>
      <c r="BJ55" s="1">
        <v>44819</v>
      </c>
      <c r="BK55">
        <v>1</v>
      </c>
      <c r="BL55">
        <v>360</v>
      </c>
      <c r="BM55">
        <v>0.36</v>
      </c>
      <c r="BN55">
        <v>0.36</v>
      </c>
      <c r="BO55" t="s">
        <v>258</v>
      </c>
      <c r="BP55" t="s">
        <v>259</v>
      </c>
      <c r="BQ55">
        <v>0.21</v>
      </c>
      <c r="BR55">
        <v>0.62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Z55" t="b">
        <v>0</v>
      </c>
      <c r="CA55" t="b">
        <v>1</v>
      </c>
      <c r="CB55">
        <v>251</v>
      </c>
      <c r="CC55">
        <v>256</v>
      </c>
      <c r="CD55" t="s">
        <v>239</v>
      </c>
      <c r="CE55" t="s">
        <v>240</v>
      </c>
      <c r="CF55">
        <v>225</v>
      </c>
      <c r="CG55" t="s">
        <v>220</v>
      </c>
      <c r="CH55" t="s">
        <v>240</v>
      </c>
      <c r="CI55">
        <v>0</v>
      </c>
      <c r="CJ55" t="e">
        <v>#N/A</v>
      </c>
      <c r="CK55" t="s">
        <v>241</v>
      </c>
    </row>
    <row r="56" spans="1:89" x14ac:dyDescent="0.3">
      <c r="A56" s="1">
        <v>44789</v>
      </c>
      <c r="B56">
        <v>8</v>
      </c>
      <c r="C56">
        <v>2022</v>
      </c>
      <c r="D56" t="s">
        <v>637</v>
      </c>
      <c r="E56" t="s">
        <v>59</v>
      </c>
      <c r="F56" t="s">
        <v>62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203</v>
      </c>
      <c r="M56" t="s">
        <v>204</v>
      </c>
      <c r="N56" t="s">
        <v>649</v>
      </c>
      <c r="O56" t="s">
        <v>206</v>
      </c>
      <c r="P56" s="2">
        <v>0.375</v>
      </c>
      <c r="Q56" t="s">
        <v>207</v>
      </c>
      <c r="R56">
        <v>1</v>
      </c>
      <c r="S56" t="s">
        <v>208</v>
      </c>
      <c r="T56">
        <v>32.767538999999999</v>
      </c>
      <c r="U56">
        <v>-117.160904</v>
      </c>
      <c r="V56" t="s">
        <v>209</v>
      </c>
      <c r="W56" t="b">
        <v>0</v>
      </c>
      <c r="X56">
        <v>9</v>
      </c>
      <c r="Y56" t="s">
        <v>650</v>
      </c>
      <c r="Z56" t="s">
        <v>211</v>
      </c>
      <c r="AB56" t="s">
        <v>659</v>
      </c>
      <c r="AC56" t="s">
        <v>75</v>
      </c>
      <c r="AD56" t="s">
        <v>243</v>
      </c>
      <c r="AE56" t="s">
        <v>215</v>
      </c>
      <c r="AF56">
        <v>1</v>
      </c>
      <c r="AG56" t="s">
        <v>660</v>
      </c>
      <c r="AH56" t="b">
        <v>1</v>
      </c>
      <c r="AI56" t="s">
        <v>661</v>
      </c>
      <c r="AJ56" t="s">
        <v>218</v>
      </c>
      <c r="AK56" t="s">
        <v>219</v>
      </c>
      <c r="AL56">
        <v>37.6</v>
      </c>
      <c r="AM56" t="s">
        <v>220</v>
      </c>
      <c r="AO56" t="s">
        <v>662</v>
      </c>
      <c r="AP56">
        <v>1</v>
      </c>
      <c r="AQ56" t="s">
        <v>222</v>
      </c>
      <c r="AR56">
        <v>305.05</v>
      </c>
      <c r="AS56" t="s">
        <v>220</v>
      </c>
      <c r="AT56" t="s">
        <v>203</v>
      </c>
      <c r="AU56" t="s">
        <v>223</v>
      </c>
      <c r="AV56" t="s">
        <v>663</v>
      </c>
      <c r="AW56" t="s">
        <v>225</v>
      </c>
      <c r="AX56" t="s">
        <v>791</v>
      </c>
      <c r="AY56">
        <v>90</v>
      </c>
      <c r="AZ56" t="s">
        <v>4</v>
      </c>
      <c r="BA56" t="s">
        <v>227</v>
      </c>
      <c r="BB56" t="s">
        <v>228</v>
      </c>
      <c r="BC56" t="s">
        <v>792</v>
      </c>
      <c r="BD56" t="s">
        <v>818</v>
      </c>
      <c r="BE56" s="1">
        <v>45020</v>
      </c>
      <c r="BF56" t="s">
        <v>664</v>
      </c>
      <c r="BG56" t="s">
        <v>822</v>
      </c>
      <c r="BH56" s="1">
        <v>44789</v>
      </c>
      <c r="BI56" t="s">
        <v>794</v>
      </c>
      <c r="BJ56" s="1">
        <v>45014</v>
      </c>
      <c r="BK56">
        <v>2</v>
      </c>
      <c r="BL56">
        <v>820</v>
      </c>
      <c r="BM56">
        <v>0.82</v>
      </c>
      <c r="BN56">
        <v>0.82</v>
      </c>
      <c r="BO56" t="s">
        <v>234</v>
      </c>
      <c r="BP56" t="s">
        <v>235</v>
      </c>
      <c r="BQ56">
        <v>0.21</v>
      </c>
      <c r="BR56">
        <v>0.64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Y56" t="s">
        <v>823</v>
      </c>
      <c r="BZ56" t="b">
        <v>0</v>
      </c>
      <c r="CA56" t="b">
        <v>1</v>
      </c>
      <c r="CB56">
        <v>126</v>
      </c>
      <c r="CC56">
        <v>135</v>
      </c>
      <c r="CD56" t="s">
        <v>239</v>
      </c>
      <c r="CE56" t="s">
        <v>240</v>
      </c>
      <c r="CF56">
        <v>40</v>
      </c>
      <c r="CG56" t="s">
        <v>220</v>
      </c>
      <c r="CH56" t="s">
        <v>240</v>
      </c>
      <c r="CI56">
        <v>0</v>
      </c>
      <c r="CJ56" t="e">
        <v>#N/A</v>
      </c>
      <c r="CK56" t="s">
        <v>241</v>
      </c>
    </row>
    <row r="57" spans="1:89" x14ac:dyDescent="0.3">
      <c r="A57" s="1">
        <v>44789</v>
      </c>
      <c r="B57">
        <v>8</v>
      </c>
      <c r="C57">
        <v>2022</v>
      </c>
      <c r="D57" t="s">
        <v>637</v>
      </c>
      <c r="E57" t="s">
        <v>59</v>
      </c>
      <c r="F57" t="s">
        <v>62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M57" t="s">
        <v>204</v>
      </c>
      <c r="N57" t="s">
        <v>649</v>
      </c>
      <c r="O57" t="s">
        <v>206</v>
      </c>
      <c r="P57" s="2">
        <v>0.375</v>
      </c>
      <c r="Q57" t="s">
        <v>207</v>
      </c>
      <c r="R57">
        <v>1</v>
      </c>
      <c r="S57" t="s">
        <v>208</v>
      </c>
      <c r="T57">
        <v>32.767538999999999</v>
      </c>
      <c r="U57">
        <v>-117.160904</v>
      </c>
      <c r="V57" t="s">
        <v>209</v>
      </c>
      <c r="W57" t="b">
        <v>0</v>
      </c>
      <c r="X57">
        <v>9</v>
      </c>
      <c r="Y57" t="s">
        <v>650</v>
      </c>
      <c r="Z57" t="s">
        <v>211</v>
      </c>
      <c r="AB57" t="s">
        <v>659</v>
      </c>
      <c r="AC57" t="s">
        <v>75</v>
      </c>
      <c r="AD57" t="s">
        <v>243</v>
      </c>
      <c r="AE57" t="s">
        <v>215</v>
      </c>
      <c r="AF57">
        <v>1</v>
      </c>
      <c r="AG57" t="s">
        <v>660</v>
      </c>
      <c r="AH57" t="b">
        <v>1</v>
      </c>
      <c r="AI57" t="s">
        <v>661</v>
      </c>
      <c r="AJ57" t="s">
        <v>218</v>
      </c>
      <c r="AK57" t="s">
        <v>219</v>
      </c>
      <c r="AL57">
        <v>37.6</v>
      </c>
      <c r="AM57" t="s">
        <v>220</v>
      </c>
      <c r="AO57" t="s">
        <v>662</v>
      </c>
      <c r="AP57">
        <v>1</v>
      </c>
      <c r="AQ57" t="s">
        <v>222</v>
      </c>
      <c r="AR57">
        <v>305.05</v>
      </c>
      <c r="AS57" t="s">
        <v>220</v>
      </c>
      <c r="AT57" t="s">
        <v>203</v>
      </c>
      <c r="AU57" t="s">
        <v>223</v>
      </c>
      <c r="AV57" t="s">
        <v>663</v>
      </c>
      <c r="AW57" t="s">
        <v>225</v>
      </c>
      <c r="AX57" t="s">
        <v>791</v>
      </c>
      <c r="AY57">
        <v>90</v>
      </c>
      <c r="AZ57" t="s">
        <v>4</v>
      </c>
      <c r="BA57" t="s">
        <v>227</v>
      </c>
      <c r="BB57" t="s">
        <v>228</v>
      </c>
      <c r="BC57" t="s">
        <v>792</v>
      </c>
      <c r="BD57" t="s">
        <v>818</v>
      </c>
      <c r="BE57" s="1">
        <v>45020</v>
      </c>
      <c r="BF57" t="s">
        <v>664</v>
      </c>
      <c r="BG57" t="s">
        <v>665</v>
      </c>
      <c r="BH57" s="1">
        <v>44789</v>
      </c>
      <c r="BI57" t="s">
        <v>794</v>
      </c>
      <c r="BJ57" s="1">
        <v>45014</v>
      </c>
      <c r="BK57">
        <v>1</v>
      </c>
      <c r="BL57">
        <v>780</v>
      </c>
      <c r="BM57">
        <v>0.78</v>
      </c>
      <c r="BN57">
        <v>0.78</v>
      </c>
      <c r="BO57" t="s">
        <v>234</v>
      </c>
      <c r="BP57" t="s">
        <v>235</v>
      </c>
      <c r="BQ57">
        <v>0.21</v>
      </c>
      <c r="BR57">
        <v>0.64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126</v>
      </c>
      <c r="CC57">
        <v>135</v>
      </c>
      <c r="CD57" t="s">
        <v>239</v>
      </c>
      <c r="CE57" t="s">
        <v>240</v>
      </c>
      <c r="CF57">
        <v>40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3">
      <c r="A58" s="1">
        <v>44789</v>
      </c>
      <c r="B58">
        <v>8</v>
      </c>
      <c r="C58">
        <v>2022</v>
      </c>
      <c r="D58" t="s">
        <v>637</v>
      </c>
      <c r="E58" t="s">
        <v>59</v>
      </c>
      <c r="F58" t="s">
        <v>60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M58" t="s">
        <v>204</v>
      </c>
      <c r="N58" t="s">
        <v>638</v>
      </c>
      <c r="O58" t="s">
        <v>206</v>
      </c>
      <c r="P58" s="2">
        <v>0.375</v>
      </c>
      <c r="Q58" t="s">
        <v>304</v>
      </c>
      <c r="R58">
        <v>1</v>
      </c>
      <c r="S58" t="s">
        <v>208</v>
      </c>
      <c r="T58">
        <v>32.767538999999999</v>
      </c>
      <c r="U58">
        <v>-117.160904</v>
      </c>
      <c r="V58" t="s">
        <v>209</v>
      </c>
      <c r="W58" t="b">
        <v>0</v>
      </c>
      <c r="X58">
        <v>9</v>
      </c>
      <c r="Y58" t="s">
        <v>305</v>
      </c>
      <c r="Z58" t="s">
        <v>211</v>
      </c>
      <c r="AB58" t="s">
        <v>639</v>
      </c>
      <c r="AC58" t="s">
        <v>74</v>
      </c>
      <c r="AD58" t="s">
        <v>214</v>
      </c>
      <c r="AE58" t="s">
        <v>215</v>
      </c>
      <c r="AF58">
        <v>1</v>
      </c>
      <c r="AG58" t="s">
        <v>640</v>
      </c>
      <c r="AH58" t="b">
        <v>1</v>
      </c>
      <c r="AI58" t="s">
        <v>641</v>
      </c>
      <c r="AJ58" t="s">
        <v>218</v>
      </c>
      <c r="AK58" t="s">
        <v>219</v>
      </c>
      <c r="AL58">
        <v>119.1</v>
      </c>
      <c r="AM58" t="s">
        <v>220</v>
      </c>
      <c r="AO58" t="s">
        <v>642</v>
      </c>
      <c r="AP58">
        <v>1</v>
      </c>
      <c r="AQ58" t="s">
        <v>222</v>
      </c>
      <c r="AR58">
        <v>299.98</v>
      </c>
      <c r="AS58" t="s">
        <v>220</v>
      </c>
      <c r="AT58" t="s">
        <v>203</v>
      </c>
      <c r="AU58" t="s">
        <v>223</v>
      </c>
      <c r="AV58" t="s">
        <v>643</v>
      </c>
      <c r="AW58" t="s">
        <v>225</v>
      </c>
      <c r="AX58" t="s">
        <v>791</v>
      </c>
      <c r="AY58">
        <v>90</v>
      </c>
      <c r="AZ58" t="s">
        <v>4</v>
      </c>
      <c r="BA58" t="s">
        <v>227</v>
      </c>
      <c r="BB58" t="s">
        <v>228</v>
      </c>
      <c r="BC58" t="s">
        <v>792</v>
      </c>
      <c r="BD58" t="s">
        <v>818</v>
      </c>
      <c r="BE58" s="1">
        <v>45020</v>
      </c>
      <c r="BF58" t="s">
        <v>647</v>
      </c>
      <c r="BG58" t="s">
        <v>648</v>
      </c>
      <c r="BH58" s="1">
        <v>44789</v>
      </c>
      <c r="BI58" t="s">
        <v>794</v>
      </c>
      <c r="BJ58" s="1">
        <v>45014</v>
      </c>
      <c r="BK58">
        <v>1</v>
      </c>
      <c r="BL58">
        <v>670</v>
      </c>
      <c r="BM58">
        <v>0.67</v>
      </c>
      <c r="BN58">
        <v>0.67</v>
      </c>
      <c r="BO58" t="s">
        <v>234</v>
      </c>
      <c r="BP58" t="s">
        <v>235</v>
      </c>
      <c r="BQ58">
        <v>0.21</v>
      </c>
      <c r="BR58">
        <v>0.64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336</v>
      </c>
      <c r="CC58">
        <v>357</v>
      </c>
      <c r="CD58" t="s">
        <v>239</v>
      </c>
      <c r="CE58" t="s">
        <v>240</v>
      </c>
      <c r="CF58">
        <v>730</v>
      </c>
      <c r="CG58" t="s">
        <v>220</v>
      </c>
      <c r="CH58" t="s">
        <v>240</v>
      </c>
      <c r="CI58">
        <v>0</v>
      </c>
      <c r="CJ58">
        <v>11</v>
      </c>
      <c r="CK58" t="s">
        <v>241</v>
      </c>
    </row>
    <row r="59" spans="1:89" x14ac:dyDescent="0.3">
      <c r="A59" s="1">
        <v>44789</v>
      </c>
      <c r="B59">
        <v>8</v>
      </c>
      <c r="C59">
        <v>2022</v>
      </c>
      <c r="D59" t="s">
        <v>637</v>
      </c>
      <c r="E59" t="s">
        <v>59</v>
      </c>
      <c r="F59" t="s">
        <v>61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M59" t="s">
        <v>204</v>
      </c>
      <c r="N59" t="s">
        <v>649</v>
      </c>
      <c r="O59" t="s">
        <v>206</v>
      </c>
      <c r="P59" s="2">
        <v>0.375</v>
      </c>
      <c r="Q59" t="s">
        <v>207</v>
      </c>
      <c r="R59">
        <v>1</v>
      </c>
      <c r="S59" t="s">
        <v>208</v>
      </c>
      <c r="T59">
        <v>32.767538999999999</v>
      </c>
      <c r="U59">
        <v>-117.160904</v>
      </c>
      <c r="V59" t="s">
        <v>209</v>
      </c>
      <c r="W59" t="b">
        <v>0</v>
      </c>
      <c r="X59">
        <v>9</v>
      </c>
      <c r="Y59" t="s">
        <v>650</v>
      </c>
      <c r="Z59" t="s">
        <v>211</v>
      </c>
      <c r="AB59" t="s">
        <v>651</v>
      </c>
      <c r="AC59" t="s">
        <v>96</v>
      </c>
      <c r="AD59" t="s">
        <v>652</v>
      </c>
      <c r="AE59" t="s">
        <v>215</v>
      </c>
      <c r="AF59">
        <v>1</v>
      </c>
      <c r="AG59" t="s">
        <v>653</v>
      </c>
      <c r="AH59" t="b">
        <v>1</v>
      </c>
      <c r="AI59" t="s">
        <v>654</v>
      </c>
      <c r="AJ59" t="s">
        <v>218</v>
      </c>
      <c r="AK59" t="s">
        <v>219</v>
      </c>
      <c r="AL59">
        <v>65</v>
      </c>
      <c r="AM59" t="s">
        <v>220</v>
      </c>
      <c r="AN59" t="s">
        <v>337</v>
      </c>
      <c r="AO59" t="s">
        <v>655</v>
      </c>
      <c r="AP59">
        <v>1</v>
      </c>
      <c r="AQ59" t="s">
        <v>222</v>
      </c>
      <c r="AR59">
        <v>260.02</v>
      </c>
      <c r="AS59" t="s">
        <v>220</v>
      </c>
      <c r="AT59" t="s">
        <v>203</v>
      </c>
      <c r="AU59" t="s">
        <v>223</v>
      </c>
      <c r="AV59" t="s">
        <v>656</v>
      </c>
      <c r="AW59" t="s">
        <v>225</v>
      </c>
      <c r="AX59" t="s">
        <v>791</v>
      </c>
      <c r="AY59">
        <v>90</v>
      </c>
      <c r="AZ59" t="s">
        <v>4</v>
      </c>
      <c r="BA59" t="s">
        <v>227</v>
      </c>
      <c r="BB59" t="s">
        <v>228</v>
      </c>
      <c r="BC59" t="s">
        <v>792</v>
      </c>
      <c r="BD59" t="s">
        <v>818</v>
      </c>
      <c r="BE59" s="1">
        <v>45020</v>
      </c>
      <c r="BF59" t="s">
        <v>657</v>
      </c>
      <c r="BG59" t="s">
        <v>658</v>
      </c>
      <c r="BH59" s="1">
        <v>44789</v>
      </c>
      <c r="BI59" t="s">
        <v>794</v>
      </c>
      <c r="BJ59" s="1">
        <v>45014</v>
      </c>
      <c r="BK59">
        <v>1</v>
      </c>
      <c r="BL59">
        <v>390</v>
      </c>
      <c r="BM59">
        <v>0.39</v>
      </c>
      <c r="BN59">
        <v>0.39</v>
      </c>
      <c r="BO59" t="s">
        <v>258</v>
      </c>
      <c r="BP59" t="s">
        <v>259</v>
      </c>
      <c r="BQ59">
        <v>0.21</v>
      </c>
      <c r="BR59">
        <v>0.64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-88</v>
      </c>
      <c r="CC59">
        <v>171</v>
      </c>
      <c r="CD59" t="s">
        <v>239</v>
      </c>
      <c r="CE59" t="s">
        <v>240</v>
      </c>
      <c r="CF59">
        <v>105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3">
      <c r="A60" s="1">
        <v>44789</v>
      </c>
      <c r="B60">
        <v>8</v>
      </c>
      <c r="C60">
        <v>2022</v>
      </c>
      <c r="D60" t="s">
        <v>637</v>
      </c>
      <c r="E60" t="s">
        <v>59</v>
      </c>
      <c r="F60" t="s">
        <v>67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M60" t="s">
        <v>204</v>
      </c>
      <c r="N60" t="s">
        <v>649</v>
      </c>
      <c r="O60" t="s">
        <v>206</v>
      </c>
      <c r="P60" s="2">
        <v>0.375</v>
      </c>
      <c r="Q60" t="s">
        <v>207</v>
      </c>
      <c r="R60">
        <v>1</v>
      </c>
      <c r="S60" t="s">
        <v>208</v>
      </c>
      <c r="T60">
        <v>32.767538999999999</v>
      </c>
      <c r="U60">
        <v>-117.160904</v>
      </c>
      <c r="V60" t="s">
        <v>209</v>
      </c>
      <c r="W60" t="b">
        <v>0</v>
      </c>
      <c r="X60">
        <v>9</v>
      </c>
      <c r="Y60" t="s">
        <v>650</v>
      </c>
      <c r="Z60" t="s">
        <v>211</v>
      </c>
      <c r="AB60" t="s">
        <v>736</v>
      </c>
      <c r="AC60" t="s">
        <v>100</v>
      </c>
      <c r="AD60" t="s">
        <v>737</v>
      </c>
      <c r="AE60" t="s">
        <v>215</v>
      </c>
      <c r="AF60">
        <v>1</v>
      </c>
      <c r="AG60" t="s">
        <v>738</v>
      </c>
      <c r="AH60" t="b">
        <v>1</v>
      </c>
      <c r="AI60" t="s">
        <v>739</v>
      </c>
      <c r="AJ60" t="s">
        <v>692</v>
      </c>
      <c r="AK60" t="s">
        <v>693</v>
      </c>
      <c r="AL60">
        <v>190.62</v>
      </c>
      <c r="AM60" t="s">
        <v>220</v>
      </c>
      <c r="AO60" t="s">
        <v>740</v>
      </c>
      <c r="AP60">
        <v>1</v>
      </c>
      <c r="AQ60" t="s">
        <v>222</v>
      </c>
      <c r="AR60">
        <v>381.24</v>
      </c>
      <c r="AS60" t="s">
        <v>220</v>
      </c>
      <c r="AT60" t="s">
        <v>203</v>
      </c>
      <c r="AU60" t="s">
        <v>223</v>
      </c>
      <c r="AV60" t="s">
        <v>741</v>
      </c>
      <c r="AW60" t="s">
        <v>225</v>
      </c>
      <c r="AX60" t="s">
        <v>791</v>
      </c>
      <c r="AY60">
        <v>90</v>
      </c>
      <c r="AZ60" t="s">
        <v>4</v>
      </c>
      <c r="BA60" t="s">
        <v>227</v>
      </c>
      <c r="BB60" t="s">
        <v>228</v>
      </c>
      <c r="BC60" t="s">
        <v>792</v>
      </c>
      <c r="BD60" t="s">
        <v>818</v>
      </c>
      <c r="BE60" s="1">
        <v>45020</v>
      </c>
      <c r="BF60" t="s">
        <v>742</v>
      </c>
      <c r="BG60" t="s">
        <v>743</v>
      </c>
      <c r="BH60" s="1">
        <v>44789</v>
      </c>
      <c r="BI60" t="s">
        <v>794</v>
      </c>
      <c r="BJ60" s="1">
        <v>45014</v>
      </c>
      <c r="BK60">
        <v>1</v>
      </c>
      <c r="BL60">
        <v>680</v>
      </c>
      <c r="BM60">
        <v>0.68</v>
      </c>
      <c r="BN60">
        <v>0.68</v>
      </c>
      <c r="BO60" t="s">
        <v>234</v>
      </c>
      <c r="BP60" t="s">
        <v>235</v>
      </c>
      <c r="BQ60">
        <v>0.21</v>
      </c>
      <c r="BR60">
        <v>0.64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522</v>
      </c>
      <c r="CC60">
        <v>581</v>
      </c>
      <c r="CD60" t="s">
        <v>239</v>
      </c>
      <c r="CE60" t="s">
        <v>240</v>
      </c>
      <c r="CF60">
        <v>2580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3">
      <c r="A61" s="1">
        <v>44789</v>
      </c>
      <c r="B61">
        <v>8</v>
      </c>
      <c r="C61">
        <v>2022</v>
      </c>
      <c r="D61" t="s">
        <v>637</v>
      </c>
      <c r="E61" t="s">
        <v>59</v>
      </c>
      <c r="F61" t="s">
        <v>73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M61" t="s">
        <v>204</v>
      </c>
      <c r="N61" t="s">
        <v>649</v>
      </c>
      <c r="O61" t="s">
        <v>206</v>
      </c>
      <c r="P61" s="2">
        <v>0.375</v>
      </c>
      <c r="Q61" t="s">
        <v>207</v>
      </c>
      <c r="R61">
        <v>1</v>
      </c>
      <c r="S61" t="s">
        <v>208</v>
      </c>
      <c r="T61">
        <v>32.767538999999999</v>
      </c>
      <c r="U61">
        <v>-117.160904</v>
      </c>
      <c r="V61" t="s">
        <v>209</v>
      </c>
      <c r="W61" t="b">
        <v>0</v>
      </c>
      <c r="X61">
        <v>9</v>
      </c>
      <c r="Y61" t="s">
        <v>650</v>
      </c>
      <c r="Z61" t="s">
        <v>211</v>
      </c>
      <c r="AB61" t="s">
        <v>736</v>
      </c>
      <c r="AC61" t="s">
        <v>105</v>
      </c>
      <c r="AD61" t="s">
        <v>737</v>
      </c>
      <c r="AE61" t="s">
        <v>215</v>
      </c>
      <c r="AF61">
        <v>1</v>
      </c>
      <c r="AG61" t="s">
        <v>738</v>
      </c>
      <c r="AH61" t="b">
        <v>1</v>
      </c>
      <c r="AI61" t="s">
        <v>779</v>
      </c>
      <c r="AJ61" t="s">
        <v>745</v>
      </c>
      <c r="AK61" t="s">
        <v>233</v>
      </c>
      <c r="AL61">
        <v>13.71</v>
      </c>
      <c r="AM61" t="s">
        <v>220</v>
      </c>
      <c r="AO61" t="s">
        <v>780</v>
      </c>
      <c r="AP61">
        <v>1</v>
      </c>
      <c r="AQ61" t="s">
        <v>222</v>
      </c>
      <c r="AR61">
        <v>34.06</v>
      </c>
      <c r="AS61" t="s">
        <v>220</v>
      </c>
      <c r="AT61" t="s">
        <v>203</v>
      </c>
      <c r="AU61" t="s">
        <v>223</v>
      </c>
      <c r="AV61" t="s">
        <v>781</v>
      </c>
      <c r="AW61" t="s">
        <v>225</v>
      </c>
      <c r="AX61" t="s">
        <v>791</v>
      </c>
      <c r="AY61">
        <v>90</v>
      </c>
      <c r="AZ61" t="s">
        <v>4</v>
      </c>
      <c r="BA61" t="s">
        <v>227</v>
      </c>
      <c r="BB61" t="s">
        <v>228</v>
      </c>
      <c r="BC61" t="s">
        <v>792</v>
      </c>
      <c r="BD61" t="s">
        <v>821</v>
      </c>
      <c r="BE61" s="1">
        <v>45056</v>
      </c>
      <c r="BF61" t="s">
        <v>782</v>
      </c>
      <c r="BG61" t="s">
        <v>824</v>
      </c>
      <c r="BH61" s="1">
        <v>44789</v>
      </c>
      <c r="BI61" t="s">
        <v>794</v>
      </c>
      <c r="BJ61" s="1">
        <v>45047</v>
      </c>
      <c r="BK61">
        <v>2</v>
      </c>
      <c r="BL61">
        <v>4420</v>
      </c>
      <c r="BM61">
        <v>4.42</v>
      </c>
      <c r="BN61">
        <v>4.42</v>
      </c>
      <c r="BO61" t="s">
        <v>234</v>
      </c>
      <c r="BP61" t="s">
        <v>235</v>
      </c>
      <c r="BQ61">
        <v>0.21</v>
      </c>
      <c r="BR61">
        <v>0.64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Y61" t="s">
        <v>825</v>
      </c>
      <c r="BZ61" t="b">
        <v>0</v>
      </c>
      <c r="CA61" t="b">
        <v>1</v>
      </c>
      <c r="CB61">
        <v>522</v>
      </c>
      <c r="CC61">
        <v>581</v>
      </c>
      <c r="CD61" t="s">
        <v>239</v>
      </c>
      <c r="CE61" t="s">
        <v>240</v>
      </c>
      <c r="CF61">
        <v>2580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3">
      <c r="A62" s="1">
        <v>44789</v>
      </c>
      <c r="B62">
        <v>8</v>
      </c>
      <c r="C62">
        <v>2022</v>
      </c>
      <c r="D62" t="s">
        <v>637</v>
      </c>
      <c r="E62" t="s">
        <v>59</v>
      </c>
      <c r="F62" t="s">
        <v>73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M62" t="s">
        <v>204</v>
      </c>
      <c r="N62" t="s">
        <v>649</v>
      </c>
      <c r="O62" t="s">
        <v>206</v>
      </c>
      <c r="P62" s="2">
        <v>0.375</v>
      </c>
      <c r="Q62" t="s">
        <v>207</v>
      </c>
      <c r="R62">
        <v>1</v>
      </c>
      <c r="S62" t="s">
        <v>208</v>
      </c>
      <c r="T62">
        <v>32.767538999999999</v>
      </c>
      <c r="U62">
        <v>-117.160904</v>
      </c>
      <c r="V62" t="s">
        <v>209</v>
      </c>
      <c r="W62" t="b">
        <v>0</v>
      </c>
      <c r="X62">
        <v>9</v>
      </c>
      <c r="Y62" t="s">
        <v>650</v>
      </c>
      <c r="Z62" t="s">
        <v>211</v>
      </c>
      <c r="AB62" t="s">
        <v>736</v>
      </c>
      <c r="AC62" t="s">
        <v>105</v>
      </c>
      <c r="AD62" t="s">
        <v>737</v>
      </c>
      <c r="AE62" t="s">
        <v>215</v>
      </c>
      <c r="AF62">
        <v>1</v>
      </c>
      <c r="AG62" t="s">
        <v>738</v>
      </c>
      <c r="AH62" t="b">
        <v>1</v>
      </c>
      <c r="AI62" t="s">
        <v>779</v>
      </c>
      <c r="AJ62" t="s">
        <v>745</v>
      </c>
      <c r="AK62" t="s">
        <v>233</v>
      </c>
      <c r="AL62">
        <v>13.71</v>
      </c>
      <c r="AM62" t="s">
        <v>220</v>
      </c>
      <c r="AO62" t="s">
        <v>780</v>
      </c>
      <c r="AP62">
        <v>1</v>
      </c>
      <c r="AQ62" t="s">
        <v>222</v>
      </c>
      <c r="AR62">
        <v>34.06</v>
      </c>
      <c r="AS62" t="s">
        <v>220</v>
      </c>
      <c r="AT62" t="s">
        <v>203</v>
      </c>
      <c r="AU62" t="s">
        <v>223</v>
      </c>
      <c r="AV62" t="s">
        <v>781</v>
      </c>
      <c r="AW62" t="s">
        <v>225</v>
      </c>
      <c r="AX62" t="s">
        <v>791</v>
      </c>
      <c r="AY62">
        <v>90</v>
      </c>
      <c r="AZ62" t="s">
        <v>4</v>
      </c>
      <c r="BA62" t="s">
        <v>227</v>
      </c>
      <c r="BB62" t="s">
        <v>228</v>
      </c>
      <c r="BC62" t="s">
        <v>792</v>
      </c>
      <c r="BD62" t="s">
        <v>821</v>
      </c>
      <c r="BE62" s="1">
        <v>45056</v>
      </c>
      <c r="BF62" t="s">
        <v>782</v>
      </c>
      <c r="BG62" t="s">
        <v>783</v>
      </c>
      <c r="BH62" s="1">
        <v>44789</v>
      </c>
      <c r="BI62" t="s">
        <v>794</v>
      </c>
      <c r="BJ62" s="1">
        <v>45047</v>
      </c>
      <c r="BK62">
        <v>1</v>
      </c>
      <c r="BL62">
        <v>4260</v>
      </c>
      <c r="BM62">
        <v>4.26</v>
      </c>
      <c r="BN62">
        <v>4.26</v>
      </c>
      <c r="BO62" t="s">
        <v>234</v>
      </c>
      <c r="BP62" t="s">
        <v>235</v>
      </c>
      <c r="BQ62">
        <v>0.21</v>
      </c>
      <c r="BR62">
        <v>0.64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522</v>
      </c>
      <c r="CC62">
        <v>581</v>
      </c>
      <c r="CD62" t="s">
        <v>239</v>
      </c>
      <c r="CE62" t="s">
        <v>240</v>
      </c>
      <c r="CF62">
        <v>2580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  <row r="63" spans="1:89" x14ac:dyDescent="0.3">
      <c r="E63" t="s">
        <v>39</v>
      </c>
      <c r="F63" t="s">
        <v>40</v>
      </c>
      <c r="AC63" t="s">
        <v>90</v>
      </c>
      <c r="AO63" s="13" t="s">
        <v>511</v>
      </c>
      <c r="AZ63" t="s">
        <v>4</v>
      </c>
      <c r="BA63" t="s">
        <v>227</v>
      </c>
      <c r="BB63" t="s">
        <v>228</v>
      </c>
      <c r="BC63" t="s">
        <v>792</v>
      </c>
      <c r="BL63">
        <v>210</v>
      </c>
      <c r="BM63">
        <v>0.21</v>
      </c>
    </row>
    <row r="64" spans="1:89" x14ac:dyDescent="0.3">
      <c r="E64" t="s">
        <v>32</v>
      </c>
      <c r="F64" t="s">
        <v>33</v>
      </c>
      <c r="AC64" t="s">
        <v>90</v>
      </c>
      <c r="AO64" s="13" t="s">
        <v>460</v>
      </c>
      <c r="AZ64" t="s">
        <v>4</v>
      </c>
      <c r="BA64" t="s">
        <v>227</v>
      </c>
      <c r="BB64" t="s">
        <v>228</v>
      </c>
      <c r="BC64" t="s">
        <v>792</v>
      </c>
      <c r="BL64">
        <v>0</v>
      </c>
      <c r="BM64">
        <v>0</v>
      </c>
      <c r="BO64" t="s">
        <v>816</v>
      </c>
    </row>
    <row r="65" spans="5:67" x14ac:dyDescent="0.3">
      <c r="E65" t="s">
        <v>54</v>
      </c>
      <c r="F65" t="s">
        <v>64</v>
      </c>
      <c r="AC65" t="s">
        <v>97</v>
      </c>
      <c r="AO65" s="14" t="s">
        <v>684</v>
      </c>
      <c r="AZ65" t="s">
        <v>4</v>
      </c>
      <c r="BA65" t="s">
        <v>227</v>
      </c>
      <c r="BB65" t="s">
        <v>228</v>
      </c>
      <c r="BC65" t="s">
        <v>792</v>
      </c>
      <c r="BL65">
        <v>660</v>
      </c>
      <c r="BM65">
        <v>0.66</v>
      </c>
    </row>
    <row r="66" spans="5:67" x14ac:dyDescent="0.3">
      <c r="E66" t="s">
        <v>54</v>
      </c>
      <c r="F66" t="s">
        <v>63</v>
      </c>
      <c r="AC66" t="s">
        <v>90</v>
      </c>
      <c r="AO66" s="13" t="s">
        <v>672</v>
      </c>
      <c r="AZ66" t="s">
        <v>4</v>
      </c>
      <c r="BA66" t="s">
        <v>227</v>
      </c>
      <c r="BB66" t="s">
        <v>228</v>
      </c>
      <c r="BC66" t="s">
        <v>792</v>
      </c>
      <c r="BL66">
        <v>230</v>
      </c>
      <c r="BM66">
        <v>0.23</v>
      </c>
      <c r="BO66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963EFC788B498E09F486871FDECE" ma:contentTypeVersion="15" ma:contentTypeDescription="Create a new document." ma:contentTypeScope="" ma:versionID="c06e62113e976d1fe1d164d83009ed2e">
  <xsd:schema xmlns:xsd="http://www.w3.org/2001/XMLSchema" xmlns:xs="http://www.w3.org/2001/XMLSchema" xmlns:p="http://schemas.microsoft.com/office/2006/metadata/properties" xmlns:ns2="7bc54502-cbac-4559-997e-aed705a28e97" xmlns:ns3="851dfaa3-aae8-4c03-b90c-7dd4a6526d0d" targetNamespace="http://schemas.microsoft.com/office/2006/metadata/properties" ma:root="true" ma:fieldsID="1e1907f0a8ecd62cebdd82bec901b0b9" ns2:_="" ns3:_="">
    <xsd:import namespace="7bc54502-cbac-4559-997e-aed705a28e97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54502-cbac-4559-997e-aed705a28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c54502-cbac-4559-997e-aed705a28e97">
      <Terms xmlns="http://schemas.microsoft.com/office/infopath/2007/PartnerControls"/>
    </lcf76f155ced4ddcb4097134ff3c332f>
    <TaxCatchAll xmlns="851dfaa3-aae8-4c03-b90c-7dd4a6526d0d" xsi:nil="true"/>
  </documentManagement>
</p:properties>
</file>

<file path=customXml/itemProps1.xml><?xml version="1.0" encoding="utf-8"?>
<ds:datastoreItem xmlns:ds="http://schemas.openxmlformats.org/officeDocument/2006/customXml" ds:itemID="{4AA398A7-9F49-4B9D-83AB-49C6743CF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54502-cbac-4559-997e-aed705a28e97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FF73D-E307-4258-A754-F8E466938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1E4AFE-C6C7-4219-A615-E70D29F79244}">
  <ds:schemaRefs>
    <ds:schemaRef ds:uri="http://schemas.microsoft.com/office/2006/metadata/properties"/>
    <ds:schemaRef ds:uri="http://schemas.microsoft.com/office/infopath/2007/PartnerControls"/>
    <ds:schemaRef ds:uri="7bc54502-cbac-4559-997e-aed705a28e97"/>
    <ds:schemaRef ds:uri="851dfaa3-aae8-4c03-b90c-7dd4a6526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Tables</vt:lpstr>
      <vt:lpstr>Table</vt:lpstr>
      <vt:lpstr>Thresholds</vt:lpstr>
      <vt:lpstr>Mercury</vt:lpstr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Loflen, Chad@Waterboards</dc:creator>
  <cp:lastModifiedBy>Holder, Anna@Waterboards</cp:lastModifiedBy>
  <dcterms:created xsi:type="dcterms:W3CDTF">2023-10-25T15:00:49Z</dcterms:created>
  <dcterms:modified xsi:type="dcterms:W3CDTF">2023-11-28T22:25:55Z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0x010100A104963EFC788B498E09F486871FDECE</vt:lpwstr>
  </property>
  <property fmtid="{D5CDD505-2E9C-101B-9397-08002B2CF9AE}" pid="3" name="MediaServiceImageTags">
    <vt:lpwstr/>
  </property>
</Properties>
</file>