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.sharepoint.com/RB9/HWB/MAR/Chad/Bioaccumulation/STEW_BOG/Realignment/Data/"/>
    </mc:Choice>
  </mc:AlternateContent>
  <xr:revisionPtr revIDLastSave="205" documentId="8_{01DA5ED6-D990-4164-AC7F-E2EBADB2C18D}" xr6:coauthVersionLast="47" xr6:coauthVersionMax="47" xr10:uidLastSave="{0AF62D58-CA51-4846-A7B5-D9BD9820B37A}"/>
  <bookViews>
    <workbookView xWindow="20370" yWindow="-120" windowWidth="29040" windowHeight="15990" activeTab="3" xr2:uid="{00000000-000D-0000-FFFF-FFFF00000000}"/>
  </bookViews>
  <sheets>
    <sheet name="Results_Tracking" sheetId="2" r:id="rId1"/>
    <sheet name="Species_Caught" sheetId="3" r:id="rId2"/>
    <sheet name="Composite_Info" sheetId="7" r:id="rId3"/>
    <sheet name="Mercury" sheetId="4" r:id="rId4"/>
    <sheet name="Selenium" sheetId="5" r:id="rId5"/>
    <sheet name="Arsenic" sheetId="6" r:id="rId6"/>
  </sheets>
  <definedNames>
    <definedName name="_xlnm._FilterDatabase" localSheetId="2" hidden="1">Composite_Info!$A$1:$AX$624</definedName>
    <definedName name="_xlnm._FilterDatabase" localSheetId="3" hidden="1">Mercury!$A$1:$CI$365</definedName>
    <definedName name="_xlnm._FilterDatabase" localSheetId="4" hidden="1">Selenium!$A$1:$CI$248</definedName>
    <definedName name="Age">#REF!</definedName>
    <definedName name="Comp">Composite_Info!$Q$2:$Z$300</definedName>
    <definedName name="Comps">Composite_Info!$Q$1:$AF$300</definedName>
    <definedName name="Comps2">Composite_Info!$Q$2:$AF$345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3" i="6" l="1"/>
  <c r="BZ3" i="6"/>
  <c r="CA3" i="6"/>
  <c r="CB3" i="6"/>
  <c r="CC3" i="6"/>
  <c r="CD3" i="6"/>
  <c r="CE3" i="6"/>
  <c r="CF3" i="6"/>
  <c r="CG3" i="6"/>
  <c r="CH3" i="6"/>
  <c r="BY4" i="6"/>
  <c r="BZ4" i="6"/>
  <c r="CA4" i="6"/>
  <c r="CB4" i="6"/>
  <c r="CC4" i="6"/>
  <c r="CD4" i="6"/>
  <c r="CE4" i="6"/>
  <c r="CF4" i="6"/>
  <c r="CG4" i="6"/>
  <c r="CH4" i="6"/>
  <c r="BY5" i="6"/>
  <c r="BZ5" i="6"/>
  <c r="CA5" i="6"/>
  <c r="CB5" i="6"/>
  <c r="CC5" i="6"/>
  <c r="CD5" i="6"/>
  <c r="CE5" i="6"/>
  <c r="CF5" i="6"/>
  <c r="CG5" i="6"/>
  <c r="CH5" i="6"/>
  <c r="BY6" i="6"/>
  <c r="BZ6" i="6"/>
  <c r="CA6" i="6"/>
  <c r="CB6" i="6"/>
  <c r="CC6" i="6"/>
  <c r="CD6" i="6"/>
  <c r="CE6" i="6"/>
  <c r="CF6" i="6"/>
  <c r="CG6" i="6"/>
  <c r="CH6" i="6"/>
  <c r="BY7" i="6"/>
  <c r="BZ7" i="6"/>
  <c r="CA7" i="6"/>
  <c r="CB7" i="6"/>
  <c r="CC7" i="6"/>
  <c r="CD7" i="6"/>
  <c r="CE7" i="6"/>
  <c r="CF7" i="6"/>
  <c r="CG7" i="6"/>
  <c r="CH7" i="6"/>
  <c r="BY8" i="6"/>
  <c r="BZ8" i="6"/>
  <c r="CA8" i="6"/>
  <c r="CB8" i="6"/>
  <c r="CC8" i="6"/>
  <c r="CD8" i="6"/>
  <c r="CE8" i="6"/>
  <c r="CF8" i="6"/>
  <c r="CG8" i="6"/>
  <c r="CH8" i="6"/>
  <c r="BY9" i="6"/>
  <c r="BZ9" i="6"/>
  <c r="CA9" i="6"/>
  <c r="CB9" i="6"/>
  <c r="CC9" i="6"/>
  <c r="CD9" i="6"/>
  <c r="CE9" i="6"/>
  <c r="CF9" i="6"/>
  <c r="CG9" i="6"/>
  <c r="CH9" i="6"/>
  <c r="BY10" i="6"/>
  <c r="BZ10" i="6"/>
  <c r="CA10" i="6"/>
  <c r="CB10" i="6"/>
  <c r="CC10" i="6"/>
  <c r="CD10" i="6"/>
  <c r="CE10" i="6"/>
  <c r="CF10" i="6"/>
  <c r="CG10" i="6"/>
  <c r="CH10" i="6"/>
  <c r="BY11" i="6"/>
  <c r="BZ11" i="6"/>
  <c r="CA11" i="6"/>
  <c r="CB11" i="6"/>
  <c r="CC11" i="6"/>
  <c r="CD11" i="6"/>
  <c r="CE11" i="6"/>
  <c r="CF11" i="6"/>
  <c r="CG11" i="6"/>
  <c r="CH11" i="6"/>
  <c r="BY12" i="6"/>
  <c r="BZ12" i="6"/>
  <c r="CA12" i="6"/>
  <c r="CB12" i="6"/>
  <c r="CC12" i="6"/>
  <c r="CD12" i="6"/>
  <c r="CE12" i="6"/>
  <c r="CF12" i="6"/>
  <c r="CG12" i="6"/>
  <c r="CH12" i="6"/>
  <c r="BY13" i="6"/>
  <c r="BZ13" i="6"/>
  <c r="CA13" i="6"/>
  <c r="CB13" i="6"/>
  <c r="CC13" i="6"/>
  <c r="CD13" i="6"/>
  <c r="CE13" i="6"/>
  <c r="CF13" i="6"/>
  <c r="CG13" i="6"/>
  <c r="CH13" i="6"/>
  <c r="BY14" i="6"/>
  <c r="BZ14" i="6"/>
  <c r="CA14" i="6"/>
  <c r="CB14" i="6"/>
  <c r="CC14" i="6"/>
  <c r="CD14" i="6"/>
  <c r="CE14" i="6"/>
  <c r="CF14" i="6"/>
  <c r="CG14" i="6"/>
  <c r="CH14" i="6"/>
  <c r="BY15" i="6"/>
  <c r="BZ15" i="6"/>
  <c r="CA15" i="6"/>
  <c r="CB15" i="6"/>
  <c r="CC15" i="6"/>
  <c r="CD15" i="6"/>
  <c r="CE15" i="6"/>
  <c r="CF15" i="6"/>
  <c r="CG15" i="6"/>
  <c r="CH15" i="6"/>
  <c r="BY16" i="6"/>
  <c r="BZ16" i="6"/>
  <c r="CA16" i="6"/>
  <c r="CB16" i="6"/>
  <c r="CC16" i="6"/>
  <c r="CD16" i="6"/>
  <c r="CE16" i="6"/>
  <c r="CF16" i="6"/>
  <c r="CG16" i="6"/>
  <c r="CH16" i="6"/>
  <c r="BY17" i="6"/>
  <c r="BZ17" i="6"/>
  <c r="CA17" i="6"/>
  <c r="CB17" i="6"/>
  <c r="CC17" i="6"/>
  <c r="CD17" i="6"/>
  <c r="CE17" i="6"/>
  <c r="CF17" i="6"/>
  <c r="CG17" i="6"/>
  <c r="CH17" i="6"/>
  <c r="BY18" i="6"/>
  <c r="BZ18" i="6"/>
  <c r="CA18" i="6"/>
  <c r="CB18" i="6"/>
  <c r="CC18" i="6"/>
  <c r="CD18" i="6"/>
  <c r="CE18" i="6"/>
  <c r="CF18" i="6"/>
  <c r="CG18" i="6"/>
  <c r="CH18" i="6"/>
  <c r="BY19" i="6"/>
  <c r="BZ19" i="6"/>
  <c r="CA19" i="6"/>
  <c r="CB19" i="6"/>
  <c r="CC19" i="6"/>
  <c r="CD19" i="6"/>
  <c r="CE19" i="6"/>
  <c r="CF19" i="6"/>
  <c r="CG19" i="6"/>
  <c r="CH19" i="6"/>
  <c r="BY20" i="6"/>
  <c r="BZ20" i="6"/>
  <c r="CA20" i="6"/>
  <c r="CB20" i="6"/>
  <c r="CC20" i="6"/>
  <c r="CD20" i="6"/>
  <c r="CE20" i="6"/>
  <c r="CF20" i="6"/>
  <c r="CG20" i="6"/>
  <c r="CH20" i="6"/>
  <c r="BY21" i="6"/>
  <c r="BZ21" i="6"/>
  <c r="CA21" i="6"/>
  <c r="CB21" i="6"/>
  <c r="CC21" i="6"/>
  <c r="CD21" i="6"/>
  <c r="CE21" i="6"/>
  <c r="CF21" i="6"/>
  <c r="CG21" i="6"/>
  <c r="CH21" i="6"/>
  <c r="BY22" i="6"/>
  <c r="BZ22" i="6"/>
  <c r="CA22" i="6"/>
  <c r="CB22" i="6"/>
  <c r="CC22" i="6"/>
  <c r="CD22" i="6"/>
  <c r="CE22" i="6"/>
  <c r="CF22" i="6"/>
  <c r="CG22" i="6"/>
  <c r="CH22" i="6"/>
  <c r="BY23" i="6"/>
  <c r="BZ23" i="6"/>
  <c r="CA23" i="6"/>
  <c r="CB23" i="6"/>
  <c r="CC23" i="6"/>
  <c r="CD23" i="6"/>
  <c r="CE23" i="6"/>
  <c r="CF23" i="6"/>
  <c r="CG23" i="6"/>
  <c r="CH23" i="6"/>
  <c r="BY24" i="6"/>
  <c r="BZ24" i="6"/>
  <c r="CA24" i="6"/>
  <c r="CB24" i="6"/>
  <c r="CC24" i="6"/>
  <c r="CD24" i="6"/>
  <c r="CE24" i="6"/>
  <c r="CF24" i="6"/>
  <c r="CG24" i="6"/>
  <c r="CH24" i="6"/>
  <c r="BY25" i="6"/>
  <c r="BZ25" i="6"/>
  <c r="CA25" i="6"/>
  <c r="CB25" i="6"/>
  <c r="CC25" i="6"/>
  <c r="CD25" i="6"/>
  <c r="CE25" i="6"/>
  <c r="CF25" i="6"/>
  <c r="CG25" i="6"/>
  <c r="CH25" i="6"/>
  <c r="BY26" i="6"/>
  <c r="BZ26" i="6"/>
  <c r="CA26" i="6"/>
  <c r="CB26" i="6"/>
  <c r="CC26" i="6"/>
  <c r="CD26" i="6"/>
  <c r="CE26" i="6"/>
  <c r="CF26" i="6"/>
  <c r="CG26" i="6"/>
  <c r="CH26" i="6"/>
  <c r="BY27" i="6"/>
  <c r="BZ27" i="6"/>
  <c r="CA27" i="6"/>
  <c r="CB27" i="6"/>
  <c r="CC27" i="6"/>
  <c r="CD27" i="6"/>
  <c r="CE27" i="6"/>
  <c r="CF27" i="6"/>
  <c r="CG27" i="6"/>
  <c r="CH27" i="6"/>
  <c r="BY28" i="6"/>
  <c r="BZ28" i="6"/>
  <c r="CA28" i="6"/>
  <c r="CB28" i="6"/>
  <c r="CC28" i="6"/>
  <c r="CD28" i="6"/>
  <c r="CE28" i="6"/>
  <c r="CF28" i="6"/>
  <c r="CG28" i="6"/>
  <c r="CH28" i="6"/>
  <c r="BY29" i="6"/>
  <c r="BZ29" i="6"/>
  <c r="CA29" i="6"/>
  <c r="CB29" i="6"/>
  <c r="CC29" i="6"/>
  <c r="CD29" i="6"/>
  <c r="CE29" i="6"/>
  <c r="CF29" i="6"/>
  <c r="CG29" i="6"/>
  <c r="CH29" i="6"/>
  <c r="BY30" i="6"/>
  <c r="BZ30" i="6"/>
  <c r="CA30" i="6"/>
  <c r="CB30" i="6"/>
  <c r="CC30" i="6"/>
  <c r="CD30" i="6"/>
  <c r="CE30" i="6"/>
  <c r="CF30" i="6"/>
  <c r="CG30" i="6"/>
  <c r="CH30" i="6"/>
  <c r="BY31" i="6"/>
  <c r="BZ31" i="6"/>
  <c r="CA31" i="6"/>
  <c r="CB31" i="6"/>
  <c r="CC31" i="6"/>
  <c r="CD31" i="6"/>
  <c r="CE31" i="6"/>
  <c r="CF31" i="6"/>
  <c r="CG31" i="6"/>
  <c r="CH31" i="6"/>
  <c r="BY32" i="6"/>
  <c r="BZ32" i="6"/>
  <c r="CA32" i="6"/>
  <c r="CB32" i="6"/>
  <c r="CC32" i="6"/>
  <c r="CD32" i="6"/>
  <c r="CE32" i="6"/>
  <c r="CF32" i="6"/>
  <c r="CG32" i="6"/>
  <c r="CH32" i="6"/>
  <c r="BY33" i="6"/>
  <c r="BZ33" i="6"/>
  <c r="CA33" i="6"/>
  <c r="CB33" i="6"/>
  <c r="CC33" i="6"/>
  <c r="CD33" i="6"/>
  <c r="CE33" i="6"/>
  <c r="CF33" i="6"/>
  <c r="CG33" i="6"/>
  <c r="CH33" i="6"/>
  <c r="BY34" i="6"/>
  <c r="BZ34" i="6"/>
  <c r="CA34" i="6"/>
  <c r="CB34" i="6"/>
  <c r="CC34" i="6"/>
  <c r="CD34" i="6"/>
  <c r="CE34" i="6"/>
  <c r="CF34" i="6"/>
  <c r="CG34" i="6"/>
  <c r="CH34" i="6"/>
  <c r="BY35" i="6"/>
  <c r="BZ35" i="6"/>
  <c r="CA35" i="6"/>
  <c r="CB35" i="6"/>
  <c r="CC35" i="6"/>
  <c r="CD35" i="6"/>
  <c r="CE35" i="6"/>
  <c r="CF35" i="6"/>
  <c r="CG35" i="6"/>
  <c r="CH35" i="6"/>
  <c r="BY36" i="6"/>
  <c r="BZ36" i="6"/>
  <c r="CA36" i="6"/>
  <c r="CB36" i="6"/>
  <c r="CC36" i="6"/>
  <c r="CD36" i="6"/>
  <c r="CE36" i="6"/>
  <c r="CF36" i="6"/>
  <c r="CG36" i="6"/>
  <c r="CH36" i="6"/>
  <c r="BY37" i="6"/>
  <c r="BZ37" i="6"/>
  <c r="CA37" i="6"/>
  <c r="CB37" i="6"/>
  <c r="CC37" i="6"/>
  <c r="CD37" i="6"/>
  <c r="CE37" i="6"/>
  <c r="CF37" i="6"/>
  <c r="CG37" i="6"/>
  <c r="CH37" i="6"/>
  <c r="BY38" i="6"/>
  <c r="BZ38" i="6"/>
  <c r="CA38" i="6"/>
  <c r="CB38" i="6"/>
  <c r="CC38" i="6"/>
  <c r="CD38" i="6"/>
  <c r="CE38" i="6"/>
  <c r="CF38" i="6"/>
  <c r="CG38" i="6"/>
  <c r="CH38" i="6"/>
  <c r="BY39" i="6"/>
  <c r="BZ39" i="6"/>
  <c r="CA39" i="6"/>
  <c r="CB39" i="6"/>
  <c r="CC39" i="6"/>
  <c r="CD39" i="6"/>
  <c r="CE39" i="6"/>
  <c r="CF39" i="6"/>
  <c r="CG39" i="6"/>
  <c r="CH39" i="6"/>
  <c r="BY40" i="6"/>
  <c r="BZ40" i="6"/>
  <c r="CA40" i="6"/>
  <c r="CB40" i="6"/>
  <c r="CC40" i="6"/>
  <c r="CD40" i="6"/>
  <c r="CE40" i="6"/>
  <c r="CF40" i="6"/>
  <c r="CG40" i="6"/>
  <c r="CH40" i="6"/>
  <c r="BY41" i="6"/>
  <c r="BZ41" i="6"/>
  <c r="CA41" i="6"/>
  <c r="CB41" i="6"/>
  <c r="CC41" i="6"/>
  <c r="CD41" i="6"/>
  <c r="CE41" i="6"/>
  <c r="CF41" i="6"/>
  <c r="CG41" i="6"/>
  <c r="CH41" i="6"/>
  <c r="BY42" i="6"/>
  <c r="BZ42" i="6"/>
  <c r="CA42" i="6"/>
  <c r="CB42" i="6"/>
  <c r="CC42" i="6"/>
  <c r="CD42" i="6"/>
  <c r="CE42" i="6"/>
  <c r="CF42" i="6"/>
  <c r="CG42" i="6"/>
  <c r="CH42" i="6"/>
  <c r="BY43" i="6"/>
  <c r="BZ43" i="6"/>
  <c r="CA43" i="6"/>
  <c r="CB43" i="6"/>
  <c r="CC43" i="6"/>
  <c r="CD43" i="6"/>
  <c r="CE43" i="6"/>
  <c r="CF43" i="6"/>
  <c r="CG43" i="6"/>
  <c r="CH43" i="6"/>
  <c r="BY44" i="6"/>
  <c r="BZ44" i="6"/>
  <c r="CA44" i="6"/>
  <c r="CB44" i="6"/>
  <c r="CC44" i="6"/>
  <c r="CD44" i="6"/>
  <c r="CE44" i="6"/>
  <c r="CF44" i="6"/>
  <c r="CG44" i="6"/>
  <c r="CH44" i="6"/>
  <c r="BY45" i="6"/>
  <c r="BZ45" i="6"/>
  <c r="CA45" i="6"/>
  <c r="CB45" i="6"/>
  <c r="CC45" i="6"/>
  <c r="CD45" i="6"/>
  <c r="CE45" i="6"/>
  <c r="CF45" i="6"/>
  <c r="CG45" i="6"/>
  <c r="CH45" i="6"/>
  <c r="BY46" i="6"/>
  <c r="BZ46" i="6"/>
  <c r="CA46" i="6"/>
  <c r="CB46" i="6"/>
  <c r="CC46" i="6"/>
  <c r="CD46" i="6"/>
  <c r="CE46" i="6"/>
  <c r="CF46" i="6"/>
  <c r="CG46" i="6"/>
  <c r="CH46" i="6"/>
  <c r="BY47" i="6"/>
  <c r="BZ47" i="6"/>
  <c r="CA47" i="6"/>
  <c r="CB47" i="6"/>
  <c r="CC47" i="6"/>
  <c r="CD47" i="6"/>
  <c r="CE47" i="6"/>
  <c r="CF47" i="6"/>
  <c r="CG47" i="6"/>
  <c r="CH47" i="6"/>
  <c r="BY48" i="6"/>
  <c r="BZ48" i="6"/>
  <c r="CA48" i="6"/>
  <c r="CB48" i="6"/>
  <c r="CC48" i="6"/>
  <c r="CD48" i="6"/>
  <c r="CE48" i="6"/>
  <c r="CF48" i="6"/>
  <c r="CG48" i="6"/>
  <c r="CH48" i="6"/>
  <c r="BY49" i="6"/>
  <c r="BZ49" i="6"/>
  <c r="CA49" i="6"/>
  <c r="CB49" i="6"/>
  <c r="CC49" i="6"/>
  <c r="CD49" i="6"/>
  <c r="CE49" i="6"/>
  <c r="CF49" i="6"/>
  <c r="CG49" i="6"/>
  <c r="CH49" i="6"/>
  <c r="BY50" i="6"/>
  <c r="BZ50" i="6"/>
  <c r="CA50" i="6"/>
  <c r="CB50" i="6"/>
  <c r="CC50" i="6"/>
  <c r="CD50" i="6"/>
  <c r="CE50" i="6"/>
  <c r="CF50" i="6"/>
  <c r="CG50" i="6"/>
  <c r="CH50" i="6"/>
  <c r="BY51" i="6"/>
  <c r="BZ51" i="6"/>
  <c r="CA51" i="6"/>
  <c r="CB51" i="6"/>
  <c r="CC51" i="6"/>
  <c r="CD51" i="6"/>
  <c r="CE51" i="6"/>
  <c r="CF51" i="6"/>
  <c r="CG51" i="6"/>
  <c r="CH51" i="6"/>
  <c r="BY52" i="6"/>
  <c r="BZ52" i="6"/>
  <c r="CA52" i="6"/>
  <c r="CB52" i="6"/>
  <c r="CC52" i="6"/>
  <c r="CD52" i="6"/>
  <c r="CE52" i="6"/>
  <c r="CF52" i="6"/>
  <c r="CG52" i="6"/>
  <c r="CH52" i="6"/>
  <c r="BY53" i="6"/>
  <c r="BZ53" i="6"/>
  <c r="CA53" i="6"/>
  <c r="CB53" i="6"/>
  <c r="CC53" i="6"/>
  <c r="CD53" i="6"/>
  <c r="CE53" i="6"/>
  <c r="CF53" i="6"/>
  <c r="CG53" i="6"/>
  <c r="CH53" i="6"/>
  <c r="BY54" i="6"/>
  <c r="BZ54" i="6"/>
  <c r="CA54" i="6"/>
  <c r="CB54" i="6"/>
  <c r="CC54" i="6"/>
  <c r="CD54" i="6"/>
  <c r="CE54" i="6"/>
  <c r="CF54" i="6"/>
  <c r="CG54" i="6"/>
  <c r="CH54" i="6"/>
  <c r="BY55" i="6"/>
  <c r="BZ55" i="6"/>
  <c r="CA55" i="6"/>
  <c r="CB55" i="6"/>
  <c r="CC55" i="6"/>
  <c r="CD55" i="6"/>
  <c r="CE55" i="6"/>
  <c r="CF55" i="6"/>
  <c r="CG55" i="6"/>
  <c r="CH55" i="6"/>
  <c r="BY56" i="6"/>
  <c r="BZ56" i="6"/>
  <c r="CA56" i="6"/>
  <c r="CB56" i="6"/>
  <c r="CC56" i="6"/>
  <c r="CD56" i="6"/>
  <c r="CE56" i="6"/>
  <c r="CF56" i="6"/>
  <c r="CG56" i="6"/>
  <c r="CH56" i="6"/>
  <c r="BY57" i="6"/>
  <c r="BZ57" i="6"/>
  <c r="CA57" i="6"/>
  <c r="CB57" i="6"/>
  <c r="CC57" i="6"/>
  <c r="CD57" i="6"/>
  <c r="CE57" i="6"/>
  <c r="CF57" i="6"/>
  <c r="CG57" i="6"/>
  <c r="CH57" i="6"/>
  <c r="BY58" i="6"/>
  <c r="BZ58" i="6"/>
  <c r="CA58" i="6"/>
  <c r="CB58" i="6"/>
  <c r="CC58" i="6"/>
  <c r="CD58" i="6"/>
  <c r="CE58" i="6"/>
  <c r="CF58" i="6"/>
  <c r="CG58" i="6"/>
  <c r="CH58" i="6"/>
  <c r="BY59" i="6"/>
  <c r="BZ59" i="6"/>
  <c r="CA59" i="6"/>
  <c r="CB59" i="6"/>
  <c r="CC59" i="6"/>
  <c r="CD59" i="6"/>
  <c r="CE59" i="6"/>
  <c r="CF59" i="6"/>
  <c r="CG59" i="6"/>
  <c r="CH59" i="6"/>
  <c r="BY60" i="6"/>
  <c r="BZ60" i="6"/>
  <c r="CA60" i="6"/>
  <c r="CB60" i="6"/>
  <c r="CC60" i="6"/>
  <c r="CD60" i="6"/>
  <c r="CE60" i="6"/>
  <c r="CF60" i="6"/>
  <c r="CG60" i="6"/>
  <c r="CH60" i="6"/>
  <c r="BY61" i="6"/>
  <c r="BZ61" i="6"/>
  <c r="CA61" i="6"/>
  <c r="CB61" i="6"/>
  <c r="CC61" i="6"/>
  <c r="CD61" i="6"/>
  <c r="CE61" i="6"/>
  <c r="CF61" i="6"/>
  <c r="CG61" i="6"/>
  <c r="CH61" i="6"/>
  <c r="BY62" i="6"/>
  <c r="BZ62" i="6"/>
  <c r="CA62" i="6"/>
  <c r="CB62" i="6"/>
  <c r="CC62" i="6"/>
  <c r="CD62" i="6"/>
  <c r="CE62" i="6"/>
  <c r="CF62" i="6"/>
  <c r="CG62" i="6"/>
  <c r="CH62" i="6"/>
  <c r="BY63" i="6"/>
  <c r="BZ63" i="6"/>
  <c r="CA63" i="6"/>
  <c r="CB63" i="6"/>
  <c r="CC63" i="6"/>
  <c r="CD63" i="6"/>
  <c r="CE63" i="6"/>
  <c r="CF63" i="6"/>
  <c r="CG63" i="6"/>
  <c r="CH63" i="6"/>
  <c r="BY64" i="6"/>
  <c r="BZ64" i="6"/>
  <c r="CA64" i="6"/>
  <c r="CB64" i="6"/>
  <c r="CC64" i="6"/>
  <c r="CD64" i="6"/>
  <c r="CE64" i="6"/>
  <c r="CF64" i="6"/>
  <c r="CG64" i="6"/>
  <c r="CH64" i="6"/>
  <c r="BY65" i="6"/>
  <c r="BZ65" i="6"/>
  <c r="CA65" i="6"/>
  <c r="CB65" i="6"/>
  <c r="CC65" i="6"/>
  <c r="CD65" i="6"/>
  <c r="CE65" i="6"/>
  <c r="CF65" i="6"/>
  <c r="CG65" i="6"/>
  <c r="CH65" i="6"/>
  <c r="BY66" i="6"/>
  <c r="BZ66" i="6"/>
  <c r="CA66" i="6"/>
  <c r="CB66" i="6"/>
  <c r="CC66" i="6"/>
  <c r="CD66" i="6"/>
  <c r="CE66" i="6"/>
  <c r="CF66" i="6"/>
  <c r="CG66" i="6"/>
  <c r="CH66" i="6"/>
  <c r="BY67" i="6"/>
  <c r="BZ67" i="6"/>
  <c r="CA67" i="6"/>
  <c r="CB67" i="6"/>
  <c r="CC67" i="6"/>
  <c r="CD67" i="6"/>
  <c r="CE67" i="6"/>
  <c r="CF67" i="6"/>
  <c r="CG67" i="6"/>
  <c r="CH67" i="6"/>
  <c r="BY68" i="6"/>
  <c r="BZ68" i="6"/>
  <c r="CA68" i="6"/>
  <c r="CB68" i="6"/>
  <c r="CC68" i="6"/>
  <c r="CD68" i="6"/>
  <c r="CE68" i="6"/>
  <c r="CF68" i="6"/>
  <c r="CG68" i="6"/>
  <c r="CH68" i="6"/>
  <c r="BY69" i="6"/>
  <c r="BZ69" i="6"/>
  <c r="CA69" i="6"/>
  <c r="CB69" i="6"/>
  <c r="CC69" i="6"/>
  <c r="CD69" i="6"/>
  <c r="CE69" i="6"/>
  <c r="CF69" i="6"/>
  <c r="CG69" i="6"/>
  <c r="CH69" i="6"/>
  <c r="BY70" i="6"/>
  <c r="BZ70" i="6"/>
  <c r="CA70" i="6"/>
  <c r="CB70" i="6"/>
  <c r="CC70" i="6"/>
  <c r="CD70" i="6"/>
  <c r="CE70" i="6"/>
  <c r="CF70" i="6"/>
  <c r="CG70" i="6"/>
  <c r="CH70" i="6"/>
  <c r="BY71" i="6"/>
  <c r="BZ71" i="6"/>
  <c r="CA71" i="6"/>
  <c r="CB71" i="6"/>
  <c r="CC71" i="6"/>
  <c r="CD71" i="6"/>
  <c r="CE71" i="6"/>
  <c r="CF71" i="6"/>
  <c r="CG71" i="6"/>
  <c r="CH71" i="6"/>
  <c r="BY72" i="6"/>
  <c r="BZ72" i="6"/>
  <c r="CA72" i="6"/>
  <c r="CB72" i="6"/>
  <c r="CC72" i="6"/>
  <c r="CD72" i="6"/>
  <c r="CE72" i="6"/>
  <c r="CF72" i="6"/>
  <c r="CG72" i="6"/>
  <c r="CH72" i="6"/>
  <c r="BY73" i="6"/>
  <c r="BZ73" i="6"/>
  <c r="CA73" i="6"/>
  <c r="CB73" i="6"/>
  <c r="CC73" i="6"/>
  <c r="CD73" i="6"/>
  <c r="CE73" i="6"/>
  <c r="CF73" i="6"/>
  <c r="CG73" i="6"/>
  <c r="CH73" i="6"/>
  <c r="BY74" i="6"/>
  <c r="BZ74" i="6"/>
  <c r="CA74" i="6"/>
  <c r="CB74" i="6"/>
  <c r="CC74" i="6"/>
  <c r="CD74" i="6"/>
  <c r="CE74" i="6"/>
  <c r="CF74" i="6"/>
  <c r="CG74" i="6"/>
  <c r="CH74" i="6"/>
  <c r="BY75" i="6"/>
  <c r="BZ75" i="6"/>
  <c r="CA75" i="6"/>
  <c r="CB75" i="6"/>
  <c r="CC75" i="6"/>
  <c r="CD75" i="6"/>
  <c r="CE75" i="6"/>
  <c r="CF75" i="6"/>
  <c r="CG75" i="6"/>
  <c r="CH75" i="6"/>
  <c r="BY76" i="6"/>
  <c r="BZ76" i="6"/>
  <c r="CA76" i="6"/>
  <c r="CB76" i="6"/>
  <c r="CC76" i="6"/>
  <c r="CD76" i="6"/>
  <c r="CE76" i="6"/>
  <c r="CF76" i="6"/>
  <c r="CG76" i="6"/>
  <c r="CH76" i="6"/>
  <c r="BY77" i="6"/>
  <c r="BZ77" i="6"/>
  <c r="CA77" i="6"/>
  <c r="CB77" i="6"/>
  <c r="CC77" i="6"/>
  <c r="CD77" i="6"/>
  <c r="CE77" i="6"/>
  <c r="CF77" i="6"/>
  <c r="CG77" i="6"/>
  <c r="CH77" i="6"/>
  <c r="BY78" i="6"/>
  <c r="BZ78" i="6"/>
  <c r="CA78" i="6"/>
  <c r="CB78" i="6"/>
  <c r="CC78" i="6"/>
  <c r="CD78" i="6"/>
  <c r="CE78" i="6"/>
  <c r="CF78" i="6"/>
  <c r="CG78" i="6"/>
  <c r="CH78" i="6"/>
  <c r="BY79" i="6"/>
  <c r="BZ79" i="6"/>
  <c r="CA79" i="6"/>
  <c r="CB79" i="6"/>
  <c r="CC79" i="6"/>
  <c r="CD79" i="6"/>
  <c r="CE79" i="6"/>
  <c r="CF79" i="6"/>
  <c r="CG79" i="6"/>
  <c r="CH79" i="6"/>
  <c r="BY80" i="6"/>
  <c r="BZ80" i="6"/>
  <c r="CA80" i="6"/>
  <c r="CB80" i="6"/>
  <c r="CC80" i="6"/>
  <c r="CD80" i="6"/>
  <c r="CE80" i="6"/>
  <c r="CF80" i="6"/>
  <c r="CG80" i="6"/>
  <c r="CH80" i="6"/>
  <c r="BY81" i="6"/>
  <c r="BZ81" i="6"/>
  <c r="CA81" i="6"/>
  <c r="CB81" i="6"/>
  <c r="CC81" i="6"/>
  <c r="CD81" i="6"/>
  <c r="CE81" i="6"/>
  <c r="CF81" i="6"/>
  <c r="CG81" i="6"/>
  <c r="CH81" i="6"/>
  <c r="BY82" i="6"/>
  <c r="BZ82" i="6"/>
  <c r="CA82" i="6"/>
  <c r="CB82" i="6"/>
  <c r="CC82" i="6"/>
  <c r="CD82" i="6"/>
  <c r="CE82" i="6"/>
  <c r="CF82" i="6"/>
  <c r="CG82" i="6"/>
  <c r="CH82" i="6"/>
  <c r="BY83" i="6"/>
  <c r="BZ83" i="6"/>
  <c r="CA83" i="6"/>
  <c r="CB83" i="6"/>
  <c r="CC83" i="6"/>
  <c r="CD83" i="6"/>
  <c r="CE83" i="6"/>
  <c r="CF83" i="6"/>
  <c r="CG83" i="6"/>
  <c r="CH83" i="6"/>
  <c r="BY84" i="6"/>
  <c r="BZ84" i="6"/>
  <c r="CA84" i="6"/>
  <c r="CB84" i="6"/>
  <c r="CC84" i="6"/>
  <c r="CD84" i="6"/>
  <c r="CE84" i="6"/>
  <c r="CF84" i="6"/>
  <c r="CG84" i="6"/>
  <c r="CH84" i="6"/>
  <c r="BY85" i="6"/>
  <c r="BZ85" i="6"/>
  <c r="CA85" i="6"/>
  <c r="CB85" i="6"/>
  <c r="CC85" i="6"/>
  <c r="CD85" i="6"/>
  <c r="CE85" i="6"/>
  <c r="CF85" i="6"/>
  <c r="CG85" i="6"/>
  <c r="CH85" i="6"/>
  <c r="BY86" i="6"/>
  <c r="BZ86" i="6"/>
  <c r="CA86" i="6"/>
  <c r="CB86" i="6"/>
  <c r="CC86" i="6"/>
  <c r="CD86" i="6"/>
  <c r="CE86" i="6"/>
  <c r="CF86" i="6"/>
  <c r="CG86" i="6"/>
  <c r="CH86" i="6"/>
  <c r="BY87" i="6"/>
  <c r="BZ87" i="6"/>
  <c r="CA87" i="6"/>
  <c r="CB87" i="6"/>
  <c r="CC87" i="6"/>
  <c r="CD87" i="6"/>
  <c r="CE87" i="6"/>
  <c r="CF87" i="6"/>
  <c r="CG87" i="6"/>
  <c r="CH87" i="6"/>
  <c r="BY88" i="6"/>
  <c r="BZ88" i="6"/>
  <c r="CA88" i="6"/>
  <c r="CB88" i="6"/>
  <c r="CC88" i="6"/>
  <c r="CD88" i="6"/>
  <c r="CE88" i="6"/>
  <c r="CF88" i="6"/>
  <c r="CG88" i="6"/>
  <c r="CH88" i="6"/>
  <c r="BY89" i="6"/>
  <c r="BZ89" i="6"/>
  <c r="CA89" i="6"/>
  <c r="CB89" i="6"/>
  <c r="CC89" i="6"/>
  <c r="CD89" i="6"/>
  <c r="CE89" i="6"/>
  <c r="CF89" i="6"/>
  <c r="CG89" i="6"/>
  <c r="CH89" i="6"/>
  <c r="BY90" i="6"/>
  <c r="BZ90" i="6"/>
  <c r="CA90" i="6"/>
  <c r="CB90" i="6"/>
  <c r="CC90" i="6"/>
  <c r="CD90" i="6"/>
  <c r="CE90" i="6"/>
  <c r="CF90" i="6"/>
  <c r="CG90" i="6"/>
  <c r="CH90" i="6"/>
  <c r="BY91" i="6"/>
  <c r="BZ91" i="6"/>
  <c r="CA91" i="6"/>
  <c r="CB91" i="6"/>
  <c r="CC91" i="6"/>
  <c r="CD91" i="6"/>
  <c r="CE91" i="6"/>
  <c r="CF91" i="6"/>
  <c r="CG91" i="6"/>
  <c r="CH91" i="6"/>
  <c r="BY92" i="6"/>
  <c r="BZ92" i="6"/>
  <c r="CA92" i="6"/>
  <c r="CB92" i="6"/>
  <c r="CC92" i="6"/>
  <c r="CD92" i="6"/>
  <c r="CE92" i="6"/>
  <c r="CF92" i="6"/>
  <c r="CG92" i="6"/>
  <c r="CH92" i="6"/>
  <c r="BY93" i="6"/>
  <c r="BZ93" i="6"/>
  <c r="CA93" i="6"/>
  <c r="CB93" i="6"/>
  <c r="CC93" i="6"/>
  <c r="CD93" i="6"/>
  <c r="CE93" i="6"/>
  <c r="CF93" i="6"/>
  <c r="CG93" i="6"/>
  <c r="CH93" i="6"/>
  <c r="BY94" i="6"/>
  <c r="BZ94" i="6"/>
  <c r="CA94" i="6"/>
  <c r="CB94" i="6"/>
  <c r="CC94" i="6"/>
  <c r="CD94" i="6"/>
  <c r="CE94" i="6"/>
  <c r="CF94" i="6"/>
  <c r="CG94" i="6"/>
  <c r="CH94" i="6"/>
  <c r="BY95" i="6"/>
  <c r="BZ95" i="6"/>
  <c r="CA95" i="6"/>
  <c r="CB95" i="6"/>
  <c r="CC95" i="6"/>
  <c r="CD95" i="6"/>
  <c r="CE95" i="6"/>
  <c r="CF95" i="6"/>
  <c r="CG95" i="6"/>
  <c r="CH95" i="6"/>
  <c r="BY96" i="6"/>
  <c r="BZ96" i="6"/>
  <c r="CA96" i="6"/>
  <c r="CB96" i="6"/>
  <c r="CC96" i="6"/>
  <c r="CD96" i="6"/>
  <c r="CE96" i="6"/>
  <c r="CF96" i="6"/>
  <c r="CG96" i="6"/>
  <c r="CH96" i="6"/>
  <c r="BY97" i="6"/>
  <c r="BZ97" i="6"/>
  <c r="CA97" i="6"/>
  <c r="CB97" i="6"/>
  <c r="CC97" i="6"/>
  <c r="CD97" i="6"/>
  <c r="CE97" i="6"/>
  <c r="CF97" i="6"/>
  <c r="CG97" i="6"/>
  <c r="CH97" i="6"/>
  <c r="BY98" i="6"/>
  <c r="BZ98" i="6"/>
  <c r="CA98" i="6"/>
  <c r="CB98" i="6"/>
  <c r="CC98" i="6"/>
  <c r="CD98" i="6"/>
  <c r="CE98" i="6"/>
  <c r="CF98" i="6"/>
  <c r="CG98" i="6"/>
  <c r="CH98" i="6"/>
  <c r="BY99" i="6"/>
  <c r="BZ99" i="6"/>
  <c r="CA99" i="6"/>
  <c r="CB99" i="6"/>
  <c r="CC99" i="6"/>
  <c r="CD99" i="6"/>
  <c r="CE99" i="6"/>
  <c r="CF99" i="6"/>
  <c r="CG99" i="6"/>
  <c r="CH99" i="6"/>
  <c r="BY100" i="6"/>
  <c r="BZ100" i="6"/>
  <c r="CA100" i="6"/>
  <c r="CB100" i="6"/>
  <c r="CC100" i="6"/>
  <c r="CD100" i="6"/>
  <c r="CE100" i="6"/>
  <c r="CF100" i="6"/>
  <c r="CG100" i="6"/>
  <c r="CH100" i="6"/>
  <c r="BY101" i="6"/>
  <c r="BZ101" i="6"/>
  <c r="CA101" i="6"/>
  <c r="CB101" i="6"/>
  <c r="CC101" i="6"/>
  <c r="CD101" i="6"/>
  <c r="CE101" i="6"/>
  <c r="CF101" i="6"/>
  <c r="CG101" i="6"/>
  <c r="CH101" i="6"/>
  <c r="BY102" i="6"/>
  <c r="BZ102" i="6"/>
  <c r="CA102" i="6"/>
  <c r="CB102" i="6"/>
  <c r="CC102" i="6"/>
  <c r="CD102" i="6"/>
  <c r="CE102" i="6"/>
  <c r="CF102" i="6"/>
  <c r="CG102" i="6"/>
  <c r="CH102" i="6"/>
  <c r="BY103" i="6"/>
  <c r="BZ103" i="6"/>
  <c r="CA103" i="6"/>
  <c r="CB103" i="6"/>
  <c r="CC103" i="6"/>
  <c r="CD103" i="6"/>
  <c r="CE103" i="6"/>
  <c r="CF103" i="6"/>
  <c r="CG103" i="6"/>
  <c r="CH103" i="6"/>
  <c r="BY104" i="6"/>
  <c r="BZ104" i="6"/>
  <c r="CA104" i="6"/>
  <c r="CB104" i="6"/>
  <c r="CC104" i="6"/>
  <c r="CD104" i="6"/>
  <c r="CE104" i="6"/>
  <c r="CF104" i="6"/>
  <c r="CG104" i="6"/>
  <c r="CH104" i="6"/>
  <c r="BY105" i="6"/>
  <c r="BZ105" i="6"/>
  <c r="CA105" i="6"/>
  <c r="CB105" i="6"/>
  <c r="CC105" i="6"/>
  <c r="CD105" i="6"/>
  <c r="CE105" i="6"/>
  <c r="CF105" i="6"/>
  <c r="CG105" i="6"/>
  <c r="CH105" i="6"/>
  <c r="BY106" i="6"/>
  <c r="BZ106" i="6"/>
  <c r="CA106" i="6"/>
  <c r="CB106" i="6"/>
  <c r="CC106" i="6"/>
  <c r="CD106" i="6"/>
  <c r="CE106" i="6"/>
  <c r="CF106" i="6"/>
  <c r="CG106" i="6"/>
  <c r="CH106" i="6"/>
  <c r="BY107" i="6"/>
  <c r="BZ107" i="6"/>
  <c r="CA107" i="6"/>
  <c r="CB107" i="6"/>
  <c r="CC107" i="6"/>
  <c r="CD107" i="6"/>
  <c r="CE107" i="6"/>
  <c r="CF107" i="6"/>
  <c r="CG107" i="6"/>
  <c r="CH107" i="6"/>
  <c r="BY108" i="6"/>
  <c r="BZ108" i="6"/>
  <c r="CA108" i="6"/>
  <c r="CB108" i="6"/>
  <c r="CC108" i="6"/>
  <c r="CD108" i="6"/>
  <c r="CE108" i="6"/>
  <c r="CF108" i="6"/>
  <c r="CG108" i="6"/>
  <c r="CH108" i="6"/>
  <c r="BY109" i="6"/>
  <c r="BZ109" i="6"/>
  <c r="CA109" i="6"/>
  <c r="CB109" i="6"/>
  <c r="CC109" i="6"/>
  <c r="CD109" i="6"/>
  <c r="CE109" i="6"/>
  <c r="CF109" i="6"/>
  <c r="CG109" i="6"/>
  <c r="CH109" i="6"/>
  <c r="BY110" i="6"/>
  <c r="BZ110" i="6"/>
  <c r="CA110" i="6"/>
  <c r="CB110" i="6"/>
  <c r="CC110" i="6"/>
  <c r="CD110" i="6"/>
  <c r="CE110" i="6"/>
  <c r="CF110" i="6"/>
  <c r="CG110" i="6"/>
  <c r="CH110" i="6"/>
  <c r="BY111" i="6"/>
  <c r="BZ111" i="6"/>
  <c r="CA111" i="6"/>
  <c r="CB111" i="6"/>
  <c r="CC111" i="6"/>
  <c r="CD111" i="6"/>
  <c r="CE111" i="6"/>
  <c r="CF111" i="6"/>
  <c r="CG111" i="6"/>
  <c r="CH111" i="6"/>
  <c r="BY112" i="6"/>
  <c r="BZ112" i="6"/>
  <c r="CA112" i="6"/>
  <c r="CB112" i="6"/>
  <c r="CC112" i="6"/>
  <c r="CD112" i="6"/>
  <c r="CE112" i="6"/>
  <c r="CF112" i="6"/>
  <c r="CG112" i="6"/>
  <c r="CH112" i="6"/>
  <c r="BY113" i="6"/>
  <c r="BZ113" i="6"/>
  <c r="CA113" i="6"/>
  <c r="CB113" i="6"/>
  <c r="CC113" i="6"/>
  <c r="CD113" i="6"/>
  <c r="CE113" i="6"/>
  <c r="CF113" i="6"/>
  <c r="CG113" i="6"/>
  <c r="CH113" i="6"/>
  <c r="BY114" i="6"/>
  <c r="BZ114" i="6"/>
  <c r="CA114" i="6"/>
  <c r="CB114" i="6"/>
  <c r="CC114" i="6"/>
  <c r="CD114" i="6"/>
  <c r="CE114" i="6"/>
  <c r="CF114" i="6"/>
  <c r="CG114" i="6"/>
  <c r="CH114" i="6"/>
  <c r="BY115" i="6"/>
  <c r="BZ115" i="6"/>
  <c r="CA115" i="6"/>
  <c r="CB115" i="6"/>
  <c r="CC115" i="6"/>
  <c r="CD115" i="6"/>
  <c r="CE115" i="6"/>
  <c r="CF115" i="6"/>
  <c r="CG115" i="6"/>
  <c r="CH115" i="6"/>
  <c r="BY116" i="6"/>
  <c r="BZ116" i="6"/>
  <c r="CA116" i="6"/>
  <c r="CB116" i="6"/>
  <c r="CC116" i="6"/>
  <c r="CD116" i="6"/>
  <c r="CE116" i="6"/>
  <c r="CF116" i="6"/>
  <c r="CG116" i="6"/>
  <c r="CH116" i="6"/>
  <c r="BY117" i="6"/>
  <c r="BZ117" i="6"/>
  <c r="CA117" i="6"/>
  <c r="CB117" i="6"/>
  <c r="CC117" i="6"/>
  <c r="CD117" i="6"/>
  <c r="CE117" i="6"/>
  <c r="CF117" i="6"/>
  <c r="CG117" i="6"/>
  <c r="CH117" i="6"/>
  <c r="BY118" i="6"/>
  <c r="BZ118" i="6"/>
  <c r="CA118" i="6"/>
  <c r="CB118" i="6"/>
  <c r="CC118" i="6"/>
  <c r="CD118" i="6"/>
  <c r="CE118" i="6"/>
  <c r="CF118" i="6"/>
  <c r="CG118" i="6"/>
  <c r="CH118" i="6"/>
  <c r="BY119" i="6"/>
  <c r="BZ119" i="6"/>
  <c r="CA119" i="6"/>
  <c r="CB119" i="6"/>
  <c r="CC119" i="6"/>
  <c r="CD119" i="6"/>
  <c r="CE119" i="6"/>
  <c r="CF119" i="6"/>
  <c r="CG119" i="6"/>
  <c r="CH119" i="6"/>
  <c r="BY120" i="6"/>
  <c r="BZ120" i="6"/>
  <c r="CA120" i="6"/>
  <c r="CB120" i="6"/>
  <c r="CC120" i="6"/>
  <c r="CD120" i="6"/>
  <c r="CE120" i="6"/>
  <c r="CF120" i="6"/>
  <c r="CG120" i="6"/>
  <c r="CH120" i="6"/>
  <c r="BY121" i="6"/>
  <c r="BZ121" i="6"/>
  <c r="CA121" i="6"/>
  <c r="CB121" i="6"/>
  <c r="CC121" i="6"/>
  <c r="CD121" i="6"/>
  <c r="CE121" i="6"/>
  <c r="CF121" i="6"/>
  <c r="CG121" i="6"/>
  <c r="CH121" i="6"/>
  <c r="BY122" i="6"/>
  <c r="BZ122" i="6"/>
  <c r="CA122" i="6"/>
  <c r="CB122" i="6"/>
  <c r="CC122" i="6"/>
  <c r="CD122" i="6"/>
  <c r="CE122" i="6"/>
  <c r="CF122" i="6"/>
  <c r="CG122" i="6"/>
  <c r="CH122" i="6"/>
  <c r="BY123" i="6"/>
  <c r="BZ123" i="6"/>
  <c r="CA123" i="6"/>
  <c r="CB123" i="6"/>
  <c r="CC123" i="6"/>
  <c r="CD123" i="6"/>
  <c r="CE123" i="6"/>
  <c r="CF123" i="6"/>
  <c r="CG123" i="6"/>
  <c r="CH123" i="6"/>
  <c r="BY124" i="6"/>
  <c r="BZ124" i="6"/>
  <c r="CA124" i="6"/>
  <c r="CB124" i="6"/>
  <c r="CC124" i="6"/>
  <c r="CD124" i="6"/>
  <c r="CE124" i="6"/>
  <c r="CF124" i="6"/>
  <c r="CG124" i="6"/>
  <c r="CH124" i="6"/>
  <c r="BY125" i="6"/>
  <c r="BZ125" i="6"/>
  <c r="CA125" i="6"/>
  <c r="CB125" i="6"/>
  <c r="CC125" i="6"/>
  <c r="CD125" i="6"/>
  <c r="CE125" i="6"/>
  <c r="CF125" i="6"/>
  <c r="CG125" i="6"/>
  <c r="CH125" i="6"/>
  <c r="BY126" i="6"/>
  <c r="BZ126" i="6"/>
  <c r="CA126" i="6"/>
  <c r="CB126" i="6"/>
  <c r="CC126" i="6"/>
  <c r="CD126" i="6"/>
  <c r="CE126" i="6"/>
  <c r="CF126" i="6"/>
  <c r="CG126" i="6"/>
  <c r="CH126" i="6"/>
  <c r="BY127" i="6"/>
  <c r="BZ127" i="6"/>
  <c r="CA127" i="6"/>
  <c r="CB127" i="6"/>
  <c r="CC127" i="6"/>
  <c r="CD127" i="6"/>
  <c r="CE127" i="6"/>
  <c r="CF127" i="6"/>
  <c r="CG127" i="6"/>
  <c r="CH127" i="6"/>
  <c r="BY128" i="6"/>
  <c r="BZ128" i="6"/>
  <c r="CA128" i="6"/>
  <c r="CB128" i="6"/>
  <c r="CC128" i="6"/>
  <c r="CD128" i="6"/>
  <c r="CE128" i="6"/>
  <c r="CF128" i="6"/>
  <c r="CG128" i="6"/>
  <c r="CH128" i="6"/>
  <c r="BY129" i="6"/>
  <c r="BZ129" i="6"/>
  <c r="CA129" i="6"/>
  <c r="CB129" i="6"/>
  <c r="CC129" i="6"/>
  <c r="CD129" i="6"/>
  <c r="CE129" i="6"/>
  <c r="CF129" i="6"/>
  <c r="CG129" i="6"/>
  <c r="CH129" i="6"/>
  <c r="BY130" i="6"/>
  <c r="BZ130" i="6"/>
  <c r="CA130" i="6"/>
  <c r="CB130" i="6"/>
  <c r="CC130" i="6"/>
  <c r="CD130" i="6"/>
  <c r="CE130" i="6"/>
  <c r="CF130" i="6"/>
  <c r="CG130" i="6"/>
  <c r="CH130" i="6"/>
  <c r="BY131" i="6"/>
  <c r="BZ131" i="6"/>
  <c r="CA131" i="6"/>
  <c r="CB131" i="6"/>
  <c r="CC131" i="6"/>
  <c r="CD131" i="6"/>
  <c r="CE131" i="6"/>
  <c r="CF131" i="6"/>
  <c r="CG131" i="6"/>
  <c r="CH131" i="6"/>
  <c r="BY132" i="6"/>
  <c r="BZ132" i="6"/>
  <c r="CA132" i="6"/>
  <c r="CB132" i="6"/>
  <c r="CC132" i="6"/>
  <c r="CD132" i="6"/>
  <c r="CE132" i="6"/>
  <c r="CF132" i="6"/>
  <c r="CG132" i="6"/>
  <c r="CH132" i="6"/>
  <c r="BY133" i="6"/>
  <c r="BZ133" i="6"/>
  <c r="CA133" i="6"/>
  <c r="CB133" i="6"/>
  <c r="CC133" i="6"/>
  <c r="CD133" i="6"/>
  <c r="CE133" i="6"/>
  <c r="CF133" i="6"/>
  <c r="CG133" i="6"/>
  <c r="CH133" i="6"/>
  <c r="BY134" i="6"/>
  <c r="BZ134" i="6"/>
  <c r="CA134" i="6"/>
  <c r="CB134" i="6"/>
  <c r="CC134" i="6"/>
  <c r="CD134" i="6"/>
  <c r="CE134" i="6"/>
  <c r="CF134" i="6"/>
  <c r="CG134" i="6"/>
  <c r="CH134" i="6"/>
  <c r="BY135" i="6"/>
  <c r="BZ135" i="6"/>
  <c r="CA135" i="6"/>
  <c r="CB135" i="6"/>
  <c r="CC135" i="6"/>
  <c r="CD135" i="6"/>
  <c r="CE135" i="6"/>
  <c r="CF135" i="6"/>
  <c r="CG135" i="6"/>
  <c r="CH135" i="6"/>
  <c r="BY136" i="6"/>
  <c r="BZ136" i="6"/>
  <c r="CA136" i="6"/>
  <c r="CB136" i="6"/>
  <c r="CC136" i="6"/>
  <c r="CD136" i="6"/>
  <c r="CE136" i="6"/>
  <c r="CF136" i="6"/>
  <c r="CG136" i="6"/>
  <c r="CH136" i="6"/>
  <c r="BY137" i="6"/>
  <c r="BZ137" i="6"/>
  <c r="CA137" i="6"/>
  <c r="CB137" i="6"/>
  <c r="CC137" i="6"/>
  <c r="CD137" i="6"/>
  <c r="CE137" i="6"/>
  <c r="CF137" i="6"/>
  <c r="CG137" i="6"/>
  <c r="CH137" i="6"/>
  <c r="BY138" i="6"/>
  <c r="BZ138" i="6"/>
  <c r="CA138" i="6"/>
  <c r="CB138" i="6"/>
  <c r="CC138" i="6"/>
  <c r="CD138" i="6"/>
  <c r="CE138" i="6"/>
  <c r="CF138" i="6"/>
  <c r="CG138" i="6"/>
  <c r="CH138" i="6"/>
  <c r="BY139" i="6"/>
  <c r="BZ139" i="6"/>
  <c r="CA139" i="6"/>
  <c r="CB139" i="6"/>
  <c r="CC139" i="6"/>
  <c r="CD139" i="6"/>
  <c r="CE139" i="6"/>
  <c r="CF139" i="6"/>
  <c r="CG139" i="6"/>
  <c r="CH139" i="6"/>
  <c r="BY140" i="6"/>
  <c r="BZ140" i="6"/>
  <c r="CA140" i="6"/>
  <c r="CB140" i="6"/>
  <c r="CC140" i="6"/>
  <c r="CD140" i="6"/>
  <c r="CE140" i="6"/>
  <c r="CF140" i="6"/>
  <c r="CG140" i="6"/>
  <c r="CH140" i="6"/>
  <c r="BY141" i="6"/>
  <c r="BZ141" i="6"/>
  <c r="CA141" i="6"/>
  <c r="CB141" i="6"/>
  <c r="CC141" i="6"/>
  <c r="CD141" i="6"/>
  <c r="CE141" i="6"/>
  <c r="CF141" i="6"/>
  <c r="CG141" i="6"/>
  <c r="CH141" i="6"/>
  <c r="BY142" i="6"/>
  <c r="BZ142" i="6"/>
  <c r="CA142" i="6"/>
  <c r="CB142" i="6"/>
  <c r="CC142" i="6"/>
  <c r="CD142" i="6"/>
  <c r="CE142" i="6"/>
  <c r="CF142" i="6"/>
  <c r="CG142" i="6"/>
  <c r="CH142" i="6"/>
  <c r="BY143" i="6"/>
  <c r="BZ143" i="6"/>
  <c r="CA143" i="6"/>
  <c r="CB143" i="6"/>
  <c r="CC143" i="6"/>
  <c r="CD143" i="6"/>
  <c r="CE143" i="6"/>
  <c r="CF143" i="6"/>
  <c r="CG143" i="6"/>
  <c r="CH143" i="6"/>
  <c r="BY144" i="6"/>
  <c r="BZ144" i="6"/>
  <c r="CA144" i="6"/>
  <c r="CB144" i="6"/>
  <c r="CC144" i="6"/>
  <c r="CD144" i="6"/>
  <c r="CE144" i="6"/>
  <c r="CF144" i="6"/>
  <c r="CG144" i="6"/>
  <c r="CH144" i="6"/>
  <c r="BY145" i="6"/>
  <c r="BZ145" i="6"/>
  <c r="CA145" i="6"/>
  <c r="CB145" i="6"/>
  <c r="CC145" i="6"/>
  <c r="CD145" i="6"/>
  <c r="CE145" i="6"/>
  <c r="CF145" i="6"/>
  <c r="CG145" i="6"/>
  <c r="CH145" i="6"/>
  <c r="BY146" i="6"/>
  <c r="BZ146" i="6"/>
  <c r="CA146" i="6"/>
  <c r="CB146" i="6"/>
  <c r="CC146" i="6"/>
  <c r="CD146" i="6"/>
  <c r="CE146" i="6"/>
  <c r="CF146" i="6"/>
  <c r="CG146" i="6"/>
  <c r="CH146" i="6"/>
  <c r="BY147" i="6"/>
  <c r="BZ147" i="6"/>
  <c r="CA147" i="6"/>
  <c r="CB147" i="6"/>
  <c r="CC147" i="6"/>
  <c r="CD147" i="6"/>
  <c r="CE147" i="6"/>
  <c r="CF147" i="6"/>
  <c r="CG147" i="6"/>
  <c r="CH147" i="6"/>
  <c r="BY148" i="6"/>
  <c r="BZ148" i="6"/>
  <c r="CA148" i="6"/>
  <c r="CB148" i="6"/>
  <c r="CC148" i="6"/>
  <c r="CD148" i="6"/>
  <c r="CE148" i="6"/>
  <c r="CF148" i="6"/>
  <c r="CG148" i="6"/>
  <c r="CH148" i="6"/>
  <c r="BY149" i="6"/>
  <c r="BZ149" i="6"/>
  <c r="CA149" i="6"/>
  <c r="CB149" i="6"/>
  <c r="CC149" i="6"/>
  <c r="CD149" i="6"/>
  <c r="CE149" i="6"/>
  <c r="CF149" i="6"/>
  <c r="CG149" i="6"/>
  <c r="CH149" i="6"/>
  <c r="BY150" i="6"/>
  <c r="BZ150" i="6"/>
  <c r="CA150" i="6"/>
  <c r="CB150" i="6"/>
  <c r="CC150" i="6"/>
  <c r="CD150" i="6"/>
  <c r="CE150" i="6"/>
  <c r="CF150" i="6"/>
  <c r="CG150" i="6"/>
  <c r="CH150" i="6"/>
  <c r="BY151" i="6"/>
  <c r="BZ151" i="6"/>
  <c r="CA151" i="6"/>
  <c r="CB151" i="6"/>
  <c r="CC151" i="6"/>
  <c r="CD151" i="6"/>
  <c r="CE151" i="6"/>
  <c r="CF151" i="6"/>
  <c r="CG151" i="6"/>
  <c r="CH151" i="6"/>
  <c r="BY152" i="6"/>
  <c r="BZ152" i="6"/>
  <c r="CA152" i="6"/>
  <c r="CB152" i="6"/>
  <c r="CC152" i="6"/>
  <c r="CD152" i="6"/>
  <c r="CE152" i="6"/>
  <c r="CF152" i="6"/>
  <c r="CG152" i="6"/>
  <c r="CH152" i="6"/>
  <c r="BY153" i="6"/>
  <c r="BZ153" i="6"/>
  <c r="CA153" i="6"/>
  <c r="CB153" i="6"/>
  <c r="CC153" i="6"/>
  <c r="CD153" i="6"/>
  <c r="CE153" i="6"/>
  <c r="CF153" i="6"/>
  <c r="CG153" i="6"/>
  <c r="CH153" i="6"/>
  <c r="BY154" i="6"/>
  <c r="BZ154" i="6"/>
  <c r="CA154" i="6"/>
  <c r="CB154" i="6"/>
  <c r="CC154" i="6"/>
  <c r="CD154" i="6"/>
  <c r="CE154" i="6"/>
  <c r="CF154" i="6"/>
  <c r="CG154" i="6"/>
  <c r="CH154" i="6"/>
  <c r="BY155" i="6"/>
  <c r="BZ155" i="6"/>
  <c r="CA155" i="6"/>
  <c r="CB155" i="6"/>
  <c r="CC155" i="6"/>
  <c r="CD155" i="6"/>
  <c r="CE155" i="6"/>
  <c r="CF155" i="6"/>
  <c r="CG155" i="6"/>
  <c r="CH155" i="6"/>
  <c r="BY156" i="6"/>
  <c r="BZ156" i="6"/>
  <c r="CA156" i="6"/>
  <c r="CB156" i="6"/>
  <c r="CC156" i="6"/>
  <c r="CD156" i="6"/>
  <c r="CE156" i="6"/>
  <c r="CF156" i="6"/>
  <c r="CG156" i="6"/>
  <c r="CH156" i="6"/>
  <c r="BY157" i="6"/>
  <c r="BZ157" i="6"/>
  <c r="CA157" i="6"/>
  <c r="CB157" i="6"/>
  <c r="CC157" i="6"/>
  <c r="CD157" i="6"/>
  <c r="CE157" i="6"/>
  <c r="CF157" i="6"/>
  <c r="CG157" i="6"/>
  <c r="CH157" i="6"/>
  <c r="BY158" i="6"/>
  <c r="BZ158" i="6"/>
  <c r="CA158" i="6"/>
  <c r="CB158" i="6"/>
  <c r="CC158" i="6"/>
  <c r="CD158" i="6"/>
  <c r="CE158" i="6"/>
  <c r="CF158" i="6"/>
  <c r="CG158" i="6"/>
  <c r="CH158" i="6"/>
  <c r="BY159" i="6"/>
  <c r="BZ159" i="6"/>
  <c r="CA159" i="6"/>
  <c r="CB159" i="6"/>
  <c r="CC159" i="6"/>
  <c r="CD159" i="6"/>
  <c r="CE159" i="6"/>
  <c r="CF159" i="6"/>
  <c r="CG159" i="6"/>
  <c r="CH159" i="6"/>
  <c r="BY160" i="6"/>
  <c r="BZ160" i="6"/>
  <c r="CA160" i="6"/>
  <c r="CB160" i="6"/>
  <c r="CC160" i="6"/>
  <c r="CD160" i="6"/>
  <c r="CE160" i="6"/>
  <c r="CF160" i="6"/>
  <c r="CG160" i="6"/>
  <c r="CH160" i="6"/>
  <c r="BY161" i="6"/>
  <c r="BZ161" i="6"/>
  <c r="CA161" i="6"/>
  <c r="CB161" i="6"/>
  <c r="CC161" i="6"/>
  <c r="CD161" i="6"/>
  <c r="CE161" i="6"/>
  <c r="CF161" i="6"/>
  <c r="CG161" i="6"/>
  <c r="CH161" i="6"/>
  <c r="BY162" i="6"/>
  <c r="BZ162" i="6"/>
  <c r="CA162" i="6"/>
  <c r="CB162" i="6"/>
  <c r="CC162" i="6"/>
  <c r="CD162" i="6"/>
  <c r="CE162" i="6"/>
  <c r="CF162" i="6"/>
  <c r="CG162" i="6"/>
  <c r="CH162" i="6"/>
  <c r="BY163" i="6"/>
  <c r="BZ163" i="6"/>
  <c r="CA163" i="6"/>
  <c r="CB163" i="6"/>
  <c r="CC163" i="6"/>
  <c r="CD163" i="6"/>
  <c r="CE163" i="6"/>
  <c r="CF163" i="6"/>
  <c r="CG163" i="6"/>
  <c r="CH163" i="6"/>
  <c r="BY164" i="6"/>
  <c r="BZ164" i="6"/>
  <c r="CA164" i="6"/>
  <c r="CB164" i="6"/>
  <c r="CC164" i="6"/>
  <c r="CD164" i="6"/>
  <c r="CE164" i="6"/>
  <c r="CF164" i="6"/>
  <c r="CG164" i="6"/>
  <c r="CH164" i="6"/>
  <c r="BY165" i="6"/>
  <c r="BZ165" i="6"/>
  <c r="CA165" i="6"/>
  <c r="CB165" i="6"/>
  <c r="CC165" i="6"/>
  <c r="CD165" i="6"/>
  <c r="CE165" i="6"/>
  <c r="CF165" i="6"/>
  <c r="CG165" i="6"/>
  <c r="CH165" i="6"/>
  <c r="BY166" i="6"/>
  <c r="BZ166" i="6"/>
  <c r="CA166" i="6"/>
  <c r="CB166" i="6"/>
  <c r="CC166" i="6"/>
  <c r="CD166" i="6"/>
  <c r="CE166" i="6"/>
  <c r="CF166" i="6"/>
  <c r="CG166" i="6"/>
  <c r="CH166" i="6"/>
  <c r="BY167" i="6"/>
  <c r="BZ167" i="6"/>
  <c r="CA167" i="6"/>
  <c r="CB167" i="6"/>
  <c r="CC167" i="6"/>
  <c r="CD167" i="6"/>
  <c r="CE167" i="6"/>
  <c r="CF167" i="6"/>
  <c r="CG167" i="6"/>
  <c r="CH167" i="6"/>
  <c r="BY168" i="6"/>
  <c r="BZ168" i="6"/>
  <c r="CA168" i="6"/>
  <c r="CB168" i="6"/>
  <c r="CC168" i="6"/>
  <c r="CD168" i="6"/>
  <c r="CE168" i="6"/>
  <c r="CF168" i="6"/>
  <c r="CG168" i="6"/>
  <c r="CH168" i="6"/>
  <c r="BY169" i="6"/>
  <c r="BZ169" i="6"/>
  <c r="CA169" i="6"/>
  <c r="CB169" i="6"/>
  <c r="CC169" i="6"/>
  <c r="CD169" i="6"/>
  <c r="CE169" i="6"/>
  <c r="CF169" i="6"/>
  <c r="CG169" i="6"/>
  <c r="CH169" i="6"/>
  <c r="BY170" i="6"/>
  <c r="BZ170" i="6"/>
  <c r="CA170" i="6"/>
  <c r="CB170" i="6"/>
  <c r="CC170" i="6"/>
  <c r="CD170" i="6"/>
  <c r="CE170" i="6"/>
  <c r="CF170" i="6"/>
  <c r="CG170" i="6"/>
  <c r="CH170" i="6"/>
  <c r="BY171" i="6"/>
  <c r="BZ171" i="6"/>
  <c r="CA171" i="6"/>
  <c r="CB171" i="6"/>
  <c r="CC171" i="6"/>
  <c r="CD171" i="6"/>
  <c r="CE171" i="6"/>
  <c r="CF171" i="6"/>
  <c r="CG171" i="6"/>
  <c r="CH171" i="6"/>
  <c r="BY172" i="6"/>
  <c r="BZ172" i="6"/>
  <c r="CA172" i="6"/>
  <c r="CB172" i="6"/>
  <c r="CC172" i="6"/>
  <c r="CD172" i="6"/>
  <c r="CE172" i="6"/>
  <c r="CF172" i="6"/>
  <c r="CG172" i="6"/>
  <c r="CH172" i="6"/>
  <c r="BY173" i="6"/>
  <c r="BZ173" i="6"/>
  <c r="CA173" i="6"/>
  <c r="CB173" i="6"/>
  <c r="CC173" i="6"/>
  <c r="CD173" i="6"/>
  <c r="CE173" i="6"/>
  <c r="CF173" i="6"/>
  <c r="CG173" i="6"/>
  <c r="CH173" i="6"/>
  <c r="BY174" i="6"/>
  <c r="BZ174" i="6"/>
  <c r="CA174" i="6"/>
  <c r="CB174" i="6"/>
  <c r="CC174" i="6"/>
  <c r="CD174" i="6"/>
  <c r="CE174" i="6"/>
  <c r="CF174" i="6"/>
  <c r="CG174" i="6"/>
  <c r="CH174" i="6"/>
  <c r="BY175" i="6"/>
  <c r="BZ175" i="6"/>
  <c r="CA175" i="6"/>
  <c r="CB175" i="6"/>
  <c r="CC175" i="6"/>
  <c r="CD175" i="6"/>
  <c r="CE175" i="6"/>
  <c r="CF175" i="6"/>
  <c r="CG175" i="6"/>
  <c r="CH175" i="6"/>
  <c r="BY176" i="6"/>
  <c r="BZ176" i="6"/>
  <c r="CA176" i="6"/>
  <c r="CB176" i="6"/>
  <c r="CC176" i="6"/>
  <c r="CD176" i="6"/>
  <c r="CE176" i="6"/>
  <c r="CF176" i="6"/>
  <c r="CG176" i="6"/>
  <c r="CH176" i="6"/>
  <c r="BY177" i="6"/>
  <c r="BZ177" i="6"/>
  <c r="CA177" i="6"/>
  <c r="CB177" i="6"/>
  <c r="CC177" i="6"/>
  <c r="CD177" i="6"/>
  <c r="CE177" i="6"/>
  <c r="CF177" i="6"/>
  <c r="CG177" i="6"/>
  <c r="CH177" i="6"/>
  <c r="BY178" i="6"/>
  <c r="BZ178" i="6"/>
  <c r="CA178" i="6"/>
  <c r="CB178" i="6"/>
  <c r="CC178" i="6"/>
  <c r="CD178" i="6"/>
  <c r="CE178" i="6"/>
  <c r="CF178" i="6"/>
  <c r="CG178" i="6"/>
  <c r="CH178" i="6"/>
  <c r="BY179" i="6"/>
  <c r="BZ179" i="6"/>
  <c r="CA179" i="6"/>
  <c r="CB179" i="6"/>
  <c r="CC179" i="6"/>
  <c r="CD179" i="6"/>
  <c r="CE179" i="6"/>
  <c r="CF179" i="6"/>
  <c r="CG179" i="6"/>
  <c r="CH179" i="6"/>
  <c r="BY180" i="6"/>
  <c r="BZ180" i="6"/>
  <c r="CA180" i="6"/>
  <c r="CB180" i="6"/>
  <c r="CC180" i="6"/>
  <c r="CD180" i="6"/>
  <c r="CE180" i="6"/>
  <c r="CF180" i="6"/>
  <c r="CG180" i="6"/>
  <c r="CH180" i="6"/>
  <c r="BY181" i="6"/>
  <c r="BZ181" i="6"/>
  <c r="CA181" i="6"/>
  <c r="CB181" i="6"/>
  <c r="CC181" i="6"/>
  <c r="CD181" i="6"/>
  <c r="CE181" i="6"/>
  <c r="CF181" i="6"/>
  <c r="CG181" i="6"/>
  <c r="CH181" i="6"/>
  <c r="BY182" i="6"/>
  <c r="BZ182" i="6"/>
  <c r="CA182" i="6"/>
  <c r="CB182" i="6"/>
  <c r="CC182" i="6"/>
  <c r="CD182" i="6"/>
  <c r="CE182" i="6"/>
  <c r="CF182" i="6"/>
  <c r="CG182" i="6"/>
  <c r="CH182" i="6"/>
  <c r="BY183" i="6"/>
  <c r="BZ183" i="6"/>
  <c r="CA183" i="6"/>
  <c r="CB183" i="6"/>
  <c r="CC183" i="6"/>
  <c r="CD183" i="6"/>
  <c r="CE183" i="6"/>
  <c r="CF183" i="6"/>
  <c r="CG183" i="6"/>
  <c r="CH183" i="6"/>
  <c r="BY184" i="6"/>
  <c r="BZ184" i="6"/>
  <c r="CA184" i="6"/>
  <c r="CB184" i="6"/>
  <c r="CC184" i="6"/>
  <c r="CD184" i="6"/>
  <c r="CE184" i="6"/>
  <c r="CF184" i="6"/>
  <c r="CG184" i="6"/>
  <c r="CH184" i="6"/>
  <c r="BY185" i="6"/>
  <c r="BZ185" i="6"/>
  <c r="CA185" i="6"/>
  <c r="CB185" i="6"/>
  <c r="CC185" i="6"/>
  <c r="CD185" i="6"/>
  <c r="CE185" i="6"/>
  <c r="CF185" i="6"/>
  <c r="CG185" i="6"/>
  <c r="CH185" i="6"/>
  <c r="BY186" i="6"/>
  <c r="BZ186" i="6"/>
  <c r="CA186" i="6"/>
  <c r="CB186" i="6"/>
  <c r="CC186" i="6"/>
  <c r="CD186" i="6"/>
  <c r="CE186" i="6"/>
  <c r="CF186" i="6"/>
  <c r="CG186" i="6"/>
  <c r="CH186" i="6"/>
  <c r="BY187" i="6"/>
  <c r="BZ187" i="6"/>
  <c r="CA187" i="6"/>
  <c r="CB187" i="6"/>
  <c r="CC187" i="6"/>
  <c r="CD187" i="6"/>
  <c r="CE187" i="6"/>
  <c r="CF187" i="6"/>
  <c r="CG187" i="6"/>
  <c r="CH187" i="6"/>
  <c r="BY188" i="6"/>
  <c r="BZ188" i="6"/>
  <c r="CA188" i="6"/>
  <c r="CB188" i="6"/>
  <c r="CC188" i="6"/>
  <c r="CD188" i="6"/>
  <c r="CE188" i="6"/>
  <c r="CF188" i="6"/>
  <c r="CG188" i="6"/>
  <c r="CH188" i="6"/>
  <c r="BY189" i="6"/>
  <c r="BZ189" i="6"/>
  <c r="CA189" i="6"/>
  <c r="CB189" i="6"/>
  <c r="CC189" i="6"/>
  <c r="CD189" i="6"/>
  <c r="CE189" i="6"/>
  <c r="CF189" i="6"/>
  <c r="CG189" i="6"/>
  <c r="CH189" i="6"/>
  <c r="BY190" i="6"/>
  <c r="BZ190" i="6"/>
  <c r="CA190" i="6"/>
  <c r="CB190" i="6"/>
  <c r="CC190" i="6"/>
  <c r="CD190" i="6"/>
  <c r="CE190" i="6"/>
  <c r="CF190" i="6"/>
  <c r="CG190" i="6"/>
  <c r="CH190" i="6"/>
  <c r="BY191" i="6"/>
  <c r="BZ191" i="6"/>
  <c r="CA191" i="6"/>
  <c r="CB191" i="6"/>
  <c r="CC191" i="6"/>
  <c r="CD191" i="6"/>
  <c r="CE191" i="6"/>
  <c r="CF191" i="6"/>
  <c r="CG191" i="6"/>
  <c r="CH191" i="6"/>
  <c r="BY192" i="6"/>
  <c r="BZ192" i="6"/>
  <c r="CA192" i="6"/>
  <c r="CB192" i="6"/>
  <c r="CC192" i="6"/>
  <c r="CD192" i="6"/>
  <c r="CE192" i="6"/>
  <c r="CF192" i="6"/>
  <c r="CG192" i="6"/>
  <c r="CH192" i="6"/>
  <c r="BY193" i="6"/>
  <c r="BZ193" i="6"/>
  <c r="CA193" i="6"/>
  <c r="CB193" i="6"/>
  <c r="CC193" i="6"/>
  <c r="CD193" i="6"/>
  <c r="CE193" i="6"/>
  <c r="CF193" i="6"/>
  <c r="CG193" i="6"/>
  <c r="CH193" i="6"/>
  <c r="BY194" i="6"/>
  <c r="BZ194" i="6"/>
  <c r="CA194" i="6"/>
  <c r="CB194" i="6"/>
  <c r="CC194" i="6"/>
  <c r="CD194" i="6"/>
  <c r="CE194" i="6"/>
  <c r="CF194" i="6"/>
  <c r="CG194" i="6"/>
  <c r="CH194" i="6"/>
  <c r="BY195" i="6"/>
  <c r="BZ195" i="6"/>
  <c r="CA195" i="6"/>
  <c r="CB195" i="6"/>
  <c r="CC195" i="6"/>
  <c r="CD195" i="6"/>
  <c r="CE195" i="6"/>
  <c r="CF195" i="6"/>
  <c r="CG195" i="6"/>
  <c r="CH195" i="6"/>
  <c r="BY196" i="6"/>
  <c r="BZ196" i="6"/>
  <c r="CA196" i="6"/>
  <c r="CB196" i="6"/>
  <c r="CC196" i="6"/>
  <c r="CD196" i="6"/>
  <c r="CE196" i="6"/>
  <c r="CF196" i="6"/>
  <c r="CG196" i="6"/>
  <c r="CH196" i="6"/>
  <c r="BY197" i="6"/>
  <c r="BZ197" i="6"/>
  <c r="CA197" i="6"/>
  <c r="CB197" i="6"/>
  <c r="CC197" i="6"/>
  <c r="CD197" i="6"/>
  <c r="CE197" i="6"/>
  <c r="CF197" i="6"/>
  <c r="CG197" i="6"/>
  <c r="CH197" i="6"/>
  <c r="BY198" i="6"/>
  <c r="BZ198" i="6"/>
  <c r="CA198" i="6"/>
  <c r="CB198" i="6"/>
  <c r="CC198" i="6"/>
  <c r="CD198" i="6"/>
  <c r="CE198" i="6"/>
  <c r="CF198" i="6"/>
  <c r="CG198" i="6"/>
  <c r="CH198" i="6"/>
  <c r="BY199" i="6"/>
  <c r="BZ199" i="6"/>
  <c r="CA199" i="6"/>
  <c r="CB199" i="6"/>
  <c r="CC199" i="6"/>
  <c r="CD199" i="6"/>
  <c r="CE199" i="6"/>
  <c r="CF199" i="6"/>
  <c r="CG199" i="6"/>
  <c r="CH199" i="6"/>
  <c r="BY200" i="6"/>
  <c r="BZ200" i="6"/>
  <c r="CA200" i="6"/>
  <c r="CB200" i="6"/>
  <c r="CC200" i="6"/>
  <c r="CD200" i="6"/>
  <c r="CE200" i="6"/>
  <c r="CF200" i="6"/>
  <c r="CG200" i="6"/>
  <c r="CH200" i="6"/>
  <c r="BY201" i="6"/>
  <c r="BZ201" i="6"/>
  <c r="CA201" i="6"/>
  <c r="CB201" i="6"/>
  <c r="CC201" i="6"/>
  <c r="CD201" i="6"/>
  <c r="CE201" i="6"/>
  <c r="CF201" i="6"/>
  <c r="CG201" i="6"/>
  <c r="CH201" i="6"/>
  <c r="BY202" i="6"/>
  <c r="BZ202" i="6"/>
  <c r="CA202" i="6"/>
  <c r="CB202" i="6"/>
  <c r="CC202" i="6"/>
  <c r="CD202" i="6"/>
  <c r="CE202" i="6"/>
  <c r="CF202" i="6"/>
  <c r="CG202" i="6"/>
  <c r="CH202" i="6"/>
  <c r="BY203" i="6"/>
  <c r="BZ203" i="6"/>
  <c r="CA203" i="6"/>
  <c r="CB203" i="6"/>
  <c r="CC203" i="6"/>
  <c r="CD203" i="6"/>
  <c r="CE203" i="6"/>
  <c r="CF203" i="6"/>
  <c r="CG203" i="6"/>
  <c r="CH203" i="6"/>
  <c r="BY204" i="6"/>
  <c r="BZ204" i="6"/>
  <c r="CA204" i="6"/>
  <c r="CB204" i="6"/>
  <c r="CC204" i="6"/>
  <c r="CD204" i="6"/>
  <c r="CE204" i="6"/>
  <c r="CF204" i="6"/>
  <c r="CG204" i="6"/>
  <c r="CH204" i="6"/>
  <c r="BY205" i="6"/>
  <c r="BZ205" i="6"/>
  <c r="CA205" i="6"/>
  <c r="CB205" i="6"/>
  <c r="CC205" i="6"/>
  <c r="CD205" i="6"/>
  <c r="CE205" i="6"/>
  <c r="CF205" i="6"/>
  <c r="CG205" i="6"/>
  <c r="CH205" i="6"/>
  <c r="BY206" i="6"/>
  <c r="BZ206" i="6"/>
  <c r="CA206" i="6"/>
  <c r="CB206" i="6"/>
  <c r="CC206" i="6"/>
  <c r="CD206" i="6"/>
  <c r="CE206" i="6"/>
  <c r="CF206" i="6"/>
  <c r="CG206" i="6"/>
  <c r="CH206" i="6"/>
  <c r="BY207" i="6"/>
  <c r="BZ207" i="6"/>
  <c r="CA207" i="6"/>
  <c r="CB207" i="6"/>
  <c r="CC207" i="6"/>
  <c r="CD207" i="6"/>
  <c r="CE207" i="6"/>
  <c r="CF207" i="6"/>
  <c r="CG207" i="6"/>
  <c r="CH207" i="6"/>
  <c r="BY208" i="6"/>
  <c r="BZ208" i="6"/>
  <c r="CA208" i="6"/>
  <c r="CB208" i="6"/>
  <c r="CC208" i="6"/>
  <c r="CD208" i="6"/>
  <c r="CE208" i="6"/>
  <c r="CF208" i="6"/>
  <c r="CG208" i="6"/>
  <c r="CH208" i="6"/>
  <c r="BY209" i="6"/>
  <c r="BZ209" i="6"/>
  <c r="CA209" i="6"/>
  <c r="CB209" i="6"/>
  <c r="CC209" i="6"/>
  <c r="CD209" i="6"/>
  <c r="CE209" i="6"/>
  <c r="CF209" i="6"/>
  <c r="CG209" i="6"/>
  <c r="CH209" i="6"/>
  <c r="BY210" i="6"/>
  <c r="BZ210" i="6"/>
  <c r="CA210" i="6"/>
  <c r="CB210" i="6"/>
  <c r="CC210" i="6"/>
  <c r="CD210" i="6"/>
  <c r="CE210" i="6"/>
  <c r="CF210" i="6"/>
  <c r="CG210" i="6"/>
  <c r="CH210" i="6"/>
  <c r="BY211" i="6"/>
  <c r="BZ211" i="6"/>
  <c r="CA211" i="6"/>
  <c r="CB211" i="6"/>
  <c r="CC211" i="6"/>
  <c r="CD211" i="6"/>
  <c r="CE211" i="6"/>
  <c r="CF211" i="6"/>
  <c r="CG211" i="6"/>
  <c r="CH211" i="6"/>
  <c r="BY212" i="6"/>
  <c r="BZ212" i="6"/>
  <c r="CA212" i="6"/>
  <c r="CB212" i="6"/>
  <c r="CC212" i="6"/>
  <c r="CD212" i="6"/>
  <c r="CE212" i="6"/>
  <c r="CF212" i="6"/>
  <c r="CG212" i="6"/>
  <c r="CH212" i="6"/>
  <c r="BY213" i="6"/>
  <c r="BZ213" i="6"/>
  <c r="CA213" i="6"/>
  <c r="CB213" i="6"/>
  <c r="CC213" i="6"/>
  <c r="CD213" i="6"/>
  <c r="CE213" i="6"/>
  <c r="CF213" i="6"/>
  <c r="CG213" i="6"/>
  <c r="CH213" i="6"/>
  <c r="BY214" i="6"/>
  <c r="BZ214" i="6"/>
  <c r="CA214" i="6"/>
  <c r="CB214" i="6"/>
  <c r="CC214" i="6"/>
  <c r="CD214" i="6"/>
  <c r="CE214" i="6"/>
  <c r="CF214" i="6"/>
  <c r="CG214" i="6"/>
  <c r="CH214" i="6"/>
  <c r="BY215" i="6"/>
  <c r="BZ215" i="6"/>
  <c r="CA215" i="6"/>
  <c r="CB215" i="6"/>
  <c r="CC215" i="6"/>
  <c r="CD215" i="6"/>
  <c r="CE215" i="6"/>
  <c r="CF215" i="6"/>
  <c r="CG215" i="6"/>
  <c r="CH215" i="6"/>
  <c r="BY216" i="6"/>
  <c r="BZ216" i="6"/>
  <c r="CA216" i="6"/>
  <c r="CB216" i="6"/>
  <c r="CC216" i="6"/>
  <c r="CD216" i="6"/>
  <c r="CE216" i="6"/>
  <c r="CF216" i="6"/>
  <c r="CG216" i="6"/>
  <c r="CH216" i="6"/>
  <c r="BY217" i="6"/>
  <c r="BZ217" i="6"/>
  <c r="CA217" i="6"/>
  <c r="CB217" i="6"/>
  <c r="CC217" i="6"/>
  <c r="CD217" i="6"/>
  <c r="CE217" i="6"/>
  <c r="CF217" i="6"/>
  <c r="CG217" i="6"/>
  <c r="CH217" i="6"/>
  <c r="BY218" i="6"/>
  <c r="BZ218" i="6"/>
  <c r="CA218" i="6"/>
  <c r="CB218" i="6"/>
  <c r="CC218" i="6"/>
  <c r="CD218" i="6"/>
  <c r="CE218" i="6"/>
  <c r="CF218" i="6"/>
  <c r="CG218" i="6"/>
  <c r="CH218" i="6"/>
  <c r="BY219" i="6"/>
  <c r="BZ219" i="6"/>
  <c r="CA219" i="6"/>
  <c r="CB219" i="6"/>
  <c r="CC219" i="6"/>
  <c r="CD219" i="6"/>
  <c r="CE219" i="6"/>
  <c r="CF219" i="6"/>
  <c r="CG219" i="6"/>
  <c r="CH219" i="6"/>
  <c r="BY220" i="6"/>
  <c r="BZ220" i="6"/>
  <c r="CA220" i="6"/>
  <c r="CB220" i="6"/>
  <c r="CC220" i="6"/>
  <c r="CD220" i="6"/>
  <c r="CE220" i="6"/>
  <c r="CF220" i="6"/>
  <c r="CG220" i="6"/>
  <c r="CH220" i="6"/>
  <c r="BY221" i="6"/>
  <c r="BZ221" i="6"/>
  <c r="CA221" i="6"/>
  <c r="CB221" i="6"/>
  <c r="CC221" i="6"/>
  <c r="CD221" i="6"/>
  <c r="CE221" i="6"/>
  <c r="CF221" i="6"/>
  <c r="CG221" i="6"/>
  <c r="CH221" i="6"/>
  <c r="BY222" i="6"/>
  <c r="BZ222" i="6"/>
  <c r="CA222" i="6"/>
  <c r="CB222" i="6"/>
  <c r="CC222" i="6"/>
  <c r="CD222" i="6"/>
  <c r="CE222" i="6"/>
  <c r="CF222" i="6"/>
  <c r="CG222" i="6"/>
  <c r="CH222" i="6"/>
  <c r="BY223" i="6"/>
  <c r="BZ223" i="6"/>
  <c r="CA223" i="6"/>
  <c r="CB223" i="6"/>
  <c r="CC223" i="6"/>
  <c r="CD223" i="6"/>
  <c r="CE223" i="6"/>
  <c r="CF223" i="6"/>
  <c r="CG223" i="6"/>
  <c r="CH223" i="6"/>
  <c r="BY224" i="6"/>
  <c r="BZ224" i="6"/>
  <c r="CA224" i="6"/>
  <c r="CB224" i="6"/>
  <c r="CC224" i="6"/>
  <c r="CD224" i="6"/>
  <c r="CE224" i="6"/>
  <c r="CF224" i="6"/>
  <c r="CG224" i="6"/>
  <c r="CH224" i="6"/>
  <c r="BY225" i="6"/>
  <c r="BZ225" i="6"/>
  <c r="CA225" i="6"/>
  <c r="CB225" i="6"/>
  <c r="CC225" i="6"/>
  <c r="CD225" i="6"/>
  <c r="CE225" i="6"/>
  <c r="CF225" i="6"/>
  <c r="CG225" i="6"/>
  <c r="CH225" i="6"/>
  <c r="BY226" i="6"/>
  <c r="BZ226" i="6"/>
  <c r="CA226" i="6"/>
  <c r="CB226" i="6"/>
  <c r="CC226" i="6"/>
  <c r="CD226" i="6"/>
  <c r="CE226" i="6"/>
  <c r="CF226" i="6"/>
  <c r="CG226" i="6"/>
  <c r="CH226" i="6"/>
  <c r="BY227" i="6"/>
  <c r="BZ227" i="6"/>
  <c r="CA227" i="6"/>
  <c r="CB227" i="6"/>
  <c r="CC227" i="6"/>
  <c r="CD227" i="6"/>
  <c r="CE227" i="6"/>
  <c r="CF227" i="6"/>
  <c r="CG227" i="6"/>
  <c r="CH227" i="6"/>
  <c r="BY228" i="6"/>
  <c r="BZ228" i="6"/>
  <c r="CA228" i="6"/>
  <c r="CB228" i="6"/>
  <c r="CC228" i="6"/>
  <c r="CD228" i="6"/>
  <c r="CE228" i="6"/>
  <c r="CF228" i="6"/>
  <c r="CG228" i="6"/>
  <c r="CH228" i="6"/>
  <c r="BY229" i="6"/>
  <c r="BZ229" i="6"/>
  <c r="CA229" i="6"/>
  <c r="CB229" i="6"/>
  <c r="CC229" i="6"/>
  <c r="CD229" i="6"/>
  <c r="CE229" i="6"/>
  <c r="CF229" i="6"/>
  <c r="CG229" i="6"/>
  <c r="CH229" i="6"/>
  <c r="BY230" i="6"/>
  <c r="BZ230" i="6"/>
  <c r="CA230" i="6"/>
  <c r="CB230" i="6"/>
  <c r="CC230" i="6"/>
  <c r="CD230" i="6"/>
  <c r="CE230" i="6"/>
  <c r="CF230" i="6"/>
  <c r="CG230" i="6"/>
  <c r="CH230" i="6"/>
  <c r="BY231" i="6"/>
  <c r="BZ231" i="6"/>
  <c r="CA231" i="6"/>
  <c r="CB231" i="6"/>
  <c r="CC231" i="6"/>
  <c r="CD231" i="6"/>
  <c r="CE231" i="6"/>
  <c r="CF231" i="6"/>
  <c r="CG231" i="6"/>
  <c r="CH231" i="6"/>
  <c r="BY232" i="6"/>
  <c r="BZ232" i="6"/>
  <c r="CA232" i="6"/>
  <c r="CB232" i="6"/>
  <c r="CC232" i="6"/>
  <c r="CD232" i="6"/>
  <c r="CE232" i="6"/>
  <c r="CF232" i="6"/>
  <c r="CG232" i="6"/>
  <c r="CH232" i="6"/>
  <c r="BY233" i="6"/>
  <c r="BZ233" i="6"/>
  <c r="CA233" i="6"/>
  <c r="CB233" i="6"/>
  <c r="CC233" i="6"/>
  <c r="CD233" i="6"/>
  <c r="CE233" i="6"/>
  <c r="CF233" i="6"/>
  <c r="CG233" i="6"/>
  <c r="CH233" i="6"/>
  <c r="BY234" i="6"/>
  <c r="BZ234" i="6"/>
  <c r="CA234" i="6"/>
  <c r="CB234" i="6"/>
  <c r="CC234" i="6"/>
  <c r="CD234" i="6"/>
  <c r="CE234" i="6"/>
  <c r="CF234" i="6"/>
  <c r="CG234" i="6"/>
  <c r="CH234" i="6"/>
  <c r="BY235" i="6"/>
  <c r="BZ235" i="6"/>
  <c r="CA235" i="6"/>
  <c r="CB235" i="6"/>
  <c r="CC235" i="6"/>
  <c r="CD235" i="6"/>
  <c r="CE235" i="6"/>
  <c r="CF235" i="6"/>
  <c r="CG235" i="6"/>
  <c r="CH235" i="6"/>
  <c r="BY236" i="6"/>
  <c r="BZ236" i="6"/>
  <c r="CA236" i="6"/>
  <c r="CB236" i="6"/>
  <c r="CC236" i="6"/>
  <c r="CD236" i="6"/>
  <c r="CE236" i="6"/>
  <c r="CF236" i="6"/>
  <c r="CG236" i="6"/>
  <c r="CH236" i="6"/>
  <c r="BY237" i="6"/>
  <c r="BZ237" i="6"/>
  <c r="CA237" i="6"/>
  <c r="CB237" i="6"/>
  <c r="CC237" i="6"/>
  <c r="CD237" i="6"/>
  <c r="CE237" i="6"/>
  <c r="CF237" i="6"/>
  <c r="CG237" i="6"/>
  <c r="CH237" i="6"/>
  <c r="BY238" i="6"/>
  <c r="BZ238" i="6"/>
  <c r="CA238" i="6"/>
  <c r="CB238" i="6"/>
  <c r="CC238" i="6"/>
  <c r="CD238" i="6"/>
  <c r="CE238" i="6"/>
  <c r="CF238" i="6"/>
  <c r="CG238" i="6"/>
  <c r="CH238" i="6"/>
  <c r="BY239" i="6"/>
  <c r="BZ239" i="6"/>
  <c r="CA239" i="6"/>
  <c r="CB239" i="6"/>
  <c r="CC239" i="6"/>
  <c r="CD239" i="6"/>
  <c r="CE239" i="6"/>
  <c r="CF239" i="6"/>
  <c r="CG239" i="6"/>
  <c r="CH239" i="6"/>
  <c r="BY240" i="6"/>
  <c r="BZ240" i="6"/>
  <c r="CA240" i="6"/>
  <c r="CB240" i="6"/>
  <c r="CC240" i="6"/>
  <c r="CD240" i="6"/>
  <c r="CE240" i="6"/>
  <c r="CF240" i="6"/>
  <c r="CG240" i="6"/>
  <c r="CH240" i="6"/>
  <c r="BY241" i="6"/>
  <c r="BZ241" i="6"/>
  <c r="CA241" i="6"/>
  <c r="CB241" i="6"/>
  <c r="CC241" i="6"/>
  <c r="CD241" i="6"/>
  <c r="CE241" i="6"/>
  <c r="CF241" i="6"/>
  <c r="CG241" i="6"/>
  <c r="CH241" i="6"/>
  <c r="BY242" i="6"/>
  <c r="BZ242" i="6"/>
  <c r="CA242" i="6"/>
  <c r="CB242" i="6"/>
  <c r="CC242" i="6"/>
  <c r="CD242" i="6"/>
  <c r="CE242" i="6"/>
  <c r="CF242" i="6"/>
  <c r="CG242" i="6"/>
  <c r="CH242" i="6"/>
  <c r="BY243" i="6"/>
  <c r="BZ243" i="6"/>
  <c r="CA243" i="6"/>
  <c r="CB243" i="6"/>
  <c r="CC243" i="6"/>
  <c r="CD243" i="6"/>
  <c r="CE243" i="6"/>
  <c r="CF243" i="6"/>
  <c r="CG243" i="6"/>
  <c r="CH243" i="6"/>
  <c r="BY244" i="6"/>
  <c r="BZ244" i="6"/>
  <c r="CA244" i="6"/>
  <c r="CB244" i="6"/>
  <c r="CC244" i="6"/>
  <c r="CD244" i="6"/>
  <c r="CE244" i="6"/>
  <c r="CF244" i="6"/>
  <c r="CG244" i="6"/>
  <c r="CH244" i="6"/>
  <c r="BY245" i="6"/>
  <c r="BZ245" i="6"/>
  <c r="CA245" i="6"/>
  <c r="CB245" i="6"/>
  <c r="CC245" i="6"/>
  <c r="CD245" i="6"/>
  <c r="CE245" i="6"/>
  <c r="CF245" i="6"/>
  <c r="CG245" i="6"/>
  <c r="CH245" i="6"/>
  <c r="BY246" i="6"/>
  <c r="BZ246" i="6"/>
  <c r="CA246" i="6"/>
  <c r="CB246" i="6"/>
  <c r="CC246" i="6"/>
  <c r="CD246" i="6"/>
  <c r="CE246" i="6"/>
  <c r="CF246" i="6"/>
  <c r="CG246" i="6"/>
  <c r="CH246" i="6"/>
  <c r="BY247" i="6"/>
  <c r="BZ247" i="6"/>
  <c r="CA247" i="6"/>
  <c r="CB247" i="6"/>
  <c r="CC247" i="6"/>
  <c r="CD247" i="6"/>
  <c r="CE247" i="6"/>
  <c r="CF247" i="6"/>
  <c r="CG247" i="6"/>
  <c r="CH247" i="6"/>
  <c r="BY248" i="6"/>
  <c r="BZ248" i="6"/>
  <c r="CA248" i="6"/>
  <c r="CB248" i="6"/>
  <c r="CC248" i="6"/>
  <c r="CD248" i="6"/>
  <c r="CE248" i="6"/>
  <c r="CF248" i="6"/>
  <c r="CG248" i="6"/>
  <c r="CH248" i="6"/>
  <c r="CH2" i="6"/>
  <c r="CG2" i="6"/>
  <c r="CF2" i="6"/>
  <c r="CE2" i="6"/>
  <c r="CD2" i="6"/>
  <c r="CC2" i="6"/>
  <c r="CB2" i="6"/>
  <c r="CA2" i="6"/>
  <c r="BZ2" i="6"/>
  <c r="BY2" i="6"/>
  <c r="BZ3" i="5"/>
  <c r="CA3" i="5"/>
  <c r="CB3" i="5"/>
  <c r="CC3" i="5"/>
  <c r="CD3" i="5"/>
  <c r="CE3" i="5"/>
  <c r="CF3" i="5"/>
  <c r="CG3" i="5"/>
  <c r="CH3" i="5"/>
  <c r="CI3" i="5"/>
  <c r="BZ4" i="5"/>
  <c r="CA4" i="5"/>
  <c r="CB4" i="5"/>
  <c r="CC4" i="5"/>
  <c r="CD4" i="5"/>
  <c r="CE4" i="5"/>
  <c r="CF4" i="5"/>
  <c r="CG4" i="5"/>
  <c r="CH4" i="5"/>
  <c r="CI4" i="5"/>
  <c r="BZ5" i="5"/>
  <c r="CA5" i="5"/>
  <c r="CB5" i="5"/>
  <c r="CC5" i="5"/>
  <c r="CD5" i="5"/>
  <c r="CE5" i="5"/>
  <c r="CF5" i="5"/>
  <c r="CG5" i="5"/>
  <c r="CH5" i="5"/>
  <c r="CI5" i="5"/>
  <c r="BZ79" i="5"/>
  <c r="CA79" i="5"/>
  <c r="CB79" i="5"/>
  <c r="CC79" i="5"/>
  <c r="CD79" i="5"/>
  <c r="CE79" i="5"/>
  <c r="CF79" i="5"/>
  <c r="CG79" i="5"/>
  <c r="CH79" i="5"/>
  <c r="CI79" i="5"/>
  <c r="BZ67" i="5"/>
  <c r="CA67" i="5"/>
  <c r="CB67" i="5"/>
  <c r="CC67" i="5"/>
  <c r="CD67" i="5"/>
  <c r="CE67" i="5"/>
  <c r="CF67" i="5"/>
  <c r="CG67" i="5"/>
  <c r="CH67" i="5"/>
  <c r="CI67" i="5"/>
  <c r="BZ57" i="5"/>
  <c r="CA57" i="5"/>
  <c r="CB57" i="5"/>
  <c r="CC57" i="5"/>
  <c r="CD57" i="5"/>
  <c r="CE57" i="5"/>
  <c r="CF57" i="5"/>
  <c r="CG57" i="5"/>
  <c r="CH57" i="5"/>
  <c r="CI57" i="5"/>
  <c r="BZ206" i="5"/>
  <c r="CA206" i="5"/>
  <c r="CB206" i="5"/>
  <c r="CC206" i="5"/>
  <c r="CD206" i="5"/>
  <c r="CE206" i="5"/>
  <c r="CF206" i="5"/>
  <c r="CG206" i="5"/>
  <c r="CH206" i="5"/>
  <c r="CI206" i="5"/>
  <c r="BZ53" i="5"/>
  <c r="CA53" i="5"/>
  <c r="CB53" i="5"/>
  <c r="CC53" i="5"/>
  <c r="CD53" i="5"/>
  <c r="CE53" i="5"/>
  <c r="CF53" i="5"/>
  <c r="CG53" i="5"/>
  <c r="CH53" i="5"/>
  <c r="CI53" i="5"/>
  <c r="BZ58" i="5"/>
  <c r="CA58" i="5"/>
  <c r="CB58" i="5"/>
  <c r="CC58" i="5"/>
  <c r="CD58" i="5"/>
  <c r="CE58" i="5"/>
  <c r="CF58" i="5"/>
  <c r="CG58" i="5"/>
  <c r="CH58" i="5"/>
  <c r="CI58" i="5"/>
  <c r="BZ73" i="5"/>
  <c r="CA73" i="5"/>
  <c r="CB73" i="5"/>
  <c r="CC73" i="5"/>
  <c r="CD73" i="5"/>
  <c r="CE73" i="5"/>
  <c r="CF73" i="5"/>
  <c r="CG73" i="5"/>
  <c r="CH73" i="5"/>
  <c r="CI73" i="5"/>
  <c r="BZ6" i="5"/>
  <c r="CA6" i="5"/>
  <c r="CB6" i="5"/>
  <c r="CC6" i="5"/>
  <c r="CD6" i="5"/>
  <c r="CE6" i="5"/>
  <c r="CF6" i="5"/>
  <c r="CG6" i="5"/>
  <c r="CH6" i="5"/>
  <c r="CI6" i="5"/>
  <c r="BZ7" i="5"/>
  <c r="CA7" i="5"/>
  <c r="CB7" i="5"/>
  <c r="CC7" i="5"/>
  <c r="CD7" i="5"/>
  <c r="CE7" i="5"/>
  <c r="CF7" i="5"/>
  <c r="CG7" i="5"/>
  <c r="CH7" i="5"/>
  <c r="CI7" i="5"/>
  <c r="BZ8" i="5"/>
  <c r="CA8" i="5"/>
  <c r="CB8" i="5"/>
  <c r="CC8" i="5"/>
  <c r="CD8" i="5"/>
  <c r="CE8" i="5"/>
  <c r="CF8" i="5"/>
  <c r="CG8" i="5"/>
  <c r="CH8" i="5"/>
  <c r="CI8" i="5"/>
  <c r="BZ9" i="5"/>
  <c r="CA9" i="5"/>
  <c r="CB9" i="5"/>
  <c r="CC9" i="5"/>
  <c r="CD9" i="5"/>
  <c r="CE9" i="5"/>
  <c r="CF9" i="5"/>
  <c r="CG9" i="5"/>
  <c r="CH9" i="5"/>
  <c r="CI9" i="5"/>
  <c r="BZ10" i="5"/>
  <c r="CA10" i="5"/>
  <c r="CB10" i="5"/>
  <c r="CC10" i="5"/>
  <c r="CD10" i="5"/>
  <c r="CE10" i="5"/>
  <c r="CF10" i="5"/>
  <c r="CG10" i="5"/>
  <c r="CH10" i="5"/>
  <c r="CI10" i="5"/>
  <c r="BZ11" i="5"/>
  <c r="CA11" i="5"/>
  <c r="CB11" i="5"/>
  <c r="CC11" i="5"/>
  <c r="CD11" i="5"/>
  <c r="CE11" i="5"/>
  <c r="CF11" i="5"/>
  <c r="CG11" i="5"/>
  <c r="CH11" i="5"/>
  <c r="CI11" i="5"/>
  <c r="BZ12" i="5"/>
  <c r="CA12" i="5"/>
  <c r="CB12" i="5"/>
  <c r="CC12" i="5"/>
  <c r="CD12" i="5"/>
  <c r="CE12" i="5"/>
  <c r="CF12" i="5"/>
  <c r="CG12" i="5"/>
  <c r="CH12" i="5"/>
  <c r="CI12" i="5"/>
  <c r="BZ13" i="5"/>
  <c r="CA13" i="5"/>
  <c r="CB13" i="5"/>
  <c r="CC13" i="5"/>
  <c r="CD13" i="5"/>
  <c r="CE13" i="5"/>
  <c r="CF13" i="5"/>
  <c r="CG13" i="5"/>
  <c r="CH13" i="5"/>
  <c r="CI13" i="5"/>
  <c r="BZ14" i="5"/>
  <c r="CA14" i="5"/>
  <c r="CB14" i="5"/>
  <c r="CC14" i="5"/>
  <c r="CD14" i="5"/>
  <c r="CE14" i="5"/>
  <c r="CF14" i="5"/>
  <c r="CG14" i="5"/>
  <c r="CH14" i="5"/>
  <c r="CI14" i="5"/>
  <c r="BZ15" i="5"/>
  <c r="CA15" i="5"/>
  <c r="CB15" i="5"/>
  <c r="CC15" i="5"/>
  <c r="CD15" i="5"/>
  <c r="CE15" i="5"/>
  <c r="CF15" i="5"/>
  <c r="CG15" i="5"/>
  <c r="CH15" i="5"/>
  <c r="CI15" i="5"/>
  <c r="BZ16" i="5"/>
  <c r="CA16" i="5"/>
  <c r="CB16" i="5"/>
  <c r="CC16" i="5"/>
  <c r="CD16" i="5"/>
  <c r="CE16" i="5"/>
  <c r="CF16" i="5"/>
  <c r="CG16" i="5"/>
  <c r="CH16" i="5"/>
  <c r="CI16" i="5"/>
  <c r="BZ17" i="5"/>
  <c r="CA17" i="5"/>
  <c r="CB17" i="5"/>
  <c r="CC17" i="5"/>
  <c r="CD17" i="5"/>
  <c r="CE17" i="5"/>
  <c r="CF17" i="5"/>
  <c r="CG17" i="5"/>
  <c r="CH17" i="5"/>
  <c r="CI17" i="5"/>
  <c r="BZ18" i="5"/>
  <c r="CA18" i="5"/>
  <c r="CB18" i="5"/>
  <c r="CC18" i="5"/>
  <c r="CD18" i="5"/>
  <c r="CE18" i="5"/>
  <c r="CF18" i="5"/>
  <c r="CG18" i="5"/>
  <c r="CH18" i="5"/>
  <c r="CI18" i="5"/>
  <c r="BZ19" i="5"/>
  <c r="CA19" i="5"/>
  <c r="CB19" i="5"/>
  <c r="CC19" i="5"/>
  <c r="CD19" i="5"/>
  <c r="CE19" i="5"/>
  <c r="CF19" i="5"/>
  <c r="CG19" i="5"/>
  <c r="CH19" i="5"/>
  <c r="CI19" i="5"/>
  <c r="BZ20" i="5"/>
  <c r="CA20" i="5"/>
  <c r="CB20" i="5"/>
  <c r="CC20" i="5"/>
  <c r="CD20" i="5"/>
  <c r="CE20" i="5"/>
  <c r="CF20" i="5"/>
  <c r="CG20" i="5"/>
  <c r="CH20" i="5"/>
  <c r="CI20" i="5"/>
  <c r="BZ21" i="5"/>
  <c r="CA21" i="5"/>
  <c r="CB21" i="5"/>
  <c r="CC21" i="5"/>
  <c r="CD21" i="5"/>
  <c r="CE21" i="5"/>
  <c r="CF21" i="5"/>
  <c r="CG21" i="5"/>
  <c r="CH21" i="5"/>
  <c r="CI21" i="5"/>
  <c r="BZ22" i="5"/>
  <c r="CA22" i="5"/>
  <c r="CB22" i="5"/>
  <c r="CC22" i="5"/>
  <c r="CD22" i="5"/>
  <c r="CE22" i="5"/>
  <c r="CF22" i="5"/>
  <c r="CG22" i="5"/>
  <c r="CH22" i="5"/>
  <c r="CI22" i="5"/>
  <c r="BZ23" i="5"/>
  <c r="CA23" i="5"/>
  <c r="CB23" i="5"/>
  <c r="CC23" i="5"/>
  <c r="CD23" i="5"/>
  <c r="CE23" i="5"/>
  <c r="CF23" i="5"/>
  <c r="CG23" i="5"/>
  <c r="CH23" i="5"/>
  <c r="CI23" i="5"/>
  <c r="BZ24" i="5"/>
  <c r="CA24" i="5"/>
  <c r="CB24" i="5"/>
  <c r="CC24" i="5"/>
  <c r="CD24" i="5"/>
  <c r="CE24" i="5"/>
  <c r="CF24" i="5"/>
  <c r="CG24" i="5"/>
  <c r="CH24" i="5"/>
  <c r="CI24" i="5"/>
  <c r="BZ25" i="5"/>
  <c r="CA25" i="5"/>
  <c r="CB25" i="5"/>
  <c r="CC25" i="5"/>
  <c r="CD25" i="5"/>
  <c r="CE25" i="5"/>
  <c r="CF25" i="5"/>
  <c r="CG25" i="5"/>
  <c r="CH25" i="5"/>
  <c r="CI25" i="5"/>
  <c r="BZ26" i="5"/>
  <c r="CA26" i="5"/>
  <c r="CB26" i="5"/>
  <c r="CC26" i="5"/>
  <c r="CD26" i="5"/>
  <c r="CE26" i="5"/>
  <c r="CF26" i="5"/>
  <c r="CG26" i="5"/>
  <c r="CH26" i="5"/>
  <c r="CI26" i="5"/>
  <c r="BZ27" i="5"/>
  <c r="CA27" i="5"/>
  <c r="CB27" i="5"/>
  <c r="CC27" i="5"/>
  <c r="CD27" i="5"/>
  <c r="CE27" i="5"/>
  <c r="CF27" i="5"/>
  <c r="CG27" i="5"/>
  <c r="CH27" i="5"/>
  <c r="CI27" i="5"/>
  <c r="BZ28" i="5"/>
  <c r="CA28" i="5"/>
  <c r="CB28" i="5"/>
  <c r="CC28" i="5"/>
  <c r="CD28" i="5"/>
  <c r="CE28" i="5"/>
  <c r="CF28" i="5"/>
  <c r="CG28" i="5"/>
  <c r="CH28" i="5"/>
  <c r="CI28" i="5"/>
  <c r="BZ29" i="5"/>
  <c r="CA29" i="5"/>
  <c r="CB29" i="5"/>
  <c r="CC29" i="5"/>
  <c r="CD29" i="5"/>
  <c r="CE29" i="5"/>
  <c r="CF29" i="5"/>
  <c r="CG29" i="5"/>
  <c r="CH29" i="5"/>
  <c r="CI29" i="5"/>
  <c r="BZ30" i="5"/>
  <c r="CA30" i="5"/>
  <c r="CB30" i="5"/>
  <c r="CC30" i="5"/>
  <c r="CD30" i="5"/>
  <c r="CE30" i="5"/>
  <c r="CF30" i="5"/>
  <c r="CG30" i="5"/>
  <c r="CH30" i="5"/>
  <c r="CI30" i="5"/>
  <c r="BZ31" i="5"/>
  <c r="CA31" i="5"/>
  <c r="CB31" i="5"/>
  <c r="CC31" i="5"/>
  <c r="CD31" i="5"/>
  <c r="CE31" i="5"/>
  <c r="CF31" i="5"/>
  <c r="CG31" i="5"/>
  <c r="CH31" i="5"/>
  <c r="CI31" i="5"/>
  <c r="BZ32" i="5"/>
  <c r="CA32" i="5"/>
  <c r="CB32" i="5"/>
  <c r="CC32" i="5"/>
  <c r="CD32" i="5"/>
  <c r="CE32" i="5"/>
  <c r="CF32" i="5"/>
  <c r="CG32" i="5"/>
  <c r="CH32" i="5"/>
  <c r="CI32" i="5"/>
  <c r="BZ33" i="5"/>
  <c r="CA33" i="5"/>
  <c r="CB33" i="5"/>
  <c r="CC33" i="5"/>
  <c r="CD33" i="5"/>
  <c r="CE33" i="5"/>
  <c r="CF33" i="5"/>
  <c r="CG33" i="5"/>
  <c r="CH33" i="5"/>
  <c r="CI33" i="5"/>
  <c r="BZ34" i="5"/>
  <c r="CA34" i="5"/>
  <c r="CB34" i="5"/>
  <c r="CC34" i="5"/>
  <c r="CD34" i="5"/>
  <c r="CE34" i="5"/>
  <c r="CF34" i="5"/>
  <c r="CG34" i="5"/>
  <c r="CH34" i="5"/>
  <c r="CI34" i="5"/>
  <c r="BZ35" i="5"/>
  <c r="CA35" i="5"/>
  <c r="CB35" i="5"/>
  <c r="CC35" i="5"/>
  <c r="CD35" i="5"/>
  <c r="CE35" i="5"/>
  <c r="CF35" i="5"/>
  <c r="CG35" i="5"/>
  <c r="CH35" i="5"/>
  <c r="CI35" i="5"/>
  <c r="BZ36" i="5"/>
  <c r="CA36" i="5"/>
  <c r="CB36" i="5"/>
  <c r="CC36" i="5"/>
  <c r="CD36" i="5"/>
  <c r="CE36" i="5"/>
  <c r="CF36" i="5"/>
  <c r="CG36" i="5"/>
  <c r="CH36" i="5"/>
  <c r="CI36" i="5"/>
  <c r="BZ37" i="5"/>
  <c r="CA37" i="5"/>
  <c r="CB37" i="5"/>
  <c r="CC37" i="5"/>
  <c r="CD37" i="5"/>
  <c r="CE37" i="5"/>
  <c r="CF37" i="5"/>
  <c r="CG37" i="5"/>
  <c r="CH37" i="5"/>
  <c r="CI37" i="5"/>
  <c r="BZ38" i="5"/>
  <c r="CA38" i="5"/>
  <c r="CB38" i="5"/>
  <c r="CC38" i="5"/>
  <c r="CD38" i="5"/>
  <c r="CE38" i="5"/>
  <c r="CF38" i="5"/>
  <c r="CG38" i="5"/>
  <c r="CH38" i="5"/>
  <c r="CI38" i="5"/>
  <c r="BZ39" i="5"/>
  <c r="CA39" i="5"/>
  <c r="CB39" i="5"/>
  <c r="CC39" i="5"/>
  <c r="CD39" i="5"/>
  <c r="CE39" i="5"/>
  <c r="CF39" i="5"/>
  <c r="CG39" i="5"/>
  <c r="CH39" i="5"/>
  <c r="CI39" i="5"/>
  <c r="BZ40" i="5"/>
  <c r="CA40" i="5"/>
  <c r="CB40" i="5"/>
  <c r="CC40" i="5"/>
  <c r="CD40" i="5"/>
  <c r="CE40" i="5"/>
  <c r="CF40" i="5"/>
  <c r="CG40" i="5"/>
  <c r="CH40" i="5"/>
  <c r="CI40" i="5"/>
  <c r="BZ41" i="5"/>
  <c r="CA41" i="5"/>
  <c r="CB41" i="5"/>
  <c r="CC41" i="5"/>
  <c r="CD41" i="5"/>
  <c r="CE41" i="5"/>
  <c r="CF41" i="5"/>
  <c r="CG41" i="5"/>
  <c r="CH41" i="5"/>
  <c r="CI41" i="5"/>
  <c r="BZ42" i="5"/>
  <c r="CA42" i="5"/>
  <c r="CB42" i="5"/>
  <c r="CC42" i="5"/>
  <c r="CD42" i="5"/>
  <c r="CE42" i="5"/>
  <c r="CF42" i="5"/>
  <c r="CG42" i="5"/>
  <c r="CH42" i="5"/>
  <c r="CI42" i="5"/>
  <c r="BZ43" i="5"/>
  <c r="CA43" i="5"/>
  <c r="CB43" i="5"/>
  <c r="CC43" i="5"/>
  <c r="CD43" i="5"/>
  <c r="CE43" i="5"/>
  <c r="CF43" i="5"/>
  <c r="CG43" i="5"/>
  <c r="CH43" i="5"/>
  <c r="CI43" i="5"/>
  <c r="BZ44" i="5"/>
  <c r="CA44" i="5"/>
  <c r="CB44" i="5"/>
  <c r="CC44" i="5"/>
  <c r="CD44" i="5"/>
  <c r="CE44" i="5"/>
  <c r="CF44" i="5"/>
  <c r="CG44" i="5"/>
  <c r="CH44" i="5"/>
  <c r="CI44" i="5"/>
  <c r="BZ45" i="5"/>
  <c r="CA45" i="5"/>
  <c r="CB45" i="5"/>
  <c r="CC45" i="5"/>
  <c r="CD45" i="5"/>
  <c r="CE45" i="5"/>
  <c r="CF45" i="5"/>
  <c r="CG45" i="5"/>
  <c r="CH45" i="5"/>
  <c r="CI45" i="5"/>
  <c r="BZ46" i="5"/>
  <c r="CA46" i="5"/>
  <c r="CB46" i="5"/>
  <c r="CC46" i="5"/>
  <c r="CD46" i="5"/>
  <c r="CE46" i="5"/>
  <c r="CF46" i="5"/>
  <c r="CG46" i="5"/>
  <c r="CH46" i="5"/>
  <c r="CI46" i="5"/>
  <c r="BZ47" i="5"/>
  <c r="CA47" i="5"/>
  <c r="CB47" i="5"/>
  <c r="CC47" i="5"/>
  <c r="CD47" i="5"/>
  <c r="CE47" i="5"/>
  <c r="CF47" i="5"/>
  <c r="CG47" i="5"/>
  <c r="CH47" i="5"/>
  <c r="CI47" i="5"/>
  <c r="BZ48" i="5"/>
  <c r="CA48" i="5"/>
  <c r="CB48" i="5"/>
  <c r="CC48" i="5"/>
  <c r="CD48" i="5"/>
  <c r="CE48" i="5"/>
  <c r="CF48" i="5"/>
  <c r="CG48" i="5"/>
  <c r="CH48" i="5"/>
  <c r="CI48" i="5"/>
  <c r="BZ49" i="5"/>
  <c r="CA49" i="5"/>
  <c r="CB49" i="5"/>
  <c r="CC49" i="5"/>
  <c r="CD49" i="5"/>
  <c r="CE49" i="5"/>
  <c r="CF49" i="5"/>
  <c r="CG49" i="5"/>
  <c r="CH49" i="5"/>
  <c r="CI49" i="5"/>
  <c r="BZ50" i="5"/>
  <c r="CA50" i="5"/>
  <c r="CB50" i="5"/>
  <c r="CC50" i="5"/>
  <c r="CD50" i="5"/>
  <c r="CE50" i="5"/>
  <c r="CF50" i="5"/>
  <c r="CG50" i="5"/>
  <c r="CH50" i="5"/>
  <c r="CI50" i="5"/>
  <c r="BZ51" i="5"/>
  <c r="CA51" i="5"/>
  <c r="CB51" i="5"/>
  <c r="CC51" i="5"/>
  <c r="CD51" i="5"/>
  <c r="CE51" i="5"/>
  <c r="CF51" i="5"/>
  <c r="CG51" i="5"/>
  <c r="CH51" i="5"/>
  <c r="CI51" i="5"/>
  <c r="BZ52" i="5"/>
  <c r="CA52" i="5"/>
  <c r="CB52" i="5"/>
  <c r="CC52" i="5"/>
  <c r="CD52" i="5"/>
  <c r="CE52" i="5"/>
  <c r="CF52" i="5"/>
  <c r="CG52" i="5"/>
  <c r="CH52" i="5"/>
  <c r="CI52" i="5"/>
  <c r="BZ54" i="5"/>
  <c r="CA54" i="5"/>
  <c r="CB54" i="5"/>
  <c r="CC54" i="5"/>
  <c r="CD54" i="5"/>
  <c r="CE54" i="5"/>
  <c r="CF54" i="5"/>
  <c r="CG54" i="5"/>
  <c r="CH54" i="5"/>
  <c r="CI54" i="5"/>
  <c r="BZ55" i="5"/>
  <c r="CA55" i="5"/>
  <c r="CB55" i="5"/>
  <c r="CC55" i="5"/>
  <c r="CD55" i="5"/>
  <c r="CE55" i="5"/>
  <c r="CF55" i="5"/>
  <c r="CG55" i="5"/>
  <c r="CH55" i="5"/>
  <c r="CI55" i="5"/>
  <c r="BZ56" i="5"/>
  <c r="CA56" i="5"/>
  <c r="CB56" i="5"/>
  <c r="CC56" i="5"/>
  <c r="CD56" i="5"/>
  <c r="CE56" i="5"/>
  <c r="CF56" i="5"/>
  <c r="CG56" i="5"/>
  <c r="CH56" i="5"/>
  <c r="CI56" i="5"/>
  <c r="BZ59" i="5"/>
  <c r="CA59" i="5"/>
  <c r="CB59" i="5"/>
  <c r="CC59" i="5"/>
  <c r="CD59" i="5"/>
  <c r="CE59" i="5"/>
  <c r="CF59" i="5"/>
  <c r="CG59" i="5"/>
  <c r="CH59" i="5"/>
  <c r="CI59" i="5"/>
  <c r="BZ60" i="5"/>
  <c r="CA60" i="5"/>
  <c r="CB60" i="5"/>
  <c r="CC60" i="5"/>
  <c r="CD60" i="5"/>
  <c r="CE60" i="5"/>
  <c r="CF60" i="5"/>
  <c r="CG60" i="5"/>
  <c r="CH60" i="5"/>
  <c r="CI60" i="5"/>
  <c r="BZ61" i="5"/>
  <c r="CA61" i="5"/>
  <c r="CB61" i="5"/>
  <c r="CC61" i="5"/>
  <c r="CD61" i="5"/>
  <c r="CE61" i="5"/>
  <c r="CF61" i="5"/>
  <c r="CG61" i="5"/>
  <c r="CH61" i="5"/>
  <c r="CI61" i="5"/>
  <c r="BZ62" i="5"/>
  <c r="CA62" i="5"/>
  <c r="CB62" i="5"/>
  <c r="CC62" i="5"/>
  <c r="CD62" i="5"/>
  <c r="CE62" i="5"/>
  <c r="CF62" i="5"/>
  <c r="CG62" i="5"/>
  <c r="CH62" i="5"/>
  <c r="CI62" i="5"/>
  <c r="BZ63" i="5"/>
  <c r="CA63" i="5"/>
  <c r="CB63" i="5"/>
  <c r="CC63" i="5"/>
  <c r="CD63" i="5"/>
  <c r="CE63" i="5"/>
  <c r="CF63" i="5"/>
  <c r="CG63" i="5"/>
  <c r="CH63" i="5"/>
  <c r="CI63" i="5"/>
  <c r="BZ64" i="5"/>
  <c r="CA64" i="5"/>
  <c r="CB64" i="5"/>
  <c r="CC64" i="5"/>
  <c r="CD64" i="5"/>
  <c r="CE64" i="5"/>
  <c r="CF64" i="5"/>
  <c r="CG64" i="5"/>
  <c r="CH64" i="5"/>
  <c r="CI64" i="5"/>
  <c r="BZ65" i="5"/>
  <c r="CA65" i="5"/>
  <c r="CB65" i="5"/>
  <c r="CC65" i="5"/>
  <c r="CD65" i="5"/>
  <c r="CE65" i="5"/>
  <c r="CF65" i="5"/>
  <c r="CG65" i="5"/>
  <c r="CH65" i="5"/>
  <c r="CI65" i="5"/>
  <c r="BZ66" i="5"/>
  <c r="CA66" i="5"/>
  <c r="CB66" i="5"/>
  <c r="CC66" i="5"/>
  <c r="CD66" i="5"/>
  <c r="CE66" i="5"/>
  <c r="CF66" i="5"/>
  <c r="CG66" i="5"/>
  <c r="CH66" i="5"/>
  <c r="CI66" i="5"/>
  <c r="BZ68" i="5"/>
  <c r="CA68" i="5"/>
  <c r="CB68" i="5"/>
  <c r="CC68" i="5"/>
  <c r="CD68" i="5"/>
  <c r="CE68" i="5"/>
  <c r="CF68" i="5"/>
  <c r="CG68" i="5"/>
  <c r="CH68" i="5"/>
  <c r="CI68" i="5"/>
  <c r="BZ69" i="5"/>
  <c r="CA69" i="5"/>
  <c r="CB69" i="5"/>
  <c r="CC69" i="5"/>
  <c r="CD69" i="5"/>
  <c r="CE69" i="5"/>
  <c r="CF69" i="5"/>
  <c r="CG69" i="5"/>
  <c r="CH69" i="5"/>
  <c r="CI69" i="5"/>
  <c r="BZ70" i="5"/>
  <c r="CA70" i="5"/>
  <c r="CB70" i="5"/>
  <c r="CC70" i="5"/>
  <c r="CD70" i="5"/>
  <c r="CE70" i="5"/>
  <c r="CF70" i="5"/>
  <c r="CG70" i="5"/>
  <c r="CH70" i="5"/>
  <c r="CI70" i="5"/>
  <c r="BZ71" i="5"/>
  <c r="CA71" i="5"/>
  <c r="CB71" i="5"/>
  <c r="CC71" i="5"/>
  <c r="CD71" i="5"/>
  <c r="CE71" i="5"/>
  <c r="CF71" i="5"/>
  <c r="CG71" i="5"/>
  <c r="CH71" i="5"/>
  <c r="CI71" i="5"/>
  <c r="BZ72" i="5"/>
  <c r="CA72" i="5"/>
  <c r="CB72" i="5"/>
  <c r="CC72" i="5"/>
  <c r="CD72" i="5"/>
  <c r="CE72" i="5"/>
  <c r="CF72" i="5"/>
  <c r="CG72" i="5"/>
  <c r="CH72" i="5"/>
  <c r="CI72" i="5"/>
  <c r="BZ74" i="5"/>
  <c r="CA74" i="5"/>
  <c r="CB74" i="5"/>
  <c r="CC74" i="5"/>
  <c r="CD74" i="5"/>
  <c r="CE74" i="5"/>
  <c r="CF74" i="5"/>
  <c r="CG74" i="5"/>
  <c r="CH74" i="5"/>
  <c r="CI74" i="5"/>
  <c r="BZ75" i="5"/>
  <c r="CA75" i="5"/>
  <c r="CB75" i="5"/>
  <c r="CC75" i="5"/>
  <c r="CD75" i="5"/>
  <c r="CE75" i="5"/>
  <c r="CF75" i="5"/>
  <c r="CG75" i="5"/>
  <c r="CH75" i="5"/>
  <c r="CI75" i="5"/>
  <c r="BZ76" i="5"/>
  <c r="CA76" i="5"/>
  <c r="CB76" i="5"/>
  <c r="CC76" i="5"/>
  <c r="CD76" i="5"/>
  <c r="CE76" i="5"/>
  <c r="CF76" i="5"/>
  <c r="CG76" i="5"/>
  <c r="CH76" i="5"/>
  <c r="CI76" i="5"/>
  <c r="BZ77" i="5"/>
  <c r="CA77" i="5"/>
  <c r="CB77" i="5"/>
  <c r="CC77" i="5"/>
  <c r="CD77" i="5"/>
  <c r="CE77" i="5"/>
  <c r="CF77" i="5"/>
  <c r="CG77" i="5"/>
  <c r="CH77" i="5"/>
  <c r="CI77" i="5"/>
  <c r="BZ78" i="5"/>
  <c r="CA78" i="5"/>
  <c r="CB78" i="5"/>
  <c r="CC78" i="5"/>
  <c r="CD78" i="5"/>
  <c r="CE78" i="5"/>
  <c r="CF78" i="5"/>
  <c r="CG78" i="5"/>
  <c r="CH78" i="5"/>
  <c r="CI78" i="5"/>
  <c r="BZ80" i="5"/>
  <c r="CA80" i="5"/>
  <c r="CB80" i="5"/>
  <c r="CC80" i="5"/>
  <c r="CD80" i="5"/>
  <c r="CE80" i="5"/>
  <c r="CF80" i="5"/>
  <c r="CG80" i="5"/>
  <c r="CH80" i="5"/>
  <c r="CI80" i="5"/>
  <c r="BZ81" i="5"/>
  <c r="CA81" i="5"/>
  <c r="CB81" i="5"/>
  <c r="CC81" i="5"/>
  <c r="CD81" i="5"/>
  <c r="CE81" i="5"/>
  <c r="CF81" i="5"/>
  <c r="CG81" i="5"/>
  <c r="CH81" i="5"/>
  <c r="CI81" i="5"/>
  <c r="BZ82" i="5"/>
  <c r="CA82" i="5"/>
  <c r="CB82" i="5"/>
  <c r="CC82" i="5"/>
  <c r="CD82" i="5"/>
  <c r="CE82" i="5"/>
  <c r="CF82" i="5"/>
  <c r="CG82" i="5"/>
  <c r="CH82" i="5"/>
  <c r="CI82" i="5"/>
  <c r="BZ83" i="5"/>
  <c r="CA83" i="5"/>
  <c r="CB83" i="5"/>
  <c r="CC83" i="5"/>
  <c r="CD83" i="5"/>
  <c r="CE83" i="5"/>
  <c r="CF83" i="5"/>
  <c r="CG83" i="5"/>
  <c r="CH83" i="5"/>
  <c r="CI83" i="5"/>
  <c r="BZ84" i="5"/>
  <c r="CA84" i="5"/>
  <c r="CB84" i="5"/>
  <c r="CC84" i="5"/>
  <c r="CD84" i="5"/>
  <c r="CE84" i="5"/>
  <c r="CF84" i="5"/>
  <c r="CG84" i="5"/>
  <c r="CH84" i="5"/>
  <c r="CI84" i="5"/>
  <c r="BZ85" i="5"/>
  <c r="CA85" i="5"/>
  <c r="CB85" i="5"/>
  <c r="CC85" i="5"/>
  <c r="CD85" i="5"/>
  <c r="CE85" i="5"/>
  <c r="CF85" i="5"/>
  <c r="CG85" i="5"/>
  <c r="CH85" i="5"/>
  <c r="CI85" i="5"/>
  <c r="BZ86" i="5"/>
  <c r="CA86" i="5"/>
  <c r="CB86" i="5"/>
  <c r="CC86" i="5"/>
  <c r="CD86" i="5"/>
  <c r="CE86" i="5"/>
  <c r="CF86" i="5"/>
  <c r="CG86" i="5"/>
  <c r="CH86" i="5"/>
  <c r="CI86" i="5"/>
  <c r="BZ87" i="5"/>
  <c r="CA87" i="5"/>
  <c r="CB87" i="5"/>
  <c r="CC87" i="5"/>
  <c r="CD87" i="5"/>
  <c r="CE87" i="5"/>
  <c r="CF87" i="5"/>
  <c r="CG87" i="5"/>
  <c r="CH87" i="5"/>
  <c r="CI87" i="5"/>
  <c r="BZ88" i="5"/>
  <c r="CA88" i="5"/>
  <c r="CB88" i="5"/>
  <c r="CC88" i="5"/>
  <c r="CD88" i="5"/>
  <c r="CE88" i="5"/>
  <c r="CF88" i="5"/>
  <c r="CG88" i="5"/>
  <c r="CH88" i="5"/>
  <c r="CI88" i="5"/>
  <c r="BZ89" i="5"/>
  <c r="CA89" i="5"/>
  <c r="CB89" i="5"/>
  <c r="CC89" i="5"/>
  <c r="CD89" i="5"/>
  <c r="CE89" i="5"/>
  <c r="CF89" i="5"/>
  <c r="CG89" i="5"/>
  <c r="CH89" i="5"/>
  <c r="CI89" i="5"/>
  <c r="BZ90" i="5"/>
  <c r="CA90" i="5"/>
  <c r="CB90" i="5"/>
  <c r="CC90" i="5"/>
  <c r="CD90" i="5"/>
  <c r="CE90" i="5"/>
  <c r="CF90" i="5"/>
  <c r="CG90" i="5"/>
  <c r="CH90" i="5"/>
  <c r="CI90" i="5"/>
  <c r="BZ91" i="5"/>
  <c r="CA91" i="5"/>
  <c r="CB91" i="5"/>
  <c r="CC91" i="5"/>
  <c r="CD91" i="5"/>
  <c r="CE91" i="5"/>
  <c r="CF91" i="5"/>
  <c r="CG91" i="5"/>
  <c r="CH91" i="5"/>
  <c r="CI91" i="5"/>
  <c r="BZ92" i="5"/>
  <c r="CA92" i="5"/>
  <c r="CB92" i="5"/>
  <c r="CC92" i="5"/>
  <c r="CD92" i="5"/>
  <c r="CE92" i="5"/>
  <c r="CF92" i="5"/>
  <c r="CG92" i="5"/>
  <c r="CH92" i="5"/>
  <c r="CI92" i="5"/>
  <c r="BZ93" i="5"/>
  <c r="CA93" i="5"/>
  <c r="CB93" i="5"/>
  <c r="CC93" i="5"/>
  <c r="CD93" i="5"/>
  <c r="CE93" i="5"/>
  <c r="CF93" i="5"/>
  <c r="CG93" i="5"/>
  <c r="CH93" i="5"/>
  <c r="CI93" i="5"/>
  <c r="BZ94" i="5"/>
  <c r="CA94" i="5"/>
  <c r="CB94" i="5"/>
  <c r="CC94" i="5"/>
  <c r="CD94" i="5"/>
  <c r="CE94" i="5"/>
  <c r="CF94" i="5"/>
  <c r="CG94" i="5"/>
  <c r="CH94" i="5"/>
  <c r="CI94" i="5"/>
  <c r="BZ95" i="5"/>
  <c r="CA95" i="5"/>
  <c r="CB95" i="5"/>
  <c r="CC95" i="5"/>
  <c r="CD95" i="5"/>
  <c r="CE95" i="5"/>
  <c r="CF95" i="5"/>
  <c r="CG95" i="5"/>
  <c r="CH95" i="5"/>
  <c r="CI95" i="5"/>
  <c r="BZ96" i="5"/>
  <c r="CA96" i="5"/>
  <c r="CB96" i="5"/>
  <c r="CC96" i="5"/>
  <c r="CD96" i="5"/>
  <c r="CE96" i="5"/>
  <c r="CF96" i="5"/>
  <c r="CG96" i="5"/>
  <c r="CH96" i="5"/>
  <c r="CI96" i="5"/>
  <c r="BZ97" i="5"/>
  <c r="CA97" i="5"/>
  <c r="CB97" i="5"/>
  <c r="CC97" i="5"/>
  <c r="CD97" i="5"/>
  <c r="CE97" i="5"/>
  <c r="CF97" i="5"/>
  <c r="CG97" i="5"/>
  <c r="CH97" i="5"/>
  <c r="CI97" i="5"/>
  <c r="BZ98" i="5"/>
  <c r="CA98" i="5"/>
  <c r="CB98" i="5"/>
  <c r="CC98" i="5"/>
  <c r="CD98" i="5"/>
  <c r="CE98" i="5"/>
  <c r="CF98" i="5"/>
  <c r="CG98" i="5"/>
  <c r="CH98" i="5"/>
  <c r="CI98" i="5"/>
  <c r="BZ99" i="5"/>
  <c r="CA99" i="5"/>
  <c r="CB99" i="5"/>
  <c r="CC99" i="5"/>
  <c r="CD99" i="5"/>
  <c r="CE99" i="5"/>
  <c r="CF99" i="5"/>
  <c r="CG99" i="5"/>
  <c r="CH99" i="5"/>
  <c r="CI99" i="5"/>
  <c r="BZ100" i="5"/>
  <c r="CA100" i="5"/>
  <c r="CB100" i="5"/>
  <c r="CC100" i="5"/>
  <c r="CD100" i="5"/>
  <c r="CE100" i="5"/>
  <c r="CF100" i="5"/>
  <c r="CG100" i="5"/>
  <c r="CH100" i="5"/>
  <c r="CI100" i="5"/>
  <c r="BZ101" i="5"/>
  <c r="CA101" i="5"/>
  <c r="CB101" i="5"/>
  <c r="CC101" i="5"/>
  <c r="CD101" i="5"/>
  <c r="CE101" i="5"/>
  <c r="CF101" i="5"/>
  <c r="CG101" i="5"/>
  <c r="CH101" i="5"/>
  <c r="CI101" i="5"/>
  <c r="BZ102" i="5"/>
  <c r="CA102" i="5"/>
  <c r="CB102" i="5"/>
  <c r="CC102" i="5"/>
  <c r="CD102" i="5"/>
  <c r="CE102" i="5"/>
  <c r="CF102" i="5"/>
  <c r="CG102" i="5"/>
  <c r="CH102" i="5"/>
  <c r="CI102" i="5"/>
  <c r="BZ103" i="5"/>
  <c r="CA103" i="5"/>
  <c r="CB103" i="5"/>
  <c r="CC103" i="5"/>
  <c r="CD103" i="5"/>
  <c r="CE103" i="5"/>
  <c r="CF103" i="5"/>
  <c r="CG103" i="5"/>
  <c r="CH103" i="5"/>
  <c r="CI103" i="5"/>
  <c r="BZ104" i="5"/>
  <c r="CA104" i="5"/>
  <c r="CB104" i="5"/>
  <c r="CC104" i="5"/>
  <c r="CD104" i="5"/>
  <c r="CE104" i="5"/>
  <c r="CF104" i="5"/>
  <c r="CG104" i="5"/>
  <c r="CH104" i="5"/>
  <c r="CI104" i="5"/>
  <c r="BZ105" i="5"/>
  <c r="CA105" i="5"/>
  <c r="CB105" i="5"/>
  <c r="CC105" i="5"/>
  <c r="CD105" i="5"/>
  <c r="CE105" i="5"/>
  <c r="CF105" i="5"/>
  <c r="CG105" i="5"/>
  <c r="CH105" i="5"/>
  <c r="CI105" i="5"/>
  <c r="BZ106" i="5"/>
  <c r="CA106" i="5"/>
  <c r="CB106" i="5"/>
  <c r="CC106" i="5"/>
  <c r="CD106" i="5"/>
  <c r="CE106" i="5"/>
  <c r="CF106" i="5"/>
  <c r="CG106" i="5"/>
  <c r="CH106" i="5"/>
  <c r="CI106" i="5"/>
  <c r="BZ107" i="5"/>
  <c r="CA107" i="5"/>
  <c r="CB107" i="5"/>
  <c r="CC107" i="5"/>
  <c r="CD107" i="5"/>
  <c r="CE107" i="5"/>
  <c r="CF107" i="5"/>
  <c r="CG107" i="5"/>
  <c r="CH107" i="5"/>
  <c r="CI107" i="5"/>
  <c r="BZ108" i="5"/>
  <c r="CA108" i="5"/>
  <c r="CB108" i="5"/>
  <c r="CC108" i="5"/>
  <c r="CD108" i="5"/>
  <c r="CE108" i="5"/>
  <c r="CF108" i="5"/>
  <c r="CG108" i="5"/>
  <c r="CH108" i="5"/>
  <c r="CI108" i="5"/>
  <c r="BZ109" i="5"/>
  <c r="CA109" i="5"/>
  <c r="CB109" i="5"/>
  <c r="CC109" i="5"/>
  <c r="CD109" i="5"/>
  <c r="CE109" i="5"/>
  <c r="CF109" i="5"/>
  <c r="CG109" i="5"/>
  <c r="CH109" i="5"/>
  <c r="CI109" i="5"/>
  <c r="BZ110" i="5"/>
  <c r="CA110" i="5"/>
  <c r="CB110" i="5"/>
  <c r="CC110" i="5"/>
  <c r="CD110" i="5"/>
  <c r="CE110" i="5"/>
  <c r="CF110" i="5"/>
  <c r="CG110" i="5"/>
  <c r="CH110" i="5"/>
  <c r="CI110" i="5"/>
  <c r="BZ111" i="5"/>
  <c r="CA111" i="5"/>
  <c r="CB111" i="5"/>
  <c r="CC111" i="5"/>
  <c r="CD111" i="5"/>
  <c r="CE111" i="5"/>
  <c r="CF111" i="5"/>
  <c r="CG111" i="5"/>
  <c r="CH111" i="5"/>
  <c r="CI111" i="5"/>
  <c r="BZ112" i="5"/>
  <c r="CA112" i="5"/>
  <c r="CB112" i="5"/>
  <c r="CC112" i="5"/>
  <c r="CD112" i="5"/>
  <c r="CE112" i="5"/>
  <c r="CF112" i="5"/>
  <c r="CG112" i="5"/>
  <c r="CH112" i="5"/>
  <c r="CI112" i="5"/>
  <c r="BZ113" i="5"/>
  <c r="CA113" i="5"/>
  <c r="CB113" i="5"/>
  <c r="CC113" i="5"/>
  <c r="CD113" i="5"/>
  <c r="CE113" i="5"/>
  <c r="CF113" i="5"/>
  <c r="CG113" i="5"/>
  <c r="CH113" i="5"/>
  <c r="CI113" i="5"/>
  <c r="BZ114" i="5"/>
  <c r="CA114" i="5"/>
  <c r="CB114" i="5"/>
  <c r="CC114" i="5"/>
  <c r="CD114" i="5"/>
  <c r="CE114" i="5"/>
  <c r="CF114" i="5"/>
  <c r="CG114" i="5"/>
  <c r="CH114" i="5"/>
  <c r="CI114" i="5"/>
  <c r="BZ115" i="5"/>
  <c r="CA115" i="5"/>
  <c r="CB115" i="5"/>
  <c r="CC115" i="5"/>
  <c r="CD115" i="5"/>
  <c r="CE115" i="5"/>
  <c r="CF115" i="5"/>
  <c r="CG115" i="5"/>
  <c r="CH115" i="5"/>
  <c r="CI115" i="5"/>
  <c r="BZ116" i="5"/>
  <c r="CA116" i="5"/>
  <c r="CB116" i="5"/>
  <c r="CC116" i="5"/>
  <c r="CD116" i="5"/>
  <c r="CE116" i="5"/>
  <c r="CF116" i="5"/>
  <c r="CG116" i="5"/>
  <c r="CH116" i="5"/>
  <c r="CI116" i="5"/>
  <c r="BZ117" i="5"/>
  <c r="CA117" i="5"/>
  <c r="CB117" i="5"/>
  <c r="CC117" i="5"/>
  <c r="CD117" i="5"/>
  <c r="CE117" i="5"/>
  <c r="CF117" i="5"/>
  <c r="CG117" i="5"/>
  <c r="CH117" i="5"/>
  <c r="CI117" i="5"/>
  <c r="BZ118" i="5"/>
  <c r="CA118" i="5"/>
  <c r="CB118" i="5"/>
  <c r="CC118" i="5"/>
  <c r="CD118" i="5"/>
  <c r="CE118" i="5"/>
  <c r="CF118" i="5"/>
  <c r="CG118" i="5"/>
  <c r="CH118" i="5"/>
  <c r="CI118" i="5"/>
  <c r="BZ119" i="5"/>
  <c r="CA119" i="5"/>
  <c r="CB119" i="5"/>
  <c r="CC119" i="5"/>
  <c r="CD119" i="5"/>
  <c r="CE119" i="5"/>
  <c r="CF119" i="5"/>
  <c r="CG119" i="5"/>
  <c r="CH119" i="5"/>
  <c r="CI119" i="5"/>
  <c r="BZ120" i="5"/>
  <c r="CA120" i="5"/>
  <c r="CB120" i="5"/>
  <c r="CC120" i="5"/>
  <c r="CD120" i="5"/>
  <c r="CE120" i="5"/>
  <c r="CF120" i="5"/>
  <c r="CG120" i="5"/>
  <c r="CH120" i="5"/>
  <c r="CI120" i="5"/>
  <c r="BZ121" i="5"/>
  <c r="CA121" i="5"/>
  <c r="CB121" i="5"/>
  <c r="CC121" i="5"/>
  <c r="CD121" i="5"/>
  <c r="CE121" i="5"/>
  <c r="CF121" i="5"/>
  <c r="CG121" i="5"/>
  <c r="CH121" i="5"/>
  <c r="CI121" i="5"/>
  <c r="BZ122" i="5"/>
  <c r="CA122" i="5"/>
  <c r="CB122" i="5"/>
  <c r="CC122" i="5"/>
  <c r="CD122" i="5"/>
  <c r="CE122" i="5"/>
  <c r="CF122" i="5"/>
  <c r="CG122" i="5"/>
  <c r="CH122" i="5"/>
  <c r="CI122" i="5"/>
  <c r="BZ123" i="5"/>
  <c r="CA123" i="5"/>
  <c r="CB123" i="5"/>
  <c r="CC123" i="5"/>
  <c r="CD123" i="5"/>
  <c r="CE123" i="5"/>
  <c r="CF123" i="5"/>
  <c r="CG123" i="5"/>
  <c r="CH123" i="5"/>
  <c r="CI123" i="5"/>
  <c r="BZ124" i="5"/>
  <c r="CA124" i="5"/>
  <c r="CB124" i="5"/>
  <c r="CC124" i="5"/>
  <c r="CD124" i="5"/>
  <c r="CE124" i="5"/>
  <c r="CF124" i="5"/>
  <c r="CG124" i="5"/>
  <c r="CH124" i="5"/>
  <c r="CI124" i="5"/>
  <c r="BZ125" i="5"/>
  <c r="CA125" i="5"/>
  <c r="CB125" i="5"/>
  <c r="CC125" i="5"/>
  <c r="CD125" i="5"/>
  <c r="CE125" i="5"/>
  <c r="CF125" i="5"/>
  <c r="CG125" i="5"/>
  <c r="CH125" i="5"/>
  <c r="CI125" i="5"/>
  <c r="BZ126" i="5"/>
  <c r="CA126" i="5"/>
  <c r="CB126" i="5"/>
  <c r="CC126" i="5"/>
  <c r="CD126" i="5"/>
  <c r="CE126" i="5"/>
  <c r="CF126" i="5"/>
  <c r="CG126" i="5"/>
  <c r="CH126" i="5"/>
  <c r="CI126" i="5"/>
  <c r="BZ127" i="5"/>
  <c r="CA127" i="5"/>
  <c r="CB127" i="5"/>
  <c r="CC127" i="5"/>
  <c r="CD127" i="5"/>
  <c r="CE127" i="5"/>
  <c r="CF127" i="5"/>
  <c r="CG127" i="5"/>
  <c r="CH127" i="5"/>
  <c r="CI127" i="5"/>
  <c r="BZ128" i="5"/>
  <c r="CA128" i="5"/>
  <c r="CB128" i="5"/>
  <c r="CC128" i="5"/>
  <c r="CD128" i="5"/>
  <c r="CE128" i="5"/>
  <c r="CF128" i="5"/>
  <c r="CG128" i="5"/>
  <c r="CH128" i="5"/>
  <c r="CI128" i="5"/>
  <c r="BZ129" i="5"/>
  <c r="CA129" i="5"/>
  <c r="CB129" i="5"/>
  <c r="CC129" i="5"/>
  <c r="CD129" i="5"/>
  <c r="CE129" i="5"/>
  <c r="CF129" i="5"/>
  <c r="CG129" i="5"/>
  <c r="CH129" i="5"/>
  <c r="CI129" i="5"/>
  <c r="BZ130" i="5"/>
  <c r="CA130" i="5"/>
  <c r="CB130" i="5"/>
  <c r="CC130" i="5"/>
  <c r="CD130" i="5"/>
  <c r="CE130" i="5"/>
  <c r="CF130" i="5"/>
  <c r="CG130" i="5"/>
  <c r="CH130" i="5"/>
  <c r="CI130" i="5"/>
  <c r="BZ131" i="5"/>
  <c r="CA131" i="5"/>
  <c r="CB131" i="5"/>
  <c r="CC131" i="5"/>
  <c r="CD131" i="5"/>
  <c r="CE131" i="5"/>
  <c r="CF131" i="5"/>
  <c r="CG131" i="5"/>
  <c r="CH131" i="5"/>
  <c r="CI131" i="5"/>
  <c r="BZ132" i="5"/>
  <c r="CA132" i="5"/>
  <c r="CB132" i="5"/>
  <c r="CC132" i="5"/>
  <c r="CD132" i="5"/>
  <c r="CE132" i="5"/>
  <c r="CF132" i="5"/>
  <c r="CG132" i="5"/>
  <c r="CH132" i="5"/>
  <c r="CI132" i="5"/>
  <c r="BZ133" i="5"/>
  <c r="CA133" i="5"/>
  <c r="CB133" i="5"/>
  <c r="CC133" i="5"/>
  <c r="CD133" i="5"/>
  <c r="CE133" i="5"/>
  <c r="CF133" i="5"/>
  <c r="CG133" i="5"/>
  <c r="CH133" i="5"/>
  <c r="CI133" i="5"/>
  <c r="BZ134" i="5"/>
  <c r="CA134" i="5"/>
  <c r="CB134" i="5"/>
  <c r="CC134" i="5"/>
  <c r="CD134" i="5"/>
  <c r="CE134" i="5"/>
  <c r="CF134" i="5"/>
  <c r="CG134" i="5"/>
  <c r="CH134" i="5"/>
  <c r="CI134" i="5"/>
  <c r="BZ135" i="5"/>
  <c r="CA135" i="5"/>
  <c r="CB135" i="5"/>
  <c r="CC135" i="5"/>
  <c r="CD135" i="5"/>
  <c r="CE135" i="5"/>
  <c r="CF135" i="5"/>
  <c r="CG135" i="5"/>
  <c r="CH135" i="5"/>
  <c r="CI135" i="5"/>
  <c r="BZ136" i="5"/>
  <c r="CA136" i="5"/>
  <c r="CB136" i="5"/>
  <c r="CC136" i="5"/>
  <c r="CD136" i="5"/>
  <c r="CE136" i="5"/>
  <c r="CF136" i="5"/>
  <c r="CG136" i="5"/>
  <c r="CH136" i="5"/>
  <c r="CI136" i="5"/>
  <c r="BZ137" i="5"/>
  <c r="CA137" i="5"/>
  <c r="CB137" i="5"/>
  <c r="CC137" i="5"/>
  <c r="CD137" i="5"/>
  <c r="CE137" i="5"/>
  <c r="CF137" i="5"/>
  <c r="CG137" i="5"/>
  <c r="CH137" i="5"/>
  <c r="CI137" i="5"/>
  <c r="BZ138" i="5"/>
  <c r="CA138" i="5"/>
  <c r="CB138" i="5"/>
  <c r="CC138" i="5"/>
  <c r="CD138" i="5"/>
  <c r="CE138" i="5"/>
  <c r="CF138" i="5"/>
  <c r="CG138" i="5"/>
  <c r="CH138" i="5"/>
  <c r="CI138" i="5"/>
  <c r="BZ139" i="5"/>
  <c r="CA139" i="5"/>
  <c r="CB139" i="5"/>
  <c r="CC139" i="5"/>
  <c r="CD139" i="5"/>
  <c r="CE139" i="5"/>
  <c r="CF139" i="5"/>
  <c r="CG139" i="5"/>
  <c r="CH139" i="5"/>
  <c r="CI139" i="5"/>
  <c r="BZ140" i="5"/>
  <c r="CA140" i="5"/>
  <c r="CB140" i="5"/>
  <c r="CC140" i="5"/>
  <c r="CD140" i="5"/>
  <c r="CE140" i="5"/>
  <c r="CF140" i="5"/>
  <c r="CG140" i="5"/>
  <c r="CH140" i="5"/>
  <c r="CI140" i="5"/>
  <c r="BZ141" i="5"/>
  <c r="CA141" i="5"/>
  <c r="CB141" i="5"/>
  <c r="CC141" i="5"/>
  <c r="CD141" i="5"/>
  <c r="CE141" i="5"/>
  <c r="CF141" i="5"/>
  <c r="CG141" i="5"/>
  <c r="CH141" i="5"/>
  <c r="CI141" i="5"/>
  <c r="BZ142" i="5"/>
  <c r="CA142" i="5"/>
  <c r="CB142" i="5"/>
  <c r="CC142" i="5"/>
  <c r="CD142" i="5"/>
  <c r="CE142" i="5"/>
  <c r="CF142" i="5"/>
  <c r="CG142" i="5"/>
  <c r="CH142" i="5"/>
  <c r="CI142" i="5"/>
  <c r="BZ143" i="5"/>
  <c r="CA143" i="5"/>
  <c r="CB143" i="5"/>
  <c r="CC143" i="5"/>
  <c r="CD143" i="5"/>
  <c r="CE143" i="5"/>
  <c r="CF143" i="5"/>
  <c r="CG143" i="5"/>
  <c r="CH143" i="5"/>
  <c r="CI143" i="5"/>
  <c r="BZ144" i="5"/>
  <c r="CA144" i="5"/>
  <c r="CB144" i="5"/>
  <c r="CC144" i="5"/>
  <c r="CD144" i="5"/>
  <c r="CE144" i="5"/>
  <c r="CF144" i="5"/>
  <c r="CG144" i="5"/>
  <c r="CH144" i="5"/>
  <c r="CI144" i="5"/>
  <c r="BZ145" i="5"/>
  <c r="CA145" i="5"/>
  <c r="CB145" i="5"/>
  <c r="CC145" i="5"/>
  <c r="CD145" i="5"/>
  <c r="CE145" i="5"/>
  <c r="CF145" i="5"/>
  <c r="CG145" i="5"/>
  <c r="CH145" i="5"/>
  <c r="CI145" i="5"/>
  <c r="BZ146" i="5"/>
  <c r="CA146" i="5"/>
  <c r="CB146" i="5"/>
  <c r="CC146" i="5"/>
  <c r="CD146" i="5"/>
  <c r="CE146" i="5"/>
  <c r="CF146" i="5"/>
  <c r="CG146" i="5"/>
  <c r="CH146" i="5"/>
  <c r="CI146" i="5"/>
  <c r="BZ147" i="5"/>
  <c r="CA147" i="5"/>
  <c r="CB147" i="5"/>
  <c r="CC147" i="5"/>
  <c r="CD147" i="5"/>
  <c r="CE147" i="5"/>
  <c r="CF147" i="5"/>
  <c r="CG147" i="5"/>
  <c r="CH147" i="5"/>
  <c r="CI147" i="5"/>
  <c r="BZ148" i="5"/>
  <c r="CA148" i="5"/>
  <c r="CB148" i="5"/>
  <c r="CC148" i="5"/>
  <c r="CD148" i="5"/>
  <c r="CE148" i="5"/>
  <c r="CF148" i="5"/>
  <c r="CG148" i="5"/>
  <c r="CH148" i="5"/>
  <c r="CI148" i="5"/>
  <c r="BZ149" i="5"/>
  <c r="CA149" i="5"/>
  <c r="CB149" i="5"/>
  <c r="CC149" i="5"/>
  <c r="CD149" i="5"/>
  <c r="CE149" i="5"/>
  <c r="CF149" i="5"/>
  <c r="CG149" i="5"/>
  <c r="CH149" i="5"/>
  <c r="CI149" i="5"/>
  <c r="BZ150" i="5"/>
  <c r="CA150" i="5"/>
  <c r="CB150" i="5"/>
  <c r="CC150" i="5"/>
  <c r="CD150" i="5"/>
  <c r="CE150" i="5"/>
  <c r="CF150" i="5"/>
  <c r="CG150" i="5"/>
  <c r="CH150" i="5"/>
  <c r="CI150" i="5"/>
  <c r="BZ151" i="5"/>
  <c r="CA151" i="5"/>
  <c r="CB151" i="5"/>
  <c r="CC151" i="5"/>
  <c r="CD151" i="5"/>
  <c r="CE151" i="5"/>
  <c r="CF151" i="5"/>
  <c r="CG151" i="5"/>
  <c r="CH151" i="5"/>
  <c r="CI151" i="5"/>
  <c r="BZ152" i="5"/>
  <c r="CA152" i="5"/>
  <c r="CB152" i="5"/>
  <c r="CC152" i="5"/>
  <c r="CD152" i="5"/>
  <c r="CE152" i="5"/>
  <c r="CF152" i="5"/>
  <c r="CG152" i="5"/>
  <c r="CH152" i="5"/>
  <c r="CI152" i="5"/>
  <c r="BZ153" i="5"/>
  <c r="CA153" i="5"/>
  <c r="CB153" i="5"/>
  <c r="CC153" i="5"/>
  <c r="CD153" i="5"/>
  <c r="CE153" i="5"/>
  <c r="CF153" i="5"/>
  <c r="CG153" i="5"/>
  <c r="CH153" i="5"/>
  <c r="CI153" i="5"/>
  <c r="BZ154" i="5"/>
  <c r="CA154" i="5"/>
  <c r="CB154" i="5"/>
  <c r="CC154" i="5"/>
  <c r="CD154" i="5"/>
  <c r="CE154" i="5"/>
  <c r="CF154" i="5"/>
  <c r="CG154" i="5"/>
  <c r="CH154" i="5"/>
  <c r="CI154" i="5"/>
  <c r="BZ155" i="5"/>
  <c r="CA155" i="5"/>
  <c r="CB155" i="5"/>
  <c r="CC155" i="5"/>
  <c r="CD155" i="5"/>
  <c r="CE155" i="5"/>
  <c r="CF155" i="5"/>
  <c r="CG155" i="5"/>
  <c r="CH155" i="5"/>
  <c r="CI155" i="5"/>
  <c r="BZ156" i="5"/>
  <c r="CA156" i="5"/>
  <c r="CB156" i="5"/>
  <c r="CC156" i="5"/>
  <c r="CD156" i="5"/>
  <c r="CE156" i="5"/>
  <c r="CF156" i="5"/>
  <c r="CG156" i="5"/>
  <c r="CH156" i="5"/>
  <c r="CI156" i="5"/>
  <c r="BZ157" i="5"/>
  <c r="CA157" i="5"/>
  <c r="CB157" i="5"/>
  <c r="CC157" i="5"/>
  <c r="CD157" i="5"/>
  <c r="CE157" i="5"/>
  <c r="CF157" i="5"/>
  <c r="CG157" i="5"/>
  <c r="CH157" i="5"/>
  <c r="CI157" i="5"/>
  <c r="BZ158" i="5"/>
  <c r="CA158" i="5"/>
  <c r="CB158" i="5"/>
  <c r="CC158" i="5"/>
  <c r="CD158" i="5"/>
  <c r="CE158" i="5"/>
  <c r="CF158" i="5"/>
  <c r="CG158" i="5"/>
  <c r="CH158" i="5"/>
  <c r="CI158" i="5"/>
  <c r="BZ159" i="5"/>
  <c r="CA159" i="5"/>
  <c r="CB159" i="5"/>
  <c r="CC159" i="5"/>
  <c r="CD159" i="5"/>
  <c r="CE159" i="5"/>
  <c r="CF159" i="5"/>
  <c r="CG159" i="5"/>
  <c r="CH159" i="5"/>
  <c r="CI159" i="5"/>
  <c r="BZ160" i="5"/>
  <c r="CA160" i="5"/>
  <c r="CB160" i="5"/>
  <c r="CC160" i="5"/>
  <c r="CD160" i="5"/>
  <c r="CE160" i="5"/>
  <c r="CF160" i="5"/>
  <c r="CG160" i="5"/>
  <c r="CH160" i="5"/>
  <c r="CI160" i="5"/>
  <c r="BZ161" i="5"/>
  <c r="CA161" i="5"/>
  <c r="CB161" i="5"/>
  <c r="CC161" i="5"/>
  <c r="CD161" i="5"/>
  <c r="CE161" i="5"/>
  <c r="CF161" i="5"/>
  <c r="CG161" i="5"/>
  <c r="CH161" i="5"/>
  <c r="CI161" i="5"/>
  <c r="BZ162" i="5"/>
  <c r="CA162" i="5"/>
  <c r="CB162" i="5"/>
  <c r="CC162" i="5"/>
  <c r="CD162" i="5"/>
  <c r="CE162" i="5"/>
  <c r="CF162" i="5"/>
  <c r="CG162" i="5"/>
  <c r="CH162" i="5"/>
  <c r="CI162" i="5"/>
  <c r="BZ163" i="5"/>
  <c r="CA163" i="5"/>
  <c r="CB163" i="5"/>
  <c r="CC163" i="5"/>
  <c r="CD163" i="5"/>
  <c r="CE163" i="5"/>
  <c r="CF163" i="5"/>
  <c r="CG163" i="5"/>
  <c r="CH163" i="5"/>
  <c r="CI163" i="5"/>
  <c r="BZ164" i="5"/>
  <c r="CA164" i="5"/>
  <c r="CB164" i="5"/>
  <c r="CC164" i="5"/>
  <c r="CD164" i="5"/>
  <c r="CE164" i="5"/>
  <c r="CF164" i="5"/>
  <c r="CG164" i="5"/>
  <c r="CH164" i="5"/>
  <c r="CI164" i="5"/>
  <c r="BZ165" i="5"/>
  <c r="CA165" i="5"/>
  <c r="CB165" i="5"/>
  <c r="CC165" i="5"/>
  <c r="CD165" i="5"/>
  <c r="CE165" i="5"/>
  <c r="CF165" i="5"/>
  <c r="CG165" i="5"/>
  <c r="CH165" i="5"/>
  <c r="CI165" i="5"/>
  <c r="BZ166" i="5"/>
  <c r="CA166" i="5"/>
  <c r="CB166" i="5"/>
  <c r="CC166" i="5"/>
  <c r="CD166" i="5"/>
  <c r="CE166" i="5"/>
  <c r="CF166" i="5"/>
  <c r="CG166" i="5"/>
  <c r="CH166" i="5"/>
  <c r="CI166" i="5"/>
  <c r="BZ167" i="5"/>
  <c r="CA167" i="5"/>
  <c r="CB167" i="5"/>
  <c r="CC167" i="5"/>
  <c r="CD167" i="5"/>
  <c r="CE167" i="5"/>
  <c r="CF167" i="5"/>
  <c r="CG167" i="5"/>
  <c r="CH167" i="5"/>
  <c r="CI167" i="5"/>
  <c r="BZ168" i="5"/>
  <c r="CA168" i="5"/>
  <c r="CB168" i="5"/>
  <c r="CC168" i="5"/>
  <c r="CD168" i="5"/>
  <c r="CE168" i="5"/>
  <c r="CF168" i="5"/>
  <c r="CG168" i="5"/>
  <c r="CH168" i="5"/>
  <c r="CI168" i="5"/>
  <c r="BZ169" i="5"/>
  <c r="CA169" i="5"/>
  <c r="CB169" i="5"/>
  <c r="CC169" i="5"/>
  <c r="CD169" i="5"/>
  <c r="CE169" i="5"/>
  <c r="CF169" i="5"/>
  <c r="CG169" i="5"/>
  <c r="CH169" i="5"/>
  <c r="CI169" i="5"/>
  <c r="BZ170" i="5"/>
  <c r="CA170" i="5"/>
  <c r="CB170" i="5"/>
  <c r="CC170" i="5"/>
  <c r="CD170" i="5"/>
  <c r="CE170" i="5"/>
  <c r="CF170" i="5"/>
  <c r="CG170" i="5"/>
  <c r="CH170" i="5"/>
  <c r="CI170" i="5"/>
  <c r="BZ171" i="5"/>
  <c r="CA171" i="5"/>
  <c r="CB171" i="5"/>
  <c r="CC171" i="5"/>
  <c r="CD171" i="5"/>
  <c r="CE171" i="5"/>
  <c r="CF171" i="5"/>
  <c r="CG171" i="5"/>
  <c r="CH171" i="5"/>
  <c r="CI171" i="5"/>
  <c r="BZ172" i="5"/>
  <c r="CA172" i="5"/>
  <c r="CB172" i="5"/>
  <c r="CC172" i="5"/>
  <c r="CD172" i="5"/>
  <c r="CE172" i="5"/>
  <c r="CF172" i="5"/>
  <c r="CG172" i="5"/>
  <c r="CH172" i="5"/>
  <c r="CI172" i="5"/>
  <c r="BZ173" i="5"/>
  <c r="CA173" i="5"/>
  <c r="CB173" i="5"/>
  <c r="CC173" i="5"/>
  <c r="CD173" i="5"/>
  <c r="CE173" i="5"/>
  <c r="CF173" i="5"/>
  <c r="CG173" i="5"/>
  <c r="CH173" i="5"/>
  <c r="CI173" i="5"/>
  <c r="BZ174" i="5"/>
  <c r="CA174" i="5"/>
  <c r="CB174" i="5"/>
  <c r="CC174" i="5"/>
  <c r="CD174" i="5"/>
  <c r="CE174" i="5"/>
  <c r="CF174" i="5"/>
  <c r="CG174" i="5"/>
  <c r="CH174" i="5"/>
  <c r="CI174" i="5"/>
  <c r="BZ175" i="5"/>
  <c r="CA175" i="5"/>
  <c r="CB175" i="5"/>
  <c r="CC175" i="5"/>
  <c r="CD175" i="5"/>
  <c r="CE175" i="5"/>
  <c r="CF175" i="5"/>
  <c r="CG175" i="5"/>
  <c r="CH175" i="5"/>
  <c r="CI175" i="5"/>
  <c r="BZ176" i="5"/>
  <c r="CA176" i="5"/>
  <c r="CB176" i="5"/>
  <c r="CC176" i="5"/>
  <c r="CD176" i="5"/>
  <c r="CE176" i="5"/>
  <c r="CF176" i="5"/>
  <c r="CG176" i="5"/>
  <c r="CH176" i="5"/>
  <c r="CI176" i="5"/>
  <c r="BZ177" i="5"/>
  <c r="CA177" i="5"/>
  <c r="CB177" i="5"/>
  <c r="CC177" i="5"/>
  <c r="CD177" i="5"/>
  <c r="CE177" i="5"/>
  <c r="CF177" i="5"/>
  <c r="CG177" i="5"/>
  <c r="CH177" i="5"/>
  <c r="CI177" i="5"/>
  <c r="BZ178" i="5"/>
  <c r="CA178" i="5"/>
  <c r="CB178" i="5"/>
  <c r="CC178" i="5"/>
  <c r="CD178" i="5"/>
  <c r="CE178" i="5"/>
  <c r="CF178" i="5"/>
  <c r="CG178" i="5"/>
  <c r="CH178" i="5"/>
  <c r="CI178" i="5"/>
  <c r="BZ179" i="5"/>
  <c r="CA179" i="5"/>
  <c r="CB179" i="5"/>
  <c r="CC179" i="5"/>
  <c r="CD179" i="5"/>
  <c r="CE179" i="5"/>
  <c r="CF179" i="5"/>
  <c r="CG179" i="5"/>
  <c r="CH179" i="5"/>
  <c r="CI179" i="5"/>
  <c r="BZ180" i="5"/>
  <c r="CA180" i="5"/>
  <c r="CB180" i="5"/>
  <c r="CC180" i="5"/>
  <c r="CD180" i="5"/>
  <c r="CE180" i="5"/>
  <c r="CF180" i="5"/>
  <c r="CG180" i="5"/>
  <c r="CH180" i="5"/>
  <c r="CI180" i="5"/>
  <c r="BZ181" i="5"/>
  <c r="CA181" i="5"/>
  <c r="CB181" i="5"/>
  <c r="CC181" i="5"/>
  <c r="CD181" i="5"/>
  <c r="CE181" i="5"/>
  <c r="CF181" i="5"/>
  <c r="CG181" i="5"/>
  <c r="CH181" i="5"/>
  <c r="CI181" i="5"/>
  <c r="BZ182" i="5"/>
  <c r="CA182" i="5"/>
  <c r="CB182" i="5"/>
  <c r="CC182" i="5"/>
  <c r="CD182" i="5"/>
  <c r="CE182" i="5"/>
  <c r="CF182" i="5"/>
  <c r="CG182" i="5"/>
  <c r="CH182" i="5"/>
  <c r="CI182" i="5"/>
  <c r="BZ183" i="5"/>
  <c r="CA183" i="5"/>
  <c r="CB183" i="5"/>
  <c r="CC183" i="5"/>
  <c r="CD183" i="5"/>
  <c r="CE183" i="5"/>
  <c r="CF183" i="5"/>
  <c r="CG183" i="5"/>
  <c r="CH183" i="5"/>
  <c r="CI183" i="5"/>
  <c r="BZ184" i="5"/>
  <c r="CA184" i="5"/>
  <c r="CB184" i="5"/>
  <c r="CC184" i="5"/>
  <c r="CD184" i="5"/>
  <c r="CE184" i="5"/>
  <c r="CF184" i="5"/>
  <c r="CG184" i="5"/>
  <c r="CH184" i="5"/>
  <c r="CI184" i="5"/>
  <c r="BZ185" i="5"/>
  <c r="CA185" i="5"/>
  <c r="CB185" i="5"/>
  <c r="CC185" i="5"/>
  <c r="CD185" i="5"/>
  <c r="CE185" i="5"/>
  <c r="CF185" i="5"/>
  <c r="CG185" i="5"/>
  <c r="CH185" i="5"/>
  <c r="CI185" i="5"/>
  <c r="BZ186" i="5"/>
  <c r="CA186" i="5"/>
  <c r="CB186" i="5"/>
  <c r="CC186" i="5"/>
  <c r="CD186" i="5"/>
  <c r="CE186" i="5"/>
  <c r="CF186" i="5"/>
  <c r="CG186" i="5"/>
  <c r="CH186" i="5"/>
  <c r="CI186" i="5"/>
  <c r="BZ187" i="5"/>
  <c r="CA187" i="5"/>
  <c r="CB187" i="5"/>
  <c r="CC187" i="5"/>
  <c r="CD187" i="5"/>
  <c r="CE187" i="5"/>
  <c r="CF187" i="5"/>
  <c r="CG187" i="5"/>
  <c r="CH187" i="5"/>
  <c r="CI187" i="5"/>
  <c r="BZ188" i="5"/>
  <c r="CA188" i="5"/>
  <c r="CB188" i="5"/>
  <c r="CC188" i="5"/>
  <c r="CD188" i="5"/>
  <c r="CE188" i="5"/>
  <c r="CF188" i="5"/>
  <c r="CG188" i="5"/>
  <c r="CH188" i="5"/>
  <c r="CI188" i="5"/>
  <c r="BZ189" i="5"/>
  <c r="CA189" i="5"/>
  <c r="CB189" i="5"/>
  <c r="CC189" i="5"/>
  <c r="CD189" i="5"/>
  <c r="CE189" i="5"/>
  <c r="CF189" i="5"/>
  <c r="CG189" i="5"/>
  <c r="CH189" i="5"/>
  <c r="CI189" i="5"/>
  <c r="BZ190" i="5"/>
  <c r="CA190" i="5"/>
  <c r="CB190" i="5"/>
  <c r="CC190" i="5"/>
  <c r="CD190" i="5"/>
  <c r="CE190" i="5"/>
  <c r="CF190" i="5"/>
  <c r="CG190" i="5"/>
  <c r="CH190" i="5"/>
  <c r="CI190" i="5"/>
  <c r="BZ191" i="5"/>
  <c r="CA191" i="5"/>
  <c r="CB191" i="5"/>
  <c r="CC191" i="5"/>
  <c r="CD191" i="5"/>
  <c r="CE191" i="5"/>
  <c r="CF191" i="5"/>
  <c r="CG191" i="5"/>
  <c r="CH191" i="5"/>
  <c r="CI191" i="5"/>
  <c r="BZ192" i="5"/>
  <c r="CA192" i="5"/>
  <c r="CB192" i="5"/>
  <c r="CC192" i="5"/>
  <c r="CD192" i="5"/>
  <c r="CE192" i="5"/>
  <c r="CF192" i="5"/>
  <c r="CG192" i="5"/>
  <c r="CH192" i="5"/>
  <c r="CI192" i="5"/>
  <c r="BZ193" i="5"/>
  <c r="CA193" i="5"/>
  <c r="CB193" i="5"/>
  <c r="CC193" i="5"/>
  <c r="CD193" i="5"/>
  <c r="CE193" i="5"/>
  <c r="CF193" i="5"/>
  <c r="CG193" i="5"/>
  <c r="CH193" i="5"/>
  <c r="CI193" i="5"/>
  <c r="BZ194" i="5"/>
  <c r="CA194" i="5"/>
  <c r="CB194" i="5"/>
  <c r="CC194" i="5"/>
  <c r="CD194" i="5"/>
  <c r="CE194" i="5"/>
  <c r="CF194" i="5"/>
  <c r="CG194" i="5"/>
  <c r="CH194" i="5"/>
  <c r="CI194" i="5"/>
  <c r="BZ195" i="5"/>
  <c r="CA195" i="5"/>
  <c r="CB195" i="5"/>
  <c r="CC195" i="5"/>
  <c r="CD195" i="5"/>
  <c r="CE195" i="5"/>
  <c r="CF195" i="5"/>
  <c r="CG195" i="5"/>
  <c r="CH195" i="5"/>
  <c r="CI195" i="5"/>
  <c r="BZ196" i="5"/>
  <c r="CA196" i="5"/>
  <c r="CB196" i="5"/>
  <c r="CC196" i="5"/>
  <c r="CD196" i="5"/>
  <c r="CE196" i="5"/>
  <c r="CF196" i="5"/>
  <c r="CG196" i="5"/>
  <c r="CH196" i="5"/>
  <c r="CI196" i="5"/>
  <c r="BZ197" i="5"/>
  <c r="CA197" i="5"/>
  <c r="CB197" i="5"/>
  <c r="CC197" i="5"/>
  <c r="CD197" i="5"/>
  <c r="CE197" i="5"/>
  <c r="CF197" i="5"/>
  <c r="CG197" i="5"/>
  <c r="CH197" i="5"/>
  <c r="CI197" i="5"/>
  <c r="BZ198" i="5"/>
  <c r="CA198" i="5"/>
  <c r="CB198" i="5"/>
  <c r="CC198" i="5"/>
  <c r="CD198" i="5"/>
  <c r="CE198" i="5"/>
  <c r="CF198" i="5"/>
  <c r="CG198" i="5"/>
  <c r="CH198" i="5"/>
  <c r="CI198" i="5"/>
  <c r="BZ199" i="5"/>
  <c r="CA199" i="5"/>
  <c r="CB199" i="5"/>
  <c r="CC199" i="5"/>
  <c r="CD199" i="5"/>
  <c r="CE199" i="5"/>
  <c r="CF199" i="5"/>
  <c r="CG199" i="5"/>
  <c r="CH199" i="5"/>
  <c r="CI199" i="5"/>
  <c r="BZ200" i="5"/>
  <c r="CA200" i="5"/>
  <c r="CB200" i="5"/>
  <c r="CC200" i="5"/>
  <c r="CD200" i="5"/>
  <c r="CE200" i="5"/>
  <c r="CF200" i="5"/>
  <c r="CG200" i="5"/>
  <c r="CH200" i="5"/>
  <c r="CI200" i="5"/>
  <c r="BZ201" i="5"/>
  <c r="CA201" i="5"/>
  <c r="CB201" i="5"/>
  <c r="CC201" i="5"/>
  <c r="CD201" i="5"/>
  <c r="CE201" i="5"/>
  <c r="CF201" i="5"/>
  <c r="CG201" i="5"/>
  <c r="CH201" i="5"/>
  <c r="CI201" i="5"/>
  <c r="BZ202" i="5"/>
  <c r="CA202" i="5"/>
  <c r="CB202" i="5"/>
  <c r="CC202" i="5"/>
  <c r="CD202" i="5"/>
  <c r="CE202" i="5"/>
  <c r="CF202" i="5"/>
  <c r="CG202" i="5"/>
  <c r="CH202" i="5"/>
  <c r="CI202" i="5"/>
  <c r="BZ203" i="5"/>
  <c r="CA203" i="5"/>
  <c r="CB203" i="5"/>
  <c r="CC203" i="5"/>
  <c r="CD203" i="5"/>
  <c r="CE203" i="5"/>
  <c r="CF203" i="5"/>
  <c r="CG203" i="5"/>
  <c r="CH203" i="5"/>
  <c r="CI203" i="5"/>
  <c r="BZ204" i="5"/>
  <c r="CA204" i="5"/>
  <c r="CB204" i="5"/>
  <c r="CC204" i="5"/>
  <c r="CD204" i="5"/>
  <c r="CE204" i="5"/>
  <c r="CF204" i="5"/>
  <c r="CG204" i="5"/>
  <c r="CH204" i="5"/>
  <c r="CI204" i="5"/>
  <c r="BZ205" i="5"/>
  <c r="CA205" i="5"/>
  <c r="CB205" i="5"/>
  <c r="CC205" i="5"/>
  <c r="CD205" i="5"/>
  <c r="CE205" i="5"/>
  <c r="CF205" i="5"/>
  <c r="CG205" i="5"/>
  <c r="CH205" i="5"/>
  <c r="CI205" i="5"/>
  <c r="BZ207" i="5"/>
  <c r="CA207" i="5"/>
  <c r="CB207" i="5"/>
  <c r="CC207" i="5"/>
  <c r="CD207" i="5"/>
  <c r="CE207" i="5"/>
  <c r="CF207" i="5"/>
  <c r="CG207" i="5"/>
  <c r="CH207" i="5"/>
  <c r="CI207" i="5"/>
  <c r="BZ208" i="5"/>
  <c r="CA208" i="5"/>
  <c r="CB208" i="5"/>
  <c r="CC208" i="5"/>
  <c r="CD208" i="5"/>
  <c r="CE208" i="5"/>
  <c r="CF208" i="5"/>
  <c r="CG208" i="5"/>
  <c r="CH208" i="5"/>
  <c r="CI208" i="5"/>
  <c r="BZ209" i="5"/>
  <c r="CA209" i="5"/>
  <c r="CB209" i="5"/>
  <c r="CC209" i="5"/>
  <c r="CD209" i="5"/>
  <c r="CE209" i="5"/>
  <c r="CF209" i="5"/>
  <c r="CG209" i="5"/>
  <c r="CH209" i="5"/>
  <c r="CI209" i="5"/>
  <c r="BZ210" i="5"/>
  <c r="CA210" i="5"/>
  <c r="CB210" i="5"/>
  <c r="CC210" i="5"/>
  <c r="CD210" i="5"/>
  <c r="CE210" i="5"/>
  <c r="CF210" i="5"/>
  <c r="CG210" i="5"/>
  <c r="CH210" i="5"/>
  <c r="CI210" i="5"/>
  <c r="BZ211" i="5"/>
  <c r="CA211" i="5"/>
  <c r="CB211" i="5"/>
  <c r="CC211" i="5"/>
  <c r="CD211" i="5"/>
  <c r="CE211" i="5"/>
  <c r="CF211" i="5"/>
  <c r="CG211" i="5"/>
  <c r="CH211" i="5"/>
  <c r="CI211" i="5"/>
  <c r="BZ212" i="5"/>
  <c r="CA212" i="5"/>
  <c r="CB212" i="5"/>
  <c r="CC212" i="5"/>
  <c r="CD212" i="5"/>
  <c r="CE212" i="5"/>
  <c r="CF212" i="5"/>
  <c r="CG212" i="5"/>
  <c r="CH212" i="5"/>
  <c r="CI212" i="5"/>
  <c r="BZ213" i="5"/>
  <c r="CA213" i="5"/>
  <c r="CB213" i="5"/>
  <c r="CC213" i="5"/>
  <c r="CD213" i="5"/>
  <c r="CE213" i="5"/>
  <c r="CF213" i="5"/>
  <c r="CG213" i="5"/>
  <c r="CH213" i="5"/>
  <c r="CI213" i="5"/>
  <c r="BZ214" i="5"/>
  <c r="CA214" i="5"/>
  <c r="CB214" i="5"/>
  <c r="CC214" i="5"/>
  <c r="CD214" i="5"/>
  <c r="CE214" i="5"/>
  <c r="CF214" i="5"/>
  <c r="CG214" i="5"/>
  <c r="CH214" i="5"/>
  <c r="CI214" i="5"/>
  <c r="BZ215" i="5"/>
  <c r="CA215" i="5"/>
  <c r="CB215" i="5"/>
  <c r="CC215" i="5"/>
  <c r="CD215" i="5"/>
  <c r="CE215" i="5"/>
  <c r="CF215" i="5"/>
  <c r="CG215" i="5"/>
  <c r="CH215" i="5"/>
  <c r="CI215" i="5"/>
  <c r="BZ216" i="5"/>
  <c r="CA216" i="5"/>
  <c r="CB216" i="5"/>
  <c r="CC216" i="5"/>
  <c r="CD216" i="5"/>
  <c r="CE216" i="5"/>
  <c r="CF216" i="5"/>
  <c r="CG216" i="5"/>
  <c r="CH216" i="5"/>
  <c r="CI216" i="5"/>
  <c r="BZ217" i="5"/>
  <c r="CA217" i="5"/>
  <c r="CB217" i="5"/>
  <c r="CC217" i="5"/>
  <c r="CD217" i="5"/>
  <c r="CE217" i="5"/>
  <c r="CF217" i="5"/>
  <c r="CG217" i="5"/>
  <c r="CH217" i="5"/>
  <c r="CI217" i="5"/>
  <c r="BZ218" i="5"/>
  <c r="CA218" i="5"/>
  <c r="CB218" i="5"/>
  <c r="CC218" i="5"/>
  <c r="CD218" i="5"/>
  <c r="CE218" i="5"/>
  <c r="CF218" i="5"/>
  <c r="CG218" i="5"/>
  <c r="CH218" i="5"/>
  <c r="CI218" i="5"/>
  <c r="BZ219" i="5"/>
  <c r="CA219" i="5"/>
  <c r="CB219" i="5"/>
  <c r="CC219" i="5"/>
  <c r="CD219" i="5"/>
  <c r="CE219" i="5"/>
  <c r="CF219" i="5"/>
  <c r="CG219" i="5"/>
  <c r="CH219" i="5"/>
  <c r="CI219" i="5"/>
  <c r="BZ220" i="5"/>
  <c r="CA220" i="5"/>
  <c r="CB220" i="5"/>
  <c r="CC220" i="5"/>
  <c r="CD220" i="5"/>
  <c r="CE220" i="5"/>
  <c r="CF220" i="5"/>
  <c r="CG220" i="5"/>
  <c r="CH220" i="5"/>
  <c r="CI220" i="5"/>
  <c r="BZ221" i="5"/>
  <c r="CA221" i="5"/>
  <c r="CB221" i="5"/>
  <c r="CC221" i="5"/>
  <c r="CD221" i="5"/>
  <c r="CE221" i="5"/>
  <c r="CF221" i="5"/>
  <c r="CG221" i="5"/>
  <c r="CH221" i="5"/>
  <c r="CI221" i="5"/>
  <c r="BZ222" i="5"/>
  <c r="CA222" i="5"/>
  <c r="CB222" i="5"/>
  <c r="CC222" i="5"/>
  <c r="CD222" i="5"/>
  <c r="CE222" i="5"/>
  <c r="CF222" i="5"/>
  <c r="CG222" i="5"/>
  <c r="CH222" i="5"/>
  <c r="CI222" i="5"/>
  <c r="BZ223" i="5"/>
  <c r="CA223" i="5"/>
  <c r="CB223" i="5"/>
  <c r="CC223" i="5"/>
  <c r="CD223" i="5"/>
  <c r="CE223" i="5"/>
  <c r="CF223" i="5"/>
  <c r="CG223" i="5"/>
  <c r="CH223" i="5"/>
  <c r="CI223" i="5"/>
  <c r="BZ224" i="5"/>
  <c r="CA224" i="5"/>
  <c r="CB224" i="5"/>
  <c r="CC224" i="5"/>
  <c r="CD224" i="5"/>
  <c r="CE224" i="5"/>
  <c r="CF224" i="5"/>
  <c r="CG224" i="5"/>
  <c r="CH224" i="5"/>
  <c r="CI224" i="5"/>
  <c r="BZ225" i="5"/>
  <c r="CA225" i="5"/>
  <c r="CB225" i="5"/>
  <c r="CC225" i="5"/>
  <c r="CD225" i="5"/>
  <c r="CE225" i="5"/>
  <c r="CF225" i="5"/>
  <c r="CG225" i="5"/>
  <c r="CH225" i="5"/>
  <c r="CI225" i="5"/>
  <c r="BZ226" i="5"/>
  <c r="CA226" i="5"/>
  <c r="CB226" i="5"/>
  <c r="CC226" i="5"/>
  <c r="CD226" i="5"/>
  <c r="CE226" i="5"/>
  <c r="CF226" i="5"/>
  <c r="CG226" i="5"/>
  <c r="CH226" i="5"/>
  <c r="CI226" i="5"/>
  <c r="BZ227" i="5"/>
  <c r="CA227" i="5"/>
  <c r="CB227" i="5"/>
  <c r="CC227" i="5"/>
  <c r="CD227" i="5"/>
  <c r="CE227" i="5"/>
  <c r="CF227" i="5"/>
  <c r="CG227" i="5"/>
  <c r="CH227" i="5"/>
  <c r="CI227" i="5"/>
  <c r="BZ228" i="5"/>
  <c r="CA228" i="5"/>
  <c r="CB228" i="5"/>
  <c r="CC228" i="5"/>
  <c r="CD228" i="5"/>
  <c r="CE228" i="5"/>
  <c r="CF228" i="5"/>
  <c r="CG228" i="5"/>
  <c r="CH228" i="5"/>
  <c r="CI228" i="5"/>
  <c r="BZ229" i="5"/>
  <c r="CA229" i="5"/>
  <c r="CB229" i="5"/>
  <c r="CC229" i="5"/>
  <c r="CD229" i="5"/>
  <c r="CE229" i="5"/>
  <c r="CF229" i="5"/>
  <c r="CG229" i="5"/>
  <c r="CH229" i="5"/>
  <c r="CI229" i="5"/>
  <c r="BZ230" i="5"/>
  <c r="CA230" i="5"/>
  <c r="CB230" i="5"/>
  <c r="CC230" i="5"/>
  <c r="CD230" i="5"/>
  <c r="CE230" i="5"/>
  <c r="CF230" i="5"/>
  <c r="CG230" i="5"/>
  <c r="CH230" i="5"/>
  <c r="CI230" i="5"/>
  <c r="BZ231" i="5"/>
  <c r="CA231" i="5"/>
  <c r="CB231" i="5"/>
  <c r="CC231" i="5"/>
  <c r="CD231" i="5"/>
  <c r="CE231" i="5"/>
  <c r="CF231" i="5"/>
  <c r="CG231" i="5"/>
  <c r="CH231" i="5"/>
  <c r="CI231" i="5"/>
  <c r="BZ232" i="5"/>
  <c r="CA232" i="5"/>
  <c r="CB232" i="5"/>
  <c r="CC232" i="5"/>
  <c r="CD232" i="5"/>
  <c r="CE232" i="5"/>
  <c r="CF232" i="5"/>
  <c r="CG232" i="5"/>
  <c r="CH232" i="5"/>
  <c r="CI232" i="5"/>
  <c r="BZ233" i="5"/>
  <c r="CA233" i="5"/>
  <c r="CB233" i="5"/>
  <c r="CC233" i="5"/>
  <c r="CD233" i="5"/>
  <c r="CE233" i="5"/>
  <c r="CF233" i="5"/>
  <c r="CG233" i="5"/>
  <c r="CH233" i="5"/>
  <c r="CI233" i="5"/>
  <c r="BZ234" i="5"/>
  <c r="CA234" i="5"/>
  <c r="CB234" i="5"/>
  <c r="CC234" i="5"/>
  <c r="CD234" i="5"/>
  <c r="CE234" i="5"/>
  <c r="CF234" i="5"/>
  <c r="CG234" i="5"/>
  <c r="CH234" i="5"/>
  <c r="CI234" i="5"/>
  <c r="BZ235" i="5"/>
  <c r="CA235" i="5"/>
  <c r="CB235" i="5"/>
  <c r="CC235" i="5"/>
  <c r="CD235" i="5"/>
  <c r="CE235" i="5"/>
  <c r="CF235" i="5"/>
  <c r="CG235" i="5"/>
  <c r="CH235" i="5"/>
  <c r="CI235" i="5"/>
  <c r="BZ236" i="5"/>
  <c r="CA236" i="5"/>
  <c r="CB236" i="5"/>
  <c r="CC236" i="5"/>
  <c r="CD236" i="5"/>
  <c r="CE236" i="5"/>
  <c r="CF236" i="5"/>
  <c r="CG236" i="5"/>
  <c r="CH236" i="5"/>
  <c r="CI236" i="5"/>
  <c r="BZ237" i="5"/>
  <c r="CA237" i="5"/>
  <c r="CB237" i="5"/>
  <c r="CC237" i="5"/>
  <c r="CD237" i="5"/>
  <c r="CE237" i="5"/>
  <c r="CF237" i="5"/>
  <c r="CG237" i="5"/>
  <c r="CH237" i="5"/>
  <c r="CI237" i="5"/>
  <c r="BZ238" i="5"/>
  <c r="CA238" i="5"/>
  <c r="CB238" i="5"/>
  <c r="CC238" i="5"/>
  <c r="CD238" i="5"/>
  <c r="CE238" i="5"/>
  <c r="CF238" i="5"/>
  <c r="CG238" i="5"/>
  <c r="CH238" i="5"/>
  <c r="CI238" i="5"/>
  <c r="BZ239" i="5"/>
  <c r="CA239" i="5"/>
  <c r="CB239" i="5"/>
  <c r="CC239" i="5"/>
  <c r="CD239" i="5"/>
  <c r="CE239" i="5"/>
  <c r="CF239" i="5"/>
  <c r="CG239" i="5"/>
  <c r="CH239" i="5"/>
  <c r="CI239" i="5"/>
  <c r="BZ240" i="5"/>
  <c r="CA240" i="5"/>
  <c r="CB240" i="5"/>
  <c r="CC240" i="5"/>
  <c r="CD240" i="5"/>
  <c r="CE240" i="5"/>
  <c r="CF240" i="5"/>
  <c r="CG240" i="5"/>
  <c r="CH240" i="5"/>
  <c r="CI240" i="5"/>
  <c r="BZ241" i="5"/>
  <c r="CA241" i="5"/>
  <c r="CB241" i="5"/>
  <c r="CC241" i="5"/>
  <c r="CD241" i="5"/>
  <c r="CE241" i="5"/>
  <c r="CF241" i="5"/>
  <c r="CG241" i="5"/>
  <c r="CH241" i="5"/>
  <c r="CI241" i="5"/>
  <c r="BZ242" i="5"/>
  <c r="CA242" i="5"/>
  <c r="CB242" i="5"/>
  <c r="CC242" i="5"/>
  <c r="CD242" i="5"/>
  <c r="CE242" i="5"/>
  <c r="CF242" i="5"/>
  <c r="CG242" i="5"/>
  <c r="CH242" i="5"/>
  <c r="CI242" i="5"/>
  <c r="BZ243" i="5"/>
  <c r="CA243" i="5"/>
  <c r="CB243" i="5"/>
  <c r="CC243" i="5"/>
  <c r="CD243" i="5"/>
  <c r="CE243" i="5"/>
  <c r="CF243" i="5"/>
  <c r="CG243" i="5"/>
  <c r="CH243" i="5"/>
  <c r="CI243" i="5"/>
  <c r="BZ244" i="5"/>
  <c r="CA244" i="5"/>
  <c r="CB244" i="5"/>
  <c r="CC244" i="5"/>
  <c r="CD244" i="5"/>
  <c r="CE244" i="5"/>
  <c r="CF244" i="5"/>
  <c r="CG244" i="5"/>
  <c r="CH244" i="5"/>
  <c r="CI244" i="5"/>
  <c r="BZ245" i="5"/>
  <c r="CA245" i="5"/>
  <c r="CB245" i="5"/>
  <c r="CC245" i="5"/>
  <c r="CD245" i="5"/>
  <c r="CE245" i="5"/>
  <c r="CF245" i="5"/>
  <c r="CG245" i="5"/>
  <c r="CH245" i="5"/>
  <c r="CI245" i="5"/>
  <c r="BZ246" i="5"/>
  <c r="CA246" i="5"/>
  <c r="CB246" i="5"/>
  <c r="CC246" i="5"/>
  <c r="CD246" i="5"/>
  <c r="CE246" i="5"/>
  <c r="CF246" i="5"/>
  <c r="CG246" i="5"/>
  <c r="CH246" i="5"/>
  <c r="CI246" i="5"/>
  <c r="BZ247" i="5"/>
  <c r="CA247" i="5"/>
  <c r="CB247" i="5"/>
  <c r="CC247" i="5"/>
  <c r="CD247" i="5"/>
  <c r="CE247" i="5"/>
  <c r="CF247" i="5"/>
  <c r="CG247" i="5"/>
  <c r="CH247" i="5"/>
  <c r="CI247" i="5"/>
  <c r="BZ248" i="5"/>
  <c r="CA248" i="5"/>
  <c r="CB248" i="5"/>
  <c r="CC248" i="5"/>
  <c r="CD248" i="5"/>
  <c r="CE248" i="5"/>
  <c r="CF248" i="5"/>
  <c r="CG248" i="5"/>
  <c r="CH248" i="5"/>
  <c r="CI248" i="5"/>
  <c r="CI2" i="5"/>
  <c r="CH2" i="5"/>
  <c r="CG2" i="5"/>
  <c r="CF2" i="5"/>
  <c r="CE2" i="5"/>
  <c r="CD2" i="5"/>
  <c r="CC2" i="5"/>
  <c r="CB2" i="5"/>
  <c r="CA2" i="5"/>
  <c r="BZ2" i="5"/>
  <c r="BK73" i="5"/>
  <c r="BJ73" i="5" s="1"/>
  <c r="BK58" i="5"/>
  <c r="BJ58" i="5" s="1"/>
  <c r="BK53" i="5"/>
  <c r="BJ53" i="5" s="1"/>
  <c r="BK206" i="5"/>
  <c r="BJ206" i="5" s="1"/>
  <c r="BK67" i="5"/>
  <c r="BJ67" i="5" s="1"/>
  <c r="BK57" i="5"/>
  <c r="BJ57" i="5" s="1"/>
  <c r="BK247" i="4"/>
  <c r="BK208" i="4"/>
  <c r="BK138" i="4"/>
  <c r="BK137" i="4"/>
  <c r="BK109" i="4"/>
  <c r="BK45" i="4"/>
  <c r="BK38" i="4"/>
  <c r="BJ247" i="4"/>
  <c r="BK79" i="5"/>
  <c r="BJ79" i="5" s="1"/>
  <c r="BJ97" i="5"/>
  <c r="BJ98" i="5"/>
  <c r="BJ99" i="5"/>
  <c r="BJ100" i="5"/>
  <c r="BJ101" i="5"/>
  <c r="BJ38" i="5"/>
  <c r="BJ39" i="5"/>
  <c r="BJ40" i="5"/>
  <c r="BJ41" i="5"/>
  <c r="BJ42" i="5"/>
  <c r="BJ68" i="5"/>
  <c r="BJ69" i="5"/>
  <c r="BJ70" i="5"/>
  <c r="BJ71" i="5"/>
  <c r="BJ72" i="5"/>
  <c r="BJ140" i="5"/>
  <c r="BJ141" i="5"/>
  <c r="BJ142" i="5"/>
  <c r="BJ143" i="5"/>
  <c r="BJ144" i="5"/>
  <c r="BJ87" i="5"/>
  <c r="BJ88" i="5"/>
  <c r="BJ89" i="5"/>
  <c r="BJ90" i="5"/>
  <c r="BJ91" i="5"/>
  <c r="BJ145" i="5"/>
  <c r="BJ146" i="5"/>
  <c r="BJ147" i="5"/>
  <c r="BJ148" i="5"/>
  <c r="BJ149" i="5"/>
  <c r="BJ150" i="5"/>
  <c r="BJ151" i="5"/>
  <c r="BJ152" i="5"/>
  <c r="BJ153" i="5"/>
  <c r="BJ154" i="5"/>
  <c r="BJ212" i="5"/>
  <c r="BJ234" i="5"/>
  <c r="BJ213" i="5"/>
  <c r="BJ235" i="5"/>
  <c r="BJ214" i="5"/>
  <c r="BJ236" i="5"/>
  <c r="BJ215" i="5"/>
  <c r="BJ237" i="5"/>
  <c r="BJ216" i="5"/>
  <c r="BJ238" i="5"/>
  <c r="BJ102" i="5"/>
  <c r="BJ103" i="5"/>
  <c r="BJ104" i="5"/>
  <c r="BJ105" i="5"/>
  <c r="BJ106" i="5"/>
  <c r="BJ107" i="5"/>
  <c r="BJ108" i="5"/>
  <c r="BJ109" i="5"/>
  <c r="BJ110" i="5"/>
  <c r="BJ111" i="5"/>
  <c r="BJ136" i="5"/>
  <c r="BJ137" i="5"/>
  <c r="BJ138" i="5"/>
  <c r="BJ139" i="5"/>
  <c r="BJ217" i="5"/>
  <c r="BJ218" i="5"/>
  <c r="BJ219" i="5"/>
  <c r="BJ220" i="5"/>
  <c r="BJ221" i="5"/>
  <c r="BJ222" i="5"/>
  <c r="BJ223" i="5"/>
  <c r="BJ224" i="5"/>
  <c r="BJ225" i="5"/>
  <c r="BJ226" i="5"/>
  <c r="BJ227" i="5"/>
  <c r="BJ159" i="5"/>
  <c r="BJ74" i="5"/>
  <c r="BJ75" i="5"/>
  <c r="BJ76" i="5"/>
  <c r="BJ77" i="5"/>
  <c r="BJ78" i="5"/>
  <c r="BJ160" i="5"/>
  <c r="BJ161" i="5"/>
  <c r="BJ162" i="5"/>
  <c r="BJ163" i="5"/>
  <c r="BJ112" i="5"/>
  <c r="BJ113" i="5"/>
  <c r="BJ114" i="5"/>
  <c r="BJ115" i="5"/>
  <c r="BJ116" i="5"/>
  <c r="BJ36" i="5"/>
  <c r="BJ26" i="5"/>
  <c r="BJ23" i="5"/>
  <c r="BJ27" i="5"/>
  <c r="BJ24" i="5"/>
  <c r="BJ28" i="5"/>
  <c r="BJ25" i="5"/>
  <c r="BJ127" i="5"/>
  <c r="BJ128" i="5"/>
  <c r="BJ129" i="5"/>
  <c r="BJ130" i="5"/>
  <c r="BJ34" i="5"/>
  <c r="BJ4" i="5"/>
  <c r="BJ2" i="5"/>
  <c r="BJ35" i="5"/>
  <c r="BJ5" i="5"/>
  <c r="BJ3" i="5"/>
  <c r="BJ37" i="5"/>
  <c r="BJ62" i="5"/>
  <c r="BJ182" i="5"/>
  <c r="BJ183" i="5"/>
  <c r="BJ184" i="5"/>
  <c r="BJ185" i="5"/>
  <c r="BJ186" i="5"/>
  <c r="BJ63" i="5"/>
  <c r="BJ64" i="5"/>
  <c r="BJ65" i="5"/>
  <c r="BJ66" i="5"/>
  <c r="BJ155" i="5"/>
  <c r="BJ156" i="5"/>
  <c r="BJ117" i="5"/>
  <c r="BJ131" i="5"/>
  <c r="BJ118" i="5"/>
  <c r="BJ132" i="5"/>
  <c r="BJ119" i="5"/>
  <c r="BJ133" i="5"/>
  <c r="BJ11" i="5"/>
  <c r="BJ92" i="5"/>
  <c r="BJ93" i="5"/>
  <c r="BJ94" i="5"/>
  <c r="BJ95" i="5"/>
  <c r="BJ194" i="5"/>
  <c r="BJ195" i="5"/>
  <c r="BJ196" i="5"/>
  <c r="BJ197" i="5"/>
  <c r="BJ198" i="5"/>
  <c r="BJ244" i="5"/>
  <c r="BJ239" i="5"/>
  <c r="BJ240" i="5"/>
  <c r="BJ241" i="5"/>
  <c r="BJ245" i="5"/>
  <c r="BJ246" i="5"/>
  <c r="BJ247" i="5"/>
  <c r="BJ248" i="5"/>
  <c r="BJ242" i="5"/>
  <c r="BJ243" i="5"/>
  <c r="BJ96" i="5"/>
  <c r="BJ120" i="5"/>
  <c r="BJ134" i="5"/>
  <c r="BJ121" i="5"/>
  <c r="BJ135" i="5"/>
  <c r="BJ12" i="5"/>
  <c r="BJ122" i="5"/>
  <c r="BJ123" i="5"/>
  <c r="BJ124" i="5"/>
  <c r="BJ125" i="5"/>
  <c r="BJ126" i="5"/>
  <c r="BJ164" i="5"/>
  <c r="BJ165" i="5"/>
  <c r="BJ157" i="5"/>
  <c r="BJ158" i="5"/>
  <c r="BJ199" i="5"/>
  <c r="BJ200" i="5"/>
  <c r="BJ192" i="5"/>
  <c r="BJ193" i="5"/>
  <c r="BJ228" i="5"/>
  <c r="BJ166" i="5"/>
  <c r="BJ187" i="5"/>
  <c r="BJ188" i="5"/>
  <c r="BJ189" i="5"/>
  <c r="BJ190" i="5"/>
  <c r="BJ191" i="5"/>
  <c r="BJ167" i="5"/>
  <c r="BJ18" i="5"/>
  <c r="BJ19" i="5"/>
  <c r="BJ20" i="5"/>
  <c r="BJ21" i="5"/>
  <c r="BJ22" i="5"/>
  <c r="BJ229" i="5"/>
  <c r="BJ230" i="5"/>
  <c r="BJ231" i="5"/>
  <c r="BJ232" i="5"/>
  <c r="BJ233" i="5"/>
  <c r="BJ43" i="5"/>
  <c r="BJ44" i="5"/>
  <c r="BJ45" i="5"/>
  <c r="BJ46" i="5"/>
  <c r="BJ47" i="5"/>
  <c r="BJ207" i="5"/>
  <c r="BJ208" i="5"/>
  <c r="BJ209" i="5"/>
  <c r="BJ210" i="5"/>
  <c r="BJ211" i="5"/>
  <c r="BJ80" i="5"/>
  <c r="BJ81" i="5"/>
  <c r="BJ29" i="5"/>
  <c r="BJ30" i="5"/>
  <c r="BJ31" i="5"/>
  <c r="BJ32" i="5"/>
  <c r="BJ33" i="5"/>
  <c r="BJ48" i="5"/>
  <c r="BJ49" i="5"/>
  <c r="BJ50" i="5"/>
  <c r="BJ51" i="5"/>
  <c r="BJ52" i="5"/>
  <c r="BJ168" i="5"/>
  <c r="BJ169" i="5"/>
  <c r="BJ170" i="5"/>
  <c r="BJ171" i="5"/>
  <c r="BJ172" i="5"/>
  <c r="BJ6" i="5"/>
  <c r="BJ173" i="5"/>
  <c r="BJ7" i="5"/>
  <c r="BJ174" i="5"/>
  <c r="BJ8" i="5"/>
  <c r="BJ175" i="5"/>
  <c r="BJ9" i="5"/>
  <c r="BJ176" i="5"/>
  <c r="BJ10" i="5"/>
  <c r="BJ82" i="5"/>
  <c r="BJ83" i="5"/>
  <c r="BJ84" i="5"/>
  <c r="BJ85" i="5"/>
  <c r="BJ86" i="5"/>
  <c r="BJ177" i="5"/>
  <c r="BJ178" i="5"/>
  <c r="BJ179" i="5"/>
  <c r="BJ180" i="5"/>
  <c r="BJ181" i="5"/>
  <c r="BJ54" i="5"/>
  <c r="BJ59" i="5"/>
  <c r="BJ55" i="5"/>
  <c r="BJ60" i="5"/>
  <c r="BJ56" i="5"/>
  <c r="BJ61" i="5"/>
  <c r="BJ13" i="5"/>
  <c r="BJ14" i="5"/>
  <c r="BJ15" i="5"/>
  <c r="BJ16" i="5"/>
  <c r="BJ17" i="5"/>
  <c r="BJ201" i="5"/>
  <c r="BJ202" i="5"/>
  <c r="BJ203" i="5"/>
  <c r="BJ204" i="5"/>
  <c r="BJ205" i="5"/>
  <c r="BJ71" i="4"/>
  <c r="BJ72" i="4"/>
  <c r="BJ73" i="4"/>
  <c r="BJ77" i="4"/>
  <c r="BJ209" i="4"/>
  <c r="BJ210" i="4"/>
  <c r="BJ211" i="4"/>
  <c r="BJ212" i="4"/>
  <c r="BJ213" i="4"/>
  <c r="BJ214" i="4"/>
  <c r="BJ78" i="4"/>
  <c r="BJ177" i="4"/>
  <c r="BJ79" i="4"/>
  <c r="BJ178" i="4"/>
  <c r="BJ80" i="4"/>
  <c r="BJ179" i="4"/>
  <c r="BJ176" i="4"/>
  <c r="BJ180" i="4"/>
  <c r="BJ66" i="4"/>
  <c r="BJ67" i="4"/>
  <c r="BJ68" i="4"/>
  <c r="BJ69" i="4"/>
  <c r="BJ215" i="4"/>
  <c r="BJ216" i="4"/>
  <c r="BJ217" i="4"/>
  <c r="BJ218" i="4"/>
  <c r="BJ219" i="4"/>
  <c r="BJ86" i="4"/>
  <c r="BJ144" i="4"/>
  <c r="BJ29" i="4"/>
  <c r="BJ76" i="4"/>
  <c r="BJ18" i="4"/>
  <c r="BJ56" i="4"/>
  <c r="BJ63" i="4"/>
  <c r="BJ57" i="4"/>
  <c r="BJ58" i="4"/>
  <c r="BJ59" i="4"/>
  <c r="BJ33" i="4"/>
  <c r="BJ20" i="4"/>
  <c r="BJ60" i="4"/>
  <c r="BJ19" i="4"/>
  <c r="BJ21" i="4"/>
  <c r="BJ32" i="4"/>
  <c r="BJ15" i="4"/>
  <c r="BJ30" i="4"/>
  <c r="BJ31" i="4"/>
  <c r="BJ280" i="4"/>
  <c r="BJ281" i="4"/>
  <c r="BJ282" i="4"/>
  <c r="BJ283" i="4"/>
  <c r="BJ284" i="4"/>
  <c r="BJ104" i="4"/>
  <c r="BJ105" i="4"/>
  <c r="BJ106" i="4"/>
  <c r="BJ107" i="4"/>
  <c r="BJ108" i="4"/>
  <c r="BJ275" i="4"/>
  <c r="BJ276" i="4"/>
  <c r="BJ277" i="4"/>
  <c r="BJ278" i="4"/>
  <c r="BJ279" i="4"/>
  <c r="BJ250" i="4"/>
  <c r="BJ260" i="4"/>
  <c r="BJ251" i="4"/>
  <c r="BJ261" i="4"/>
  <c r="BJ252" i="4"/>
  <c r="BJ262" i="4"/>
  <c r="BJ253" i="4"/>
  <c r="BJ263" i="4"/>
  <c r="BJ254" i="4"/>
  <c r="BJ264" i="4"/>
  <c r="BJ255" i="4"/>
  <c r="BJ265" i="4"/>
  <c r="BJ256" i="4"/>
  <c r="BJ266" i="4"/>
  <c r="BJ257" i="4"/>
  <c r="BJ267" i="4"/>
  <c r="BJ258" i="4"/>
  <c r="BJ268" i="4"/>
  <c r="BJ259" i="4"/>
  <c r="BJ269" i="4"/>
  <c r="BJ220" i="4"/>
  <c r="BJ221" i="4"/>
  <c r="BJ222" i="4"/>
  <c r="BJ223" i="4"/>
  <c r="BJ224" i="4"/>
  <c r="BJ285" i="4"/>
  <c r="BJ286" i="4"/>
  <c r="BJ287" i="4"/>
  <c r="BJ288" i="4"/>
  <c r="BJ289" i="4"/>
  <c r="BJ290" i="4"/>
  <c r="BJ291" i="4"/>
  <c r="BJ292" i="4"/>
  <c r="BJ293" i="4"/>
  <c r="BJ294" i="4"/>
  <c r="BJ235" i="4"/>
  <c r="BJ158" i="4"/>
  <c r="BJ159" i="4"/>
  <c r="BJ152" i="4"/>
  <c r="BJ121" i="4"/>
  <c r="BJ34" i="4"/>
  <c r="BJ35" i="4"/>
  <c r="BJ36" i="4"/>
  <c r="BJ37" i="4"/>
  <c r="BJ11" i="4"/>
  <c r="BJ9" i="4"/>
  <c r="BJ3" i="4"/>
  <c r="BJ10" i="4"/>
  <c r="BJ8" i="4"/>
  <c r="BJ13" i="4"/>
  <c r="BJ5" i="4"/>
  <c r="BJ4" i="4"/>
  <c r="BJ2" i="4"/>
  <c r="BJ6" i="4"/>
  <c r="BJ7" i="4"/>
  <c r="BJ225" i="4"/>
  <c r="BJ22" i="4"/>
  <c r="BJ227" i="4"/>
  <c r="BJ228" i="4"/>
  <c r="BJ229" i="4"/>
  <c r="BJ230" i="4"/>
  <c r="BJ231" i="4"/>
  <c r="BJ28" i="4"/>
  <c r="BJ39" i="4"/>
  <c r="BJ12" i="4"/>
  <c r="BJ23" i="4"/>
  <c r="BJ24" i="4"/>
  <c r="BJ25" i="4"/>
  <c r="BJ26" i="4"/>
  <c r="BJ14" i="4"/>
  <c r="BJ27" i="4"/>
  <c r="BJ40" i="4"/>
  <c r="BJ41" i="4"/>
  <c r="BJ42" i="4"/>
  <c r="BJ43" i="4"/>
  <c r="BJ17" i="4"/>
  <c r="BJ16" i="4"/>
  <c r="BJ44" i="4"/>
  <c r="BJ64" i="4"/>
  <c r="BJ61" i="4"/>
  <c r="BJ153" i="4"/>
  <c r="BJ154" i="4"/>
  <c r="BJ155" i="4"/>
  <c r="BJ115" i="4"/>
  <c r="BJ116" i="4"/>
  <c r="BJ117" i="4"/>
  <c r="BJ118" i="4"/>
  <c r="BJ74" i="4"/>
  <c r="BJ241" i="4"/>
  <c r="BJ243" i="4"/>
  <c r="BJ75" i="4"/>
  <c r="BJ242" i="4"/>
  <c r="BJ244" i="4"/>
  <c r="BJ65" i="4"/>
  <c r="BJ62" i="4"/>
  <c r="BJ97" i="4"/>
  <c r="BJ145" i="4"/>
  <c r="BJ146" i="4"/>
  <c r="BJ147" i="4"/>
  <c r="BJ148" i="4"/>
  <c r="BJ149" i="4"/>
  <c r="BJ98" i="4"/>
  <c r="BJ99" i="4"/>
  <c r="BJ100" i="4"/>
  <c r="BJ101" i="4"/>
  <c r="BJ245" i="4"/>
  <c r="BJ246" i="4"/>
  <c r="BJ160" i="4"/>
  <c r="BJ161" i="4"/>
  <c r="BJ162" i="4"/>
  <c r="BJ119" i="4"/>
  <c r="BJ270" i="4"/>
  <c r="BJ271" i="4"/>
  <c r="BJ272" i="4"/>
  <c r="BJ273" i="4"/>
  <c r="BJ236" i="4"/>
  <c r="BJ237" i="4"/>
  <c r="BJ238" i="4"/>
  <c r="BJ239" i="4"/>
  <c r="BJ240" i="4"/>
  <c r="BJ181" i="4"/>
  <c r="BJ186" i="4"/>
  <c r="BJ203" i="4"/>
  <c r="BJ204" i="4"/>
  <c r="BJ205" i="4"/>
  <c r="BJ182" i="4"/>
  <c r="BJ187" i="4"/>
  <c r="BJ183" i="4"/>
  <c r="BJ188" i="4"/>
  <c r="BJ184" i="4"/>
  <c r="BJ189" i="4"/>
  <c r="BJ185" i="4"/>
  <c r="BJ190" i="4"/>
  <c r="BJ206" i="4"/>
  <c r="BJ207" i="4"/>
  <c r="BJ274" i="4"/>
  <c r="BJ163" i="4"/>
  <c r="BJ164" i="4"/>
  <c r="BJ120" i="4"/>
  <c r="BJ127" i="4"/>
  <c r="BJ128" i="4"/>
  <c r="BJ129" i="4"/>
  <c r="BJ130" i="4"/>
  <c r="BJ131" i="4"/>
  <c r="BJ191" i="4"/>
  <c r="BJ192" i="4"/>
  <c r="BJ102" i="4"/>
  <c r="BJ103" i="4"/>
  <c r="BJ248" i="4"/>
  <c r="BJ249" i="4"/>
  <c r="BJ150" i="4"/>
  <c r="BJ151" i="4"/>
  <c r="BJ226" i="4"/>
  <c r="BJ193" i="4"/>
  <c r="BJ171" i="4"/>
  <c r="BJ172" i="4"/>
  <c r="BJ173" i="4"/>
  <c r="BJ174" i="4"/>
  <c r="BJ175" i="4"/>
  <c r="BJ165" i="4"/>
  <c r="BJ110" i="4"/>
  <c r="BJ111" i="4"/>
  <c r="BJ112" i="4"/>
  <c r="BJ113" i="4"/>
  <c r="BJ114" i="4"/>
  <c r="BJ194" i="4"/>
  <c r="BJ195" i="4"/>
  <c r="BJ196" i="4"/>
  <c r="BJ197" i="4"/>
  <c r="BJ198" i="4"/>
  <c r="BJ132" i="4"/>
  <c r="BJ133" i="4"/>
  <c r="BJ134" i="4"/>
  <c r="BJ135" i="4"/>
  <c r="BJ136" i="4"/>
  <c r="BJ81" i="4"/>
  <c r="BJ82" i="4"/>
  <c r="BJ83" i="4"/>
  <c r="BJ84" i="4"/>
  <c r="BJ85" i="4"/>
  <c r="BJ156" i="4"/>
  <c r="BJ157" i="4"/>
  <c r="BJ87" i="4"/>
  <c r="BJ88" i="4"/>
  <c r="BJ89" i="4"/>
  <c r="BJ90" i="4"/>
  <c r="BJ91" i="4"/>
  <c r="BJ51" i="4"/>
  <c r="BJ52" i="4"/>
  <c r="BJ53" i="4"/>
  <c r="BJ54" i="4"/>
  <c r="BJ55" i="4"/>
  <c r="BJ199" i="4"/>
  <c r="BJ200" i="4"/>
  <c r="BJ201" i="4"/>
  <c r="BJ202" i="4"/>
  <c r="BJ46" i="4"/>
  <c r="BJ92" i="4"/>
  <c r="BJ47" i="4"/>
  <c r="BJ93" i="4"/>
  <c r="BJ48" i="4"/>
  <c r="BJ94" i="4"/>
  <c r="BJ49" i="4"/>
  <c r="BJ95" i="4"/>
  <c r="BJ50" i="4"/>
  <c r="BJ96" i="4"/>
  <c r="BJ295" i="4"/>
  <c r="BJ296" i="4"/>
  <c r="BJ297" i="4"/>
  <c r="BJ298" i="4"/>
  <c r="BJ299" i="4"/>
  <c r="BJ139" i="4"/>
  <c r="BJ140" i="4"/>
  <c r="BJ141" i="4"/>
  <c r="BJ142" i="4"/>
  <c r="BJ143" i="4"/>
  <c r="BJ232" i="4"/>
  <c r="BJ233" i="4"/>
  <c r="BJ234" i="4"/>
  <c r="BJ122" i="4"/>
  <c r="BJ123" i="4"/>
  <c r="BJ124" i="4"/>
  <c r="BJ125" i="4"/>
  <c r="BJ126" i="4"/>
  <c r="BJ166" i="4"/>
  <c r="BJ167" i="4"/>
  <c r="BJ168" i="4"/>
  <c r="BJ169" i="4"/>
  <c r="BJ170" i="4"/>
  <c r="BJ137" i="4"/>
  <c r="BJ208" i="4"/>
  <c r="BJ109" i="4"/>
  <c r="BJ138" i="4"/>
  <c r="BJ38" i="4"/>
  <c r="BJ45" i="4"/>
  <c r="BJ70" i="4"/>
  <c r="BZ71" i="4"/>
  <c r="CA71" i="4"/>
  <c r="CB71" i="4"/>
  <c r="CC71" i="4"/>
  <c r="CD71" i="4"/>
  <c r="CE71" i="4"/>
  <c r="CF71" i="4"/>
  <c r="CG71" i="4"/>
  <c r="CH71" i="4"/>
  <c r="CI71" i="4"/>
  <c r="BZ72" i="4"/>
  <c r="CA72" i="4"/>
  <c r="CB72" i="4"/>
  <c r="CC72" i="4"/>
  <c r="CD72" i="4"/>
  <c r="CE72" i="4"/>
  <c r="CF72" i="4"/>
  <c r="CG72" i="4"/>
  <c r="CH72" i="4"/>
  <c r="CI72" i="4"/>
  <c r="BZ73" i="4"/>
  <c r="CA73" i="4"/>
  <c r="CB73" i="4"/>
  <c r="CC73" i="4"/>
  <c r="CD73" i="4"/>
  <c r="CE73" i="4"/>
  <c r="CF73" i="4"/>
  <c r="CG73" i="4"/>
  <c r="CH73" i="4"/>
  <c r="CI73" i="4"/>
  <c r="BZ77" i="4"/>
  <c r="CA77" i="4"/>
  <c r="CB77" i="4"/>
  <c r="CC77" i="4"/>
  <c r="CD77" i="4"/>
  <c r="CE77" i="4"/>
  <c r="CF77" i="4"/>
  <c r="CG77" i="4"/>
  <c r="CH77" i="4"/>
  <c r="CI77" i="4"/>
  <c r="BZ209" i="4"/>
  <c r="CA209" i="4"/>
  <c r="CB209" i="4"/>
  <c r="CC209" i="4"/>
  <c r="CD209" i="4"/>
  <c r="CE209" i="4"/>
  <c r="CF209" i="4"/>
  <c r="CG209" i="4"/>
  <c r="CH209" i="4"/>
  <c r="CI209" i="4"/>
  <c r="BZ210" i="4"/>
  <c r="CA210" i="4"/>
  <c r="CB210" i="4"/>
  <c r="CC210" i="4"/>
  <c r="CD210" i="4"/>
  <c r="CE210" i="4"/>
  <c r="CF210" i="4"/>
  <c r="CG210" i="4"/>
  <c r="CH210" i="4"/>
  <c r="CI210" i="4"/>
  <c r="BZ211" i="4"/>
  <c r="CA211" i="4"/>
  <c r="CB211" i="4"/>
  <c r="CC211" i="4"/>
  <c r="CD211" i="4"/>
  <c r="CE211" i="4"/>
  <c r="CF211" i="4"/>
  <c r="CG211" i="4"/>
  <c r="CH211" i="4"/>
  <c r="CI211" i="4"/>
  <c r="BZ212" i="4"/>
  <c r="CA212" i="4"/>
  <c r="CB212" i="4"/>
  <c r="CC212" i="4"/>
  <c r="CD212" i="4"/>
  <c r="CE212" i="4"/>
  <c r="CF212" i="4"/>
  <c r="CG212" i="4"/>
  <c r="CH212" i="4"/>
  <c r="CI212" i="4"/>
  <c r="BZ213" i="4"/>
  <c r="CA213" i="4"/>
  <c r="CB213" i="4"/>
  <c r="CC213" i="4"/>
  <c r="CD213" i="4"/>
  <c r="CE213" i="4"/>
  <c r="CF213" i="4"/>
  <c r="CG213" i="4"/>
  <c r="CH213" i="4"/>
  <c r="CI213" i="4"/>
  <c r="BZ214" i="4"/>
  <c r="CA214" i="4"/>
  <c r="CB214" i="4"/>
  <c r="CC214" i="4"/>
  <c r="CD214" i="4"/>
  <c r="CE214" i="4"/>
  <c r="CF214" i="4"/>
  <c r="CG214" i="4"/>
  <c r="CH214" i="4"/>
  <c r="CI214" i="4"/>
  <c r="BZ78" i="4"/>
  <c r="CA78" i="4"/>
  <c r="CB78" i="4"/>
  <c r="CC78" i="4"/>
  <c r="CD78" i="4"/>
  <c r="CE78" i="4"/>
  <c r="CF78" i="4"/>
  <c r="CG78" i="4"/>
  <c r="CH78" i="4"/>
  <c r="CI78" i="4"/>
  <c r="BZ177" i="4"/>
  <c r="CA177" i="4"/>
  <c r="CB177" i="4"/>
  <c r="CC177" i="4"/>
  <c r="CD177" i="4"/>
  <c r="CE177" i="4"/>
  <c r="CF177" i="4"/>
  <c r="CG177" i="4"/>
  <c r="CH177" i="4"/>
  <c r="CI177" i="4"/>
  <c r="BZ79" i="4"/>
  <c r="CA79" i="4"/>
  <c r="CB79" i="4"/>
  <c r="CC79" i="4"/>
  <c r="CD79" i="4"/>
  <c r="CE79" i="4"/>
  <c r="CF79" i="4"/>
  <c r="CG79" i="4"/>
  <c r="CH79" i="4"/>
  <c r="CI79" i="4"/>
  <c r="BZ178" i="4"/>
  <c r="CA178" i="4"/>
  <c r="CB178" i="4"/>
  <c r="CC178" i="4"/>
  <c r="CD178" i="4"/>
  <c r="CE178" i="4"/>
  <c r="CF178" i="4"/>
  <c r="CG178" i="4"/>
  <c r="CH178" i="4"/>
  <c r="CI178" i="4"/>
  <c r="BZ80" i="4"/>
  <c r="CA80" i="4"/>
  <c r="CB80" i="4"/>
  <c r="CC80" i="4"/>
  <c r="CD80" i="4"/>
  <c r="CE80" i="4"/>
  <c r="CF80" i="4"/>
  <c r="CG80" i="4"/>
  <c r="CH80" i="4"/>
  <c r="CI80" i="4"/>
  <c r="BZ179" i="4"/>
  <c r="CA179" i="4"/>
  <c r="CB179" i="4"/>
  <c r="CC179" i="4"/>
  <c r="CD179" i="4"/>
  <c r="CE179" i="4"/>
  <c r="CF179" i="4"/>
  <c r="CG179" i="4"/>
  <c r="CH179" i="4"/>
  <c r="CI179" i="4"/>
  <c r="BZ176" i="4"/>
  <c r="CA176" i="4"/>
  <c r="CB176" i="4"/>
  <c r="CC176" i="4"/>
  <c r="CD176" i="4"/>
  <c r="CE176" i="4"/>
  <c r="CF176" i="4"/>
  <c r="CG176" i="4"/>
  <c r="CH176" i="4"/>
  <c r="CI176" i="4"/>
  <c r="BZ180" i="4"/>
  <c r="CA180" i="4"/>
  <c r="CB180" i="4"/>
  <c r="CC180" i="4"/>
  <c r="CD180" i="4"/>
  <c r="CE180" i="4"/>
  <c r="CF180" i="4"/>
  <c r="CG180" i="4"/>
  <c r="CH180" i="4"/>
  <c r="CI180" i="4"/>
  <c r="BZ66" i="4"/>
  <c r="CA66" i="4"/>
  <c r="CB66" i="4"/>
  <c r="CC66" i="4"/>
  <c r="CD66" i="4"/>
  <c r="CE66" i="4"/>
  <c r="CF66" i="4"/>
  <c r="CG66" i="4"/>
  <c r="CH66" i="4"/>
  <c r="CI66" i="4"/>
  <c r="BZ67" i="4"/>
  <c r="CA67" i="4"/>
  <c r="CB67" i="4"/>
  <c r="CC67" i="4"/>
  <c r="CD67" i="4"/>
  <c r="CE67" i="4"/>
  <c r="CF67" i="4"/>
  <c r="CG67" i="4"/>
  <c r="CH67" i="4"/>
  <c r="CI67" i="4"/>
  <c r="BZ68" i="4"/>
  <c r="CA68" i="4"/>
  <c r="CB68" i="4"/>
  <c r="CC68" i="4"/>
  <c r="CD68" i="4"/>
  <c r="CE68" i="4"/>
  <c r="CF68" i="4"/>
  <c r="CG68" i="4"/>
  <c r="CH68" i="4"/>
  <c r="CI68" i="4"/>
  <c r="BZ69" i="4"/>
  <c r="CA69" i="4"/>
  <c r="CB69" i="4"/>
  <c r="CC69" i="4"/>
  <c r="CD69" i="4"/>
  <c r="CE69" i="4"/>
  <c r="CF69" i="4"/>
  <c r="CG69" i="4"/>
  <c r="CH69" i="4"/>
  <c r="CI69" i="4"/>
  <c r="BZ215" i="4"/>
  <c r="CA215" i="4"/>
  <c r="CB215" i="4"/>
  <c r="CC215" i="4"/>
  <c r="CD215" i="4"/>
  <c r="CE215" i="4"/>
  <c r="CF215" i="4"/>
  <c r="CG215" i="4"/>
  <c r="CH215" i="4"/>
  <c r="CI215" i="4"/>
  <c r="BZ216" i="4"/>
  <c r="CA216" i="4"/>
  <c r="CB216" i="4"/>
  <c r="CC216" i="4"/>
  <c r="CD216" i="4"/>
  <c r="CE216" i="4"/>
  <c r="CF216" i="4"/>
  <c r="CG216" i="4"/>
  <c r="CH216" i="4"/>
  <c r="CI216" i="4"/>
  <c r="BZ217" i="4"/>
  <c r="CA217" i="4"/>
  <c r="CB217" i="4"/>
  <c r="CC217" i="4"/>
  <c r="CD217" i="4"/>
  <c r="CE217" i="4"/>
  <c r="CF217" i="4"/>
  <c r="CG217" i="4"/>
  <c r="CH217" i="4"/>
  <c r="CI217" i="4"/>
  <c r="BZ218" i="4"/>
  <c r="CA218" i="4"/>
  <c r="CB218" i="4"/>
  <c r="CC218" i="4"/>
  <c r="CD218" i="4"/>
  <c r="CE218" i="4"/>
  <c r="CF218" i="4"/>
  <c r="CG218" i="4"/>
  <c r="CH218" i="4"/>
  <c r="CI218" i="4"/>
  <c r="BZ219" i="4"/>
  <c r="CA219" i="4"/>
  <c r="CB219" i="4"/>
  <c r="CC219" i="4"/>
  <c r="CD219" i="4"/>
  <c r="CE219" i="4"/>
  <c r="CF219" i="4"/>
  <c r="CG219" i="4"/>
  <c r="CH219" i="4"/>
  <c r="CI219" i="4"/>
  <c r="BZ86" i="4"/>
  <c r="CA86" i="4"/>
  <c r="CB86" i="4"/>
  <c r="CC86" i="4"/>
  <c r="CD86" i="4"/>
  <c r="CE86" i="4"/>
  <c r="CF86" i="4"/>
  <c r="CG86" i="4"/>
  <c r="CH86" i="4"/>
  <c r="CI86" i="4"/>
  <c r="BZ144" i="4"/>
  <c r="CA144" i="4"/>
  <c r="CB144" i="4"/>
  <c r="CC144" i="4"/>
  <c r="CD144" i="4"/>
  <c r="CE144" i="4"/>
  <c r="CF144" i="4"/>
  <c r="CG144" i="4"/>
  <c r="CH144" i="4"/>
  <c r="CI144" i="4"/>
  <c r="BZ29" i="4"/>
  <c r="CA29" i="4"/>
  <c r="CB29" i="4"/>
  <c r="CC29" i="4"/>
  <c r="CD29" i="4"/>
  <c r="CE29" i="4"/>
  <c r="CF29" i="4"/>
  <c r="CG29" i="4"/>
  <c r="CH29" i="4"/>
  <c r="CI29" i="4"/>
  <c r="BZ76" i="4"/>
  <c r="CA76" i="4"/>
  <c r="CB76" i="4"/>
  <c r="CC76" i="4"/>
  <c r="CD76" i="4"/>
  <c r="CE76" i="4"/>
  <c r="CF76" i="4"/>
  <c r="CG76" i="4"/>
  <c r="CH76" i="4"/>
  <c r="CI76" i="4"/>
  <c r="BZ18" i="4"/>
  <c r="CA18" i="4"/>
  <c r="CB18" i="4"/>
  <c r="CC18" i="4"/>
  <c r="CD18" i="4"/>
  <c r="CE18" i="4"/>
  <c r="CF18" i="4"/>
  <c r="CG18" i="4"/>
  <c r="CH18" i="4"/>
  <c r="CI18" i="4"/>
  <c r="BZ56" i="4"/>
  <c r="CA56" i="4"/>
  <c r="CB56" i="4"/>
  <c r="CC56" i="4"/>
  <c r="CD56" i="4"/>
  <c r="CE56" i="4"/>
  <c r="CF56" i="4"/>
  <c r="CG56" i="4"/>
  <c r="CH56" i="4"/>
  <c r="CI56" i="4"/>
  <c r="BZ63" i="4"/>
  <c r="CA63" i="4"/>
  <c r="CB63" i="4"/>
  <c r="CC63" i="4"/>
  <c r="CD63" i="4"/>
  <c r="CE63" i="4"/>
  <c r="CF63" i="4"/>
  <c r="CG63" i="4"/>
  <c r="CH63" i="4"/>
  <c r="CI63" i="4"/>
  <c r="BZ57" i="4"/>
  <c r="CA57" i="4"/>
  <c r="CB57" i="4"/>
  <c r="CC57" i="4"/>
  <c r="CD57" i="4"/>
  <c r="CE57" i="4"/>
  <c r="CF57" i="4"/>
  <c r="CG57" i="4"/>
  <c r="CH57" i="4"/>
  <c r="CI57" i="4"/>
  <c r="BZ58" i="4"/>
  <c r="CA58" i="4"/>
  <c r="CB58" i="4"/>
  <c r="CC58" i="4"/>
  <c r="CD58" i="4"/>
  <c r="CE58" i="4"/>
  <c r="CF58" i="4"/>
  <c r="CG58" i="4"/>
  <c r="CH58" i="4"/>
  <c r="CI58" i="4"/>
  <c r="BZ59" i="4"/>
  <c r="CA59" i="4"/>
  <c r="CB59" i="4"/>
  <c r="CC59" i="4"/>
  <c r="CD59" i="4"/>
  <c r="CE59" i="4"/>
  <c r="CF59" i="4"/>
  <c r="CG59" i="4"/>
  <c r="CH59" i="4"/>
  <c r="CI59" i="4"/>
  <c r="BZ33" i="4"/>
  <c r="CA33" i="4"/>
  <c r="CB33" i="4"/>
  <c r="CC33" i="4"/>
  <c r="CD33" i="4"/>
  <c r="CE33" i="4"/>
  <c r="CF33" i="4"/>
  <c r="CG33" i="4"/>
  <c r="CH33" i="4"/>
  <c r="CI33" i="4"/>
  <c r="BZ20" i="4"/>
  <c r="CA20" i="4"/>
  <c r="CB20" i="4"/>
  <c r="CC20" i="4"/>
  <c r="CD20" i="4"/>
  <c r="CE20" i="4"/>
  <c r="CF20" i="4"/>
  <c r="CG20" i="4"/>
  <c r="CH20" i="4"/>
  <c r="CI20" i="4"/>
  <c r="BZ60" i="4"/>
  <c r="CA60" i="4"/>
  <c r="CB60" i="4"/>
  <c r="CC60" i="4"/>
  <c r="CD60" i="4"/>
  <c r="CE60" i="4"/>
  <c r="CF60" i="4"/>
  <c r="CG60" i="4"/>
  <c r="CH60" i="4"/>
  <c r="CI60" i="4"/>
  <c r="BZ19" i="4"/>
  <c r="CA19" i="4"/>
  <c r="CB19" i="4"/>
  <c r="CC19" i="4"/>
  <c r="CD19" i="4"/>
  <c r="CE19" i="4"/>
  <c r="CF19" i="4"/>
  <c r="CG19" i="4"/>
  <c r="CH19" i="4"/>
  <c r="CI19" i="4"/>
  <c r="BZ21" i="4"/>
  <c r="CA21" i="4"/>
  <c r="CB21" i="4"/>
  <c r="CC21" i="4"/>
  <c r="CD21" i="4"/>
  <c r="CE21" i="4"/>
  <c r="CF21" i="4"/>
  <c r="CG21" i="4"/>
  <c r="CH21" i="4"/>
  <c r="CI21" i="4"/>
  <c r="BZ32" i="4"/>
  <c r="CA32" i="4"/>
  <c r="CB32" i="4"/>
  <c r="CC32" i="4"/>
  <c r="CD32" i="4"/>
  <c r="CE32" i="4"/>
  <c r="CF32" i="4"/>
  <c r="CG32" i="4"/>
  <c r="CH32" i="4"/>
  <c r="CI32" i="4"/>
  <c r="BZ15" i="4"/>
  <c r="CA15" i="4"/>
  <c r="CB15" i="4"/>
  <c r="CC15" i="4"/>
  <c r="CD15" i="4"/>
  <c r="CE15" i="4"/>
  <c r="CF15" i="4"/>
  <c r="CG15" i="4"/>
  <c r="CH15" i="4"/>
  <c r="CI15" i="4"/>
  <c r="BZ30" i="4"/>
  <c r="CA30" i="4"/>
  <c r="CB30" i="4"/>
  <c r="CC30" i="4"/>
  <c r="CD30" i="4"/>
  <c r="CE30" i="4"/>
  <c r="CF30" i="4"/>
  <c r="CG30" i="4"/>
  <c r="CH30" i="4"/>
  <c r="CI30" i="4"/>
  <c r="BZ31" i="4"/>
  <c r="CA31" i="4"/>
  <c r="CB31" i="4"/>
  <c r="CC31" i="4"/>
  <c r="CD31" i="4"/>
  <c r="CE31" i="4"/>
  <c r="CF31" i="4"/>
  <c r="CG31" i="4"/>
  <c r="CH31" i="4"/>
  <c r="CI31" i="4"/>
  <c r="BZ280" i="4"/>
  <c r="CA280" i="4"/>
  <c r="CB280" i="4"/>
  <c r="CC280" i="4"/>
  <c r="CD280" i="4"/>
  <c r="CE280" i="4"/>
  <c r="CF280" i="4"/>
  <c r="CG280" i="4"/>
  <c r="CH280" i="4"/>
  <c r="CI280" i="4"/>
  <c r="BZ281" i="4"/>
  <c r="CA281" i="4"/>
  <c r="CB281" i="4"/>
  <c r="CC281" i="4"/>
  <c r="CD281" i="4"/>
  <c r="CE281" i="4"/>
  <c r="CF281" i="4"/>
  <c r="CG281" i="4"/>
  <c r="CH281" i="4"/>
  <c r="CI281" i="4"/>
  <c r="BZ282" i="4"/>
  <c r="CA282" i="4"/>
  <c r="CB282" i="4"/>
  <c r="CC282" i="4"/>
  <c r="CD282" i="4"/>
  <c r="CE282" i="4"/>
  <c r="CF282" i="4"/>
  <c r="CG282" i="4"/>
  <c r="CH282" i="4"/>
  <c r="CI282" i="4"/>
  <c r="BZ283" i="4"/>
  <c r="CA283" i="4"/>
  <c r="CB283" i="4"/>
  <c r="CC283" i="4"/>
  <c r="CD283" i="4"/>
  <c r="CE283" i="4"/>
  <c r="CF283" i="4"/>
  <c r="CG283" i="4"/>
  <c r="CH283" i="4"/>
  <c r="CI283" i="4"/>
  <c r="BZ284" i="4"/>
  <c r="CA284" i="4"/>
  <c r="CB284" i="4"/>
  <c r="CC284" i="4"/>
  <c r="CD284" i="4"/>
  <c r="CE284" i="4"/>
  <c r="CF284" i="4"/>
  <c r="CG284" i="4"/>
  <c r="CH284" i="4"/>
  <c r="CI284" i="4"/>
  <c r="BZ104" i="4"/>
  <c r="CA104" i="4"/>
  <c r="CB104" i="4"/>
  <c r="CC104" i="4"/>
  <c r="CD104" i="4"/>
  <c r="CE104" i="4"/>
  <c r="CF104" i="4"/>
  <c r="CG104" i="4"/>
  <c r="CH104" i="4"/>
  <c r="CI104" i="4"/>
  <c r="BZ105" i="4"/>
  <c r="CA105" i="4"/>
  <c r="CB105" i="4"/>
  <c r="CC105" i="4"/>
  <c r="CD105" i="4"/>
  <c r="CE105" i="4"/>
  <c r="CF105" i="4"/>
  <c r="CG105" i="4"/>
  <c r="CH105" i="4"/>
  <c r="CI105" i="4"/>
  <c r="BZ106" i="4"/>
  <c r="CA106" i="4"/>
  <c r="CB106" i="4"/>
  <c r="CC106" i="4"/>
  <c r="CD106" i="4"/>
  <c r="CE106" i="4"/>
  <c r="CF106" i="4"/>
  <c r="CG106" i="4"/>
  <c r="CH106" i="4"/>
  <c r="CI106" i="4"/>
  <c r="BZ107" i="4"/>
  <c r="CA107" i="4"/>
  <c r="CB107" i="4"/>
  <c r="CC107" i="4"/>
  <c r="CD107" i="4"/>
  <c r="CE107" i="4"/>
  <c r="CF107" i="4"/>
  <c r="CG107" i="4"/>
  <c r="CH107" i="4"/>
  <c r="CI107" i="4"/>
  <c r="BZ108" i="4"/>
  <c r="CA108" i="4"/>
  <c r="CB108" i="4"/>
  <c r="CC108" i="4"/>
  <c r="CD108" i="4"/>
  <c r="CE108" i="4"/>
  <c r="CF108" i="4"/>
  <c r="CG108" i="4"/>
  <c r="CH108" i="4"/>
  <c r="CI108" i="4"/>
  <c r="BZ275" i="4"/>
  <c r="CA275" i="4"/>
  <c r="CB275" i="4"/>
  <c r="CC275" i="4"/>
  <c r="CD275" i="4"/>
  <c r="CE275" i="4"/>
  <c r="CF275" i="4"/>
  <c r="CG275" i="4"/>
  <c r="CH275" i="4"/>
  <c r="CI275" i="4"/>
  <c r="BZ276" i="4"/>
  <c r="CA276" i="4"/>
  <c r="CB276" i="4"/>
  <c r="CC276" i="4"/>
  <c r="CD276" i="4"/>
  <c r="CE276" i="4"/>
  <c r="CF276" i="4"/>
  <c r="CG276" i="4"/>
  <c r="CH276" i="4"/>
  <c r="CI276" i="4"/>
  <c r="BZ277" i="4"/>
  <c r="CA277" i="4"/>
  <c r="CB277" i="4"/>
  <c r="CC277" i="4"/>
  <c r="CD277" i="4"/>
  <c r="CE277" i="4"/>
  <c r="CF277" i="4"/>
  <c r="CG277" i="4"/>
  <c r="CH277" i="4"/>
  <c r="CI277" i="4"/>
  <c r="BZ278" i="4"/>
  <c r="CA278" i="4"/>
  <c r="CB278" i="4"/>
  <c r="CC278" i="4"/>
  <c r="CD278" i="4"/>
  <c r="CE278" i="4"/>
  <c r="CF278" i="4"/>
  <c r="CG278" i="4"/>
  <c r="CH278" i="4"/>
  <c r="CI278" i="4"/>
  <c r="BZ279" i="4"/>
  <c r="CA279" i="4"/>
  <c r="CB279" i="4"/>
  <c r="CC279" i="4"/>
  <c r="CD279" i="4"/>
  <c r="CE279" i="4"/>
  <c r="CF279" i="4"/>
  <c r="CG279" i="4"/>
  <c r="CH279" i="4"/>
  <c r="CI279" i="4"/>
  <c r="BZ250" i="4"/>
  <c r="CA250" i="4"/>
  <c r="CB250" i="4"/>
  <c r="CC250" i="4"/>
  <c r="CD250" i="4"/>
  <c r="CE250" i="4"/>
  <c r="CF250" i="4"/>
  <c r="CG250" i="4"/>
  <c r="CH250" i="4"/>
  <c r="CI250" i="4"/>
  <c r="BZ260" i="4"/>
  <c r="CA260" i="4"/>
  <c r="CB260" i="4"/>
  <c r="CC260" i="4"/>
  <c r="CD260" i="4"/>
  <c r="CE260" i="4"/>
  <c r="CF260" i="4"/>
  <c r="CG260" i="4"/>
  <c r="CH260" i="4"/>
  <c r="CI260" i="4"/>
  <c r="BZ251" i="4"/>
  <c r="CA251" i="4"/>
  <c r="CB251" i="4"/>
  <c r="CC251" i="4"/>
  <c r="CD251" i="4"/>
  <c r="CE251" i="4"/>
  <c r="CF251" i="4"/>
  <c r="CG251" i="4"/>
  <c r="CH251" i="4"/>
  <c r="CI251" i="4"/>
  <c r="BZ261" i="4"/>
  <c r="CA261" i="4"/>
  <c r="CB261" i="4"/>
  <c r="CC261" i="4"/>
  <c r="CD261" i="4"/>
  <c r="CE261" i="4"/>
  <c r="CF261" i="4"/>
  <c r="CG261" i="4"/>
  <c r="CH261" i="4"/>
  <c r="CI261" i="4"/>
  <c r="BZ252" i="4"/>
  <c r="CA252" i="4"/>
  <c r="CB252" i="4"/>
  <c r="CC252" i="4"/>
  <c r="CD252" i="4"/>
  <c r="CE252" i="4"/>
  <c r="CF252" i="4"/>
  <c r="CG252" i="4"/>
  <c r="CH252" i="4"/>
  <c r="CI252" i="4"/>
  <c r="BZ262" i="4"/>
  <c r="CA262" i="4"/>
  <c r="CB262" i="4"/>
  <c r="CC262" i="4"/>
  <c r="CD262" i="4"/>
  <c r="CE262" i="4"/>
  <c r="CF262" i="4"/>
  <c r="CG262" i="4"/>
  <c r="CH262" i="4"/>
  <c r="CI262" i="4"/>
  <c r="BZ253" i="4"/>
  <c r="CA253" i="4"/>
  <c r="CB253" i="4"/>
  <c r="CC253" i="4"/>
  <c r="CD253" i="4"/>
  <c r="CE253" i="4"/>
  <c r="CF253" i="4"/>
  <c r="CG253" i="4"/>
  <c r="CH253" i="4"/>
  <c r="CI253" i="4"/>
  <c r="BZ263" i="4"/>
  <c r="CA263" i="4"/>
  <c r="CB263" i="4"/>
  <c r="CC263" i="4"/>
  <c r="CD263" i="4"/>
  <c r="CE263" i="4"/>
  <c r="CF263" i="4"/>
  <c r="CG263" i="4"/>
  <c r="CH263" i="4"/>
  <c r="CI263" i="4"/>
  <c r="BZ254" i="4"/>
  <c r="CA254" i="4"/>
  <c r="CB254" i="4"/>
  <c r="CC254" i="4"/>
  <c r="CD254" i="4"/>
  <c r="CE254" i="4"/>
  <c r="CF254" i="4"/>
  <c r="CG254" i="4"/>
  <c r="CH254" i="4"/>
  <c r="CI254" i="4"/>
  <c r="BZ264" i="4"/>
  <c r="CA264" i="4"/>
  <c r="CB264" i="4"/>
  <c r="CC264" i="4"/>
  <c r="CD264" i="4"/>
  <c r="CE264" i="4"/>
  <c r="CF264" i="4"/>
  <c r="CG264" i="4"/>
  <c r="CH264" i="4"/>
  <c r="CI264" i="4"/>
  <c r="BZ255" i="4"/>
  <c r="CA255" i="4"/>
  <c r="CB255" i="4"/>
  <c r="CC255" i="4"/>
  <c r="CD255" i="4"/>
  <c r="CE255" i="4"/>
  <c r="CF255" i="4"/>
  <c r="CG255" i="4"/>
  <c r="CH255" i="4"/>
  <c r="CI255" i="4"/>
  <c r="BZ265" i="4"/>
  <c r="CA265" i="4"/>
  <c r="CB265" i="4"/>
  <c r="CC265" i="4"/>
  <c r="CD265" i="4"/>
  <c r="CE265" i="4"/>
  <c r="CF265" i="4"/>
  <c r="CG265" i="4"/>
  <c r="CH265" i="4"/>
  <c r="CI265" i="4"/>
  <c r="BZ256" i="4"/>
  <c r="CA256" i="4"/>
  <c r="CB256" i="4"/>
  <c r="CC256" i="4"/>
  <c r="CD256" i="4"/>
  <c r="CE256" i="4"/>
  <c r="CF256" i="4"/>
  <c r="CG256" i="4"/>
  <c r="CH256" i="4"/>
  <c r="CI256" i="4"/>
  <c r="BZ266" i="4"/>
  <c r="CA266" i="4"/>
  <c r="CB266" i="4"/>
  <c r="CC266" i="4"/>
  <c r="CD266" i="4"/>
  <c r="CE266" i="4"/>
  <c r="CF266" i="4"/>
  <c r="CG266" i="4"/>
  <c r="CH266" i="4"/>
  <c r="CI266" i="4"/>
  <c r="BZ257" i="4"/>
  <c r="CA257" i="4"/>
  <c r="CB257" i="4"/>
  <c r="CC257" i="4"/>
  <c r="CD257" i="4"/>
  <c r="CE257" i="4"/>
  <c r="CF257" i="4"/>
  <c r="CG257" i="4"/>
  <c r="CH257" i="4"/>
  <c r="CI257" i="4"/>
  <c r="BZ267" i="4"/>
  <c r="CA267" i="4"/>
  <c r="CB267" i="4"/>
  <c r="CC267" i="4"/>
  <c r="CD267" i="4"/>
  <c r="CE267" i="4"/>
  <c r="CF267" i="4"/>
  <c r="CG267" i="4"/>
  <c r="CH267" i="4"/>
  <c r="CI267" i="4"/>
  <c r="BZ258" i="4"/>
  <c r="CA258" i="4"/>
  <c r="CB258" i="4"/>
  <c r="CC258" i="4"/>
  <c r="CD258" i="4"/>
  <c r="CE258" i="4"/>
  <c r="CF258" i="4"/>
  <c r="CG258" i="4"/>
  <c r="CH258" i="4"/>
  <c r="CI258" i="4"/>
  <c r="BZ268" i="4"/>
  <c r="CA268" i="4"/>
  <c r="CB268" i="4"/>
  <c r="CC268" i="4"/>
  <c r="CD268" i="4"/>
  <c r="CE268" i="4"/>
  <c r="CF268" i="4"/>
  <c r="CG268" i="4"/>
  <c r="CH268" i="4"/>
  <c r="CI268" i="4"/>
  <c r="BZ259" i="4"/>
  <c r="CA259" i="4"/>
  <c r="CB259" i="4"/>
  <c r="CC259" i="4"/>
  <c r="CD259" i="4"/>
  <c r="CE259" i="4"/>
  <c r="CF259" i="4"/>
  <c r="CG259" i="4"/>
  <c r="CH259" i="4"/>
  <c r="CI259" i="4"/>
  <c r="BZ269" i="4"/>
  <c r="CA269" i="4"/>
  <c r="CB269" i="4"/>
  <c r="CC269" i="4"/>
  <c r="CD269" i="4"/>
  <c r="CE269" i="4"/>
  <c r="CF269" i="4"/>
  <c r="CG269" i="4"/>
  <c r="CH269" i="4"/>
  <c r="CI269" i="4"/>
  <c r="BZ220" i="4"/>
  <c r="CA220" i="4"/>
  <c r="CB220" i="4"/>
  <c r="CC220" i="4"/>
  <c r="CD220" i="4"/>
  <c r="CE220" i="4"/>
  <c r="CF220" i="4"/>
  <c r="CG220" i="4"/>
  <c r="CH220" i="4"/>
  <c r="CI220" i="4"/>
  <c r="BZ221" i="4"/>
  <c r="CA221" i="4"/>
  <c r="CB221" i="4"/>
  <c r="CC221" i="4"/>
  <c r="CD221" i="4"/>
  <c r="CE221" i="4"/>
  <c r="CF221" i="4"/>
  <c r="CG221" i="4"/>
  <c r="CH221" i="4"/>
  <c r="CI221" i="4"/>
  <c r="BZ222" i="4"/>
  <c r="CA222" i="4"/>
  <c r="CB222" i="4"/>
  <c r="CC222" i="4"/>
  <c r="CD222" i="4"/>
  <c r="CE222" i="4"/>
  <c r="CF222" i="4"/>
  <c r="CG222" i="4"/>
  <c r="CH222" i="4"/>
  <c r="CI222" i="4"/>
  <c r="BZ223" i="4"/>
  <c r="CA223" i="4"/>
  <c r="CB223" i="4"/>
  <c r="CC223" i="4"/>
  <c r="CD223" i="4"/>
  <c r="CE223" i="4"/>
  <c r="CF223" i="4"/>
  <c r="CG223" i="4"/>
  <c r="CH223" i="4"/>
  <c r="CI223" i="4"/>
  <c r="BZ224" i="4"/>
  <c r="CA224" i="4"/>
  <c r="CB224" i="4"/>
  <c r="CC224" i="4"/>
  <c r="CD224" i="4"/>
  <c r="CE224" i="4"/>
  <c r="CF224" i="4"/>
  <c r="CG224" i="4"/>
  <c r="CH224" i="4"/>
  <c r="CI224" i="4"/>
  <c r="BZ285" i="4"/>
  <c r="CA285" i="4"/>
  <c r="CB285" i="4"/>
  <c r="CC285" i="4"/>
  <c r="CD285" i="4"/>
  <c r="CE285" i="4"/>
  <c r="CF285" i="4"/>
  <c r="CG285" i="4"/>
  <c r="CH285" i="4"/>
  <c r="CI285" i="4"/>
  <c r="BZ286" i="4"/>
  <c r="CA286" i="4"/>
  <c r="CB286" i="4"/>
  <c r="CC286" i="4"/>
  <c r="CD286" i="4"/>
  <c r="CE286" i="4"/>
  <c r="CF286" i="4"/>
  <c r="CG286" i="4"/>
  <c r="CH286" i="4"/>
  <c r="CI286" i="4"/>
  <c r="BZ287" i="4"/>
  <c r="CA287" i="4"/>
  <c r="CB287" i="4"/>
  <c r="CC287" i="4"/>
  <c r="CD287" i="4"/>
  <c r="CE287" i="4"/>
  <c r="CF287" i="4"/>
  <c r="CG287" i="4"/>
  <c r="CH287" i="4"/>
  <c r="CI287" i="4"/>
  <c r="BZ288" i="4"/>
  <c r="CA288" i="4"/>
  <c r="CB288" i="4"/>
  <c r="CC288" i="4"/>
  <c r="CD288" i="4"/>
  <c r="CE288" i="4"/>
  <c r="CF288" i="4"/>
  <c r="CG288" i="4"/>
  <c r="CH288" i="4"/>
  <c r="CI288" i="4"/>
  <c r="BZ289" i="4"/>
  <c r="CA289" i="4"/>
  <c r="CB289" i="4"/>
  <c r="CC289" i="4"/>
  <c r="CD289" i="4"/>
  <c r="CE289" i="4"/>
  <c r="CF289" i="4"/>
  <c r="CG289" i="4"/>
  <c r="CH289" i="4"/>
  <c r="CI289" i="4"/>
  <c r="BZ290" i="4"/>
  <c r="CA290" i="4"/>
  <c r="CB290" i="4"/>
  <c r="CC290" i="4"/>
  <c r="CD290" i="4"/>
  <c r="CE290" i="4"/>
  <c r="CF290" i="4"/>
  <c r="CG290" i="4"/>
  <c r="CH290" i="4"/>
  <c r="CI290" i="4"/>
  <c r="BZ291" i="4"/>
  <c r="CA291" i="4"/>
  <c r="CB291" i="4"/>
  <c r="CC291" i="4"/>
  <c r="CD291" i="4"/>
  <c r="CE291" i="4"/>
  <c r="CF291" i="4"/>
  <c r="CG291" i="4"/>
  <c r="CH291" i="4"/>
  <c r="CI291" i="4"/>
  <c r="BZ292" i="4"/>
  <c r="CA292" i="4"/>
  <c r="CB292" i="4"/>
  <c r="CC292" i="4"/>
  <c r="CD292" i="4"/>
  <c r="CE292" i="4"/>
  <c r="CF292" i="4"/>
  <c r="CG292" i="4"/>
  <c r="CH292" i="4"/>
  <c r="CI292" i="4"/>
  <c r="BZ293" i="4"/>
  <c r="CA293" i="4"/>
  <c r="CB293" i="4"/>
  <c r="CC293" i="4"/>
  <c r="CD293" i="4"/>
  <c r="CE293" i="4"/>
  <c r="CF293" i="4"/>
  <c r="CG293" i="4"/>
  <c r="CH293" i="4"/>
  <c r="CI293" i="4"/>
  <c r="BZ294" i="4"/>
  <c r="CA294" i="4"/>
  <c r="CB294" i="4"/>
  <c r="CC294" i="4"/>
  <c r="CD294" i="4"/>
  <c r="CE294" i="4"/>
  <c r="CF294" i="4"/>
  <c r="CG294" i="4"/>
  <c r="CH294" i="4"/>
  <c r="CI294" i="4"/>
  <c r="BZ235" i="4"/>
  <c r="CA235" i="4"/>
  <c r="CB235" i="4"/>
  <c r="CC235" i="4"/>
  <c r="CD235" i="4"/>
  <c r="CE235" i="4"/>
  <c r="CF235" i="4"/>
  <c r="CG235" i="4"/>
  <c r="CH235" i="4"/>
  <c r="CI235" i="4"/>
  <c r="BZ158" i="4"/>
  <c r="CA158" i="4"/>
  <c r="CB158" i="4"/>
  <c r="CC158" i="4"/>
  <c r="CD158" i="4"/>
  <c r="CE158" i="4"/>
  <c r="CF158" i="4"/>
  <c r="CG158" i="4"/>
  <c r="CH158" i="4"/>
  <c r="CI158" i="4"/>
  <c r="BZ159" i="4"/>
  <c r="CA159" i="4"/>
  <c r="CB159" i="4"/>
  <c r="CC159" i="4"/>
  <c r="CD159" i="4"/>
  <c r="CE159" i="4"/>
  <c r="CF159" i="4"/>
  <c r="CG159" i="4"/>
  <c r="CH159" i="4"/>
  <c r="CI159" i="4"/>
  <c r="BZ152" i="4"/>
  <c r="CA152" i="4"/>
  <c r="CB152" i="4"/>
  <c r="CC152" i="4"/>
  <c r="CD152" i="4"/>
  <c r="CE152" i="4"/>
  <c r="CF152" i="4"/>
  <c r="CG152" i="4"/>
  <c r="CH152" i="4"/>
  <c r="CI152" i="4"/>
  <c r="BZ121" i="4"/>
  <c r="CA121" i="4"/>
  <c r="CB121" i="4"/>
  <c r="CC121" i="4"/>
  <c r="CD121" i="4"/>
  <c r="CE121" i="4"/>
  <c r="CF121" i="4"/>
  <c r="CG121" i="4"/>
  <c r="CH121" i="4"/>
  <c r="CI121" i="4"/>
  <c r="BZ34" i="4"/>
  <c r="CA34" i="4"/>
  <c r="CB34" i="4"/>
  <c r="CC34" i="4"/>
  <c r="CD34" i="4"/>
  <c r="CE34" i="4"/>
  <c r="CF34" i="4"/>
  <c r="CG34" i="4"/>
  <c r="CH34" i="4"/>
  <c r="CI34" i="4"/>
  <c r="BZ35" i="4"/>
  <c r="CA35" i="4"/>
  <c r="CB35" i="4"/>
  <c r="CC35" i="4"/>
  <c r="CD35" i="4"/>
  <c r="CE35" i="4"/>
  <c r="CF35" i="4"/>
  <c r="CG35" i="4"/>
  <c r="CH35" i="4"/>
  <c r="CI35" i="4"/>
  <c r="BZ36" i="4"/>
  <c r="CA36" i="4"/>
  <c r="CB36" i="4"/>
  <c r="CC36" i="4"/>
  <c r="CD36" i="4"/>
  <c r="CE36" i="4"/>
  <c r="CF36" i="4"/>
  <c r="CG36" i="4"/>
  <c r="CH36" i="4"/>
  <c r="CI36" i="4"/>
  <c r="BZ37" i="4"/>
  <c r="CA37" i="4"/>
  <c r="CB37" i="4"/>
  <c r="CC37" i="4"/>
  <c r="CD37" i="4"/>
  <c r="CE37" i="4"/>
  <c r="CF37" i="4"/>
  <c r="CG37" i="4"/>
  <c r="CH37" i="4"/>
  <c r="CI37" i="4"/>
  <c r="BZ11" i="4"/>
  <c r="CA11" i="4"/>
  <c r="CB11" i="4"/>
  <c r="CC11" i="4"/>
  <c r="CD11" i="4"/>
  <c r="CE11" i="4"/>
  <c r="CF11" i="4"/>
  <c r="CG11" i="4"/>
  <c r="CH11" i="4"/>
  <c r="CI11" i="4"/>
  <c r="BZ9" i="4"/>
  <c r="CA9" i="4"/>
  <c r="CB9" i="4"/>
  <c r="CC9" i="4"/>
  <c r="CD9" i="4"/>
  <c r="CE9" i="4"/>
  <c r="CF9" i="4"/>
  <c r="CG9" i="4"/>
  <c r="CH9" i="4"/>
  <c r="CI9" i="4"/>
  <c r="BZ3" i="4"/>
  <c r="CA3" i="4"/>
  <c r="CB3" i="4"/>
  <c r="CC3" i="4"/>
  <c r="CD3" i="4"/>
  <c r="CE3" i="4"/>
  <c r="CF3" i="4"/>
  <c r="CG3" i="4"/>
  <c r="CH3" i="4"/>
  <c r="CI3" i="4"/>
  <c r="BZ10" i="4"/>
  <c r="CA10" i="4"/>
  <c r="CB10" i="4"/>
  <c r="CC10" i="4"/>
  <c r="CD10" i="4"/>
  <c r="CE10" i="4"/>
  <c r="CF10" i="4"/>
  <c r="CG10" i="4"/>
  <c r="CH10" i="4"/>
  <c r="CI10" i="4"/>
  <c r="BZ8" i="4"/>
  <c r="CA8" i="4"/>
  <c r="CB8" i="4"/>
  <c r="CC8" i="4"/>
  <c r="CD8" i="4"/>
  <c r="CE8" i="4"/>
  <c r="CF8" i="4"/>
  <c r="CG8" i="4"/>
  <c r="CH8" i="4"/>
  <c r="CI8" i="4"/>
  <c r="BZ13" i="4"/>
  <c r="CA13" i="4"/>
  <c r="CB13" i="4"/>
  <c r="CC13" i="4"/>
  <c r="CD13" i="4"/>
  <c r="CE13" i="4"/>
  <c r="CF13" i="4"/>
  <c r="CG13" i="4"/>
  <c r="CH13" i="4"/>
  <c r="CI13" i="4"/>
  <c r="BZ5" i="4"/>
  <c r="CA5" i="4"/>
  <c r="CB5" i="4"/>
  <c r="CC5" i="4"/>
  <c r="CD5" i="4"/>
  <c r="CE5" i="4"/>
  <c r="CF5" i="4"/>
  <c r="CG5" i="4"/>
  <c r="CH5" i="4"/>
  <c r="CI5" i="4"/>
  <c r="BZ4" i="4"/>
  <c r="CA4" i="4"/>
  <c r="CB4" i="4"/>
  <c r="CC4" i="4"/>
  <c r="CD4" i="4"/>
  <c r="CE4" i="4"/>
  <c r="CF4" i="4"/>
  <c r="CG4" i="4"/>
  <c r="CH4" i="4"/>
  <c r="CI4" i="4"/>
  <c r="BZ2" i="4"/>
  <c r="CA2" i="4"/>
  <c r="CB2" i="4"/>
  <c r="CC2" i="4"/>
  <c r="CD2" i="4"/>
  <c r="CE2" i="4"/>
  <c r="CF2" i="4"/>
  <c r="CG2" i="4"/>
  <c r="CH2" i="4"/>
  <c r="CI2" i="4"/>
  <c r="BZ6" i="4"/>
  <c r="CA6" i="4"/>
  <c r="CB6" i="4"/>
  <c r="CC6" i="4"/>
  <c r="CD6" i="4"/>
  <c r="CE6" i="4"/>
  <c r="CF6" i="4"/>
  <c r="CG6" i="4"/>
  <c r="CH6" i="4"/>
  <c r="CI6" i="4"/>
  <c r="BZ7" i="4"/>
  <c r="CA7" i="4"/>
  <c r="CB7" i="4"/>
  <c r="CC7" i="4"/>
  <c r="CD7" i="4"/>
  <c r="CE7" i="4"/>
  <c r="CF7" i="4"/>
  <c r="CG7" i="4"/>
  <c r="CH7" i="4"/>
  <c r="CI7" i="4"/>
  <c r="BZ225" i="4"/>
  <c r="CA225" i="4"/>
  <c r="CB225" i="4"/>
  <c r="CC225" i="4"/>
  <c r="CD225" i="4"/>
  <c r="CE225" i="4"/>
  <c r="CF225" i="4"/>
  <c r="CG225" i="4"/>
  <c r="CH225" i="4"/>
  <c r="CI225" i="4"/>
  <c r="BZ22" i="4"/>
  <c r="CA22" i="4"/>
  <c r="CB22" i="4"/>
  <c r="CC22" i="4"/>
  <c r="CD22" i="4"/>
  <c r="CE22" i="4"/>
  <c r="CF22" i="4"/>
  <c r="CG22" i="4"/>
  <c r="CH22" i="4"/>
  <c r="CI22" i="4"/>
  <c r="BZ227" i="4"/>
  <c r="CA227" i="4"/>
  <c r="CB227" i="4"/>
  <c r="CC227" i="4"/>
  <c r="CD227" i="4"/>
  <c r="CE227" i="4"/>
  <c r="CF227" i="4"/>
  <c r="CG227" i="4"/>
  <c r="CH227" i="4"/>
  <c r="CI227" i="4"/>
  <c r="BZ228" i="4"/>
  <c r="CA228" i="4"/>
  <c r="CB228" i="4"/>
  <c r="CC228" i="4"/>
  <c r="CD228" i="4"/>
  <c r="CE228" i="4"/>
  <c r="CF228" i="4"/>
  <c r="CG228" i="4"/>
  <c r="CH228" i="4"/>
  <c r="CI228" i="4"/>
  <c r="BZ229" i="4"/>
  <c r="CA229" i="4"/>
  <c r="CB229" i="4"/>
  <c r="CC229" i="4"/>
  <c r="CD229" i="4"/>
  <c r="CE229" i="4"/>
  <c r="CF229" i="4"/>
  <c r="CG229" i="4"/>
  <c r="CH229" i="4"/>
  <c r="CI229" i="4"/>
  <c r="BZ230" i="4"/>
  <c r="CA230" i="4"/>
  <c r="CB230" i="4"/>
  <c r="CC230" i="4"/>
  <c r="CD230" i="4"/>
  <c r="CE230" i="4"/>
  <c r="CF230" i="4"/>
  <c r="CG230" i="4"/>
  <c r="CH230" i="4"/>
  <c r="CI230" i="4"/>
  <c r="BZ231" i="4"/>
  <c r="CA231" i="4"/>
  <c r="CB231" i="4"/>
  <c r="CC231" i="4"/>
  <c r="CD231" i="4"/>
  <c r="CE231" i="4"/>
  <c r="CF231" i="4"/>
  <c r="CG231" i="4"/>
  <c r="CH231" i="4"/>
  <c r="CI231" i="4"/>
  <c r="BZ28" i="4"/>
  <c r="CA28" i="4"/>
  <c r="CB28" i="4"/>
  <c r="CC28" i="4"/>
  <c r="CD28" i="4"/>
  <c r="CE28" i="4"/>
  <c r="CF28" i="4"/>
  <c r="CG28" i="4"/>
  <c r="CH28" i="4"/>
  <c r="CI28" i="4"/>
  <c r="BZ39" i="4"/>
  <c r="CA39" i="4"/>
  <c r="CB39" i="4"/>
  <c r="CC39" i="4"/>
  <c r="CD39" i="4"/>
  <c r="CE39" i="4"/>
  <c r="CF39" i="4"/>
  <c r="CG39" i="4"/>
  <c r="CH39" i="4"/>
  <c r="CI39" i="4"/>
  <c r="BZ12" i="4"/>
  <c r="CA12" i="4"/>
  <c r="CB12" i="4"/>
  <c r="CC12" i="4"/>
  <c r="CD12" i="4"/>
  <c r="CE12" i="4"/>
  <c r="CF12" i="4"/>
  <c r="CG12" i="4"/>
  <c r="CH12" i="4"/>
  <c r="CI12" i="4"/>
  <c r="BZ23" i="4"/>
  <c r="CA23" i="4"/>
  <c r="CB23" i="4"/>
  <c r="CC23" i="4"/>
  <c r="CD23" i="4"/>
  <c r="CE23" i="4"/>
  <c r="CF23" i="4"/>
  <c r="CG23" i="4"/>
  <c r="CH23" i="4"/>
  <c r="CI23" i="4"/>
  <c r="BZ24" i="4"/>
  <c r="CA24" i="4"/>
  <c r="CB24" i="4"/>
  <c r="CC24" i="4"/>
  <c r="CD24" i="4"/>
  <c r="CE24" i="4"/>
  <c r="CF24" i="4"/>
  <c r="CG24" i="4"/>
  <c r="CH24" i="4"/>
  <c r="CI24" i="4"/>
  <c r="BZ25" i="4"/>
  <c r="CA25" i="4"/>
  <c r="CB25" i="4"/>
  <c r="CC25" i="4"/>
  <c r="CD25" i="4"/>
  <c r="CE25" i="4"/>
  <c r="CF25" i="4"/>
  <c r="CG25" i="4"/>
  <c r="CH25" i="4"/>
  <c r="CI25" i="4"/>
  <c r="BZ26" i="4"/>
  <c r="CA26" i="4"/>
  <c r="CB26" i="4"/>
  <c r="CC26" i="4"/>
  <c r="CD26" i="4"/>
  <c r="CE26" i="4"/>
  <c r="CF26" i="4"/>
  <c r="CG26" i="4"/>
  <c r="CH26" i="4"/>
  <c r="CI26" i="4"/>
  <c r="BZ14" i="4"/>
  <c r="CA14" i="4"/>
  <c r="CB14" i="4"/>
  <c r="CC14" i="4"/>
  <c r="CD14" i="4"/>
  <c r="CE14" i="4"/>
  <c r="CF14" i="4"/>
  <c r="CG14" i="4"/>
  <c r="CH14" i="4"/>
  <c r="CI14" i="4"/>
  <c r="BZ27" i="4"/>
  <c r="CA27" i="4"/>
  <c r="CB27" i="4"/>
  <c r="CC27" i="4"/>
  <c r="CD27" i="4"/>
  <c r="CE27" i="4"/>
  <c r="CF27" i="4"/>
  <c r="CG27" i="4"/>
  <c r="CH27" i="4"/>
  <c r="CI27" i="4"/>
  <c r="BZ40" i="4"/>
  <c r="CA40" i="4"/>
  <c r="CB40" i="4"/>
  <c r="CC40" i="4"/>
  <c r="CD40" i="4"/>
  <c r="CE40" i="4"/>
  <c r="CF40" i="4"/>
  <c r="CG40" i="4"/>
  <c r="CH40" i="4"/>
  <c r="CI40" i="4"/>
  <c r="BZ41" i="4"/>
  <c r="CA41" i="4"/>
  <c r="CB41" i="4"/>
  <c r="CC41" i="4"/>
  <c r="CD41" i="4"/>
  <c r="CE41" i="4"/>
  <c r="CF41" i="4"/>
  <c r="CG41" i="4"/>
  <c r="CH41" i="4"/>
  <c r="CI41" i="4"/>
  <c r="BZ42" i="4"/>
  <c r="CA42" i="4"/>
  <c r="CB42" i="4"/>
  <c r="CC42" i="4"/>
  <c r="CD42" i="4"/>
  <c r="CE42" i="4"/>
  <c r="CF42" i="4"/>
  <c r="CG42" i="4"/>
  <c r="CH42" i="4"/>
  <c r="CI42" i="4"/>
  <c r="BZ43" i="4"/>
  <c r="CA43" i="4"/>
  <c r="CB43" i="4"/>
  <c r="CC43" i="4"/>
  <c r="CD43" i="4"/>
  <c r="CE43" i="4"/>
  <c r="CF43" i="4"/>
  <c r="CG43" i="4"/>
  <c r="CH43" i="4"/>
  <c r="CI43" i="4"/>
  <c r="BZ17" i="4"/>
  <c r="CA17" i="4"/>
  <c r="CB17" i="4"/>
  <c r="CC17" i="4"/>
  <c r="CD17" i="4"/>
  <c r="CE17" i="4"/>
  <c r="CF17" i="4"/>
  <c r="CG17" i="4"/>
  <c r="CH17" i="4"/>
  <c r="CI17" i="4"/>
  <c r="BZ16" i="4"/>
  <c r="CA16" i="4"/>
  <c r="CB16" i="4"/>
  <c r="CC16" i="4"/>
  <c r="CD16" i="4"/>
  <c r="CE16" i="4"/>
  <c r="CF16" i="4"/>
  <c r="CG16" i="4"/>
  <c r="CH16" i="4"/>
  <c r="CI16" i="4"/>
  <c r="BZ44" i="4"/>
  <c r="CA44" i="4"/>
  <c r="CB44" i="4"/>
  <c r="CC44" i="4"/>
  <c r="CD44" i="4"/>
  <c r="CE44" i="4"/>
  <c r="CF44" i="4"/>
  <c r="CG44" i="4"/>
  <c r="CH44" i="4"/>
  <c r="CI44" i="4"/>
  <c r="BZ64" i="4"/>
  <c r="CA64" i="4"/>
  <c r="CB64" i="4"/>
  <c r="CC64" i="4"/>
  <c r="CD64" i="4"/>
  <c r="CE64" i="4"/>
  <c r="CF64" i="4"/>
  <c r="CG64" i="4"/>
  <c r="CH64" i="4"/>
  <c r="CI64" i="4"/>
  <c r="BZ61" i="4"/>
  <c r="CA61" i="4"/>
  <c r="CB61" i="4"/>
  <c r="CC61" i="4"/>
  <c r="CD61" i="4"/>
  <c r="CE61" i="4"/>
  <c r="CF61" i="4"/>
  <c r="CG61" i="4"/>
  <c r="CH61" i="4"/>
  <c r="CI61" i="4"/>
  <c r="BZ153" i="4"/>
  <c r="CA153" i="4"/>
  <c r="CB153" i="4"/>
  <c r="CC153" i="4"/>
  <c r="CD153" i="4"/>
  <c r="CE153" i="4"/>
  <c r="CF153" i="4"/>
  <c r="CG153" i="4"/>
  <c r="CH153" i="4"/>
  <c r="CI153" i="4"/>
  <c r="BZ154" i="4"/>
  <c r="CA154" i="4"/>
  <c r="CB154" i="4"/>
  <c r="CC154" i="4"/>
  <c r="CD154" i="4"/>
  <c r="CE154" i="4"/>
  <c r="CF154" i="4"/>
  <c r="CG154" i="4"/>
  <c r="CH154" i="4"/>
  <c r="CI154" i="4"/>
  <c r="BZ155" i="4"/>
  <c r="CA155" i="4"/>
  <c r="CB155" i="4"/>
  <c r="CC155" i="4"/>
  <c r="CD155" i="4"/>
  <c r="CE155" i="4"/>
  <c r="CF155" i="4"/>
  <c r="CG155" i="4"/>
  <c r="CH155" i="4"/>
  <c r="CI155" i="4"/>
  <c r="BZ115" i="4"/>
  <c r="CA115" i="4"/>
  <c r="CB115" i="4"/>
  <c r="CC115" i="4"/>
  <c r="CD115" i="4"/>
  <c r="CE115" i="4"/>
  <c r="CF115" i="4"/>
  <c r="CG115" i="4"/>
  <c r="CH115" i="4"/>
  <c r="CI115" i="4"/>
  <c r="BZ116" i="4"/>
  <c r="CA116" i="4"/>
  <c r="CB116" i="4"/>
  <c r="CC116" i="4"/>
  <c r="CD116" i="4"/>
  <c r="CE116" i="4"/>
  <c r="CF116" i="4"/>
  <c r="CG116" i="4"/>
  <c r="CH116" i="4"/>
  <c r="CI116" i="4"/>
  <c r="BZ117" i="4"/>
  <c r="CA117" i="4"/>
  <c r="CB117" i="4"/>
  <c r="CC117" i="4"/>
  <c r="CD117" i="4"/>
  <c r="CE117" i="4"/>
  <c r="CF117" i="4"/>
  <c r="CG117" i="4"/>
  <c r="CH117" i="4"/>
  <c r="CI117" i="4"/>
  <c r="BZ118" i="4"/>
  <c r="CA118" i="4"/>
  <c r="CB118" i="4"/>
  <c r="CC118" i="4"/>
  <c r="CD118" i="4"/>
  <c r="CE118" i="4"/>
  <c r="CF118" i="4"/>
  <c r="CG118" i="4"/>
  <c r="CH118" i="4"/>
  <c r="CI118" i="4"/>
  <c r="BZ74" i="4"/>
  <c r="CA74" i="4"/>
  <c r="CB74" i="4"/>
  <c r="CC74" i="4"/>
  <c r="CD74" i="4"/>
  <c r="CE74" i="4"/>
  <c r="CF74" i="4"/>
  <c r="CG74" i="4"/>
  <c r="CH74" i="4"/>
  <c r="CI74" i="4"/>
  <c r="BZ241" i="4"/>
  <c r="CA241" i="4"/>
  <c r="CB241" i="4"/>
  <c r="CC241" i="4"/>
  <c r="CD241" i="4"/>
  <c r="CE241" i="4"/>
  <c r="CF241" i="4"/>
  <c r="CG241" i="4"/>
  <c r="CH241" i="4"/>
  <c r="CI241" i="4"/>
  <c r="BZ243" i="4"/>
  <c r="CA243" i="4"/>
  <c r="CB243" i="4"/>
  <c r="CC243" i="4"/>
  <c r="CD243" i="4"/>
  <c r="CE243" i="4"/>
  <c r="CF243" i="4"/>
  <c r="CG243" i="4"/>
  <c r="CH243" i="4"/>
  <c r="CI243" i="4"/>
  <c r="BZ75" i="4"/>
  <c r="CA75" i="4"/>
  <c r="CB75" i="4"/>
  <c r="CC75" i="4"/>
  <c r="CD75" i="4"/>
  <c r="CE75" i="4"/>
  <c r="CF75" i="4"/>
  <c r="CG75" i="4"/>
  <c r="CH75" i="4"/>
  <c r="CI75" i="4"/>
  <c r="BZ242" i="4"/>
  <c r="CA242" i="4"/>
  <c r="CB242" i="4"/>
  <c r="CC242" i="4"/>
  <c r="CD242" i="4"/>
  <c r="CE242" i="4"/>
  <c r="CF242" i="4"/>
  <c r="CG242" i="4"/>
  <c r="CH242" i="4"/>
  <c r="CI242" i="4"/>
  <c r="BZ244" i="4"/>
  <c r="CA244" i="4"/>
  <c r="CB244" i="4"/>
  <c r="CC244" i="4"/>
  <c r="CD244" i="4"/>
  <c r="CE244" i="4"/>
  <c r="CF244" i="4"/>
  <c r="CG244" i="4"/>
  <c r="CH244" i="4"/>
  <c r="CI244" i="4"/>
  <c r="BZ65" i="4"/>
  <c r="CA65" i="4"/>
  <c r="CB65" i="4"/>
  <c r="CC65" i="4"/>
  <c r="CD65" i="4"/>
  <c r="CE65" i="4"/>
  <c r="CF65" i="4"/>
  <c r="CG65" i="4"/>
  <c r="CH65" i="4"/>
  <c r="CI65" i="4"/>
  <c r="BZ62" i="4"/>
  <c r="CA62" i="4"/>
  <c r="CB62" i="4"/>
  <c r="CC62" i="4"/>
  <c r="CD62" i="4"/>
  <c r="CE62" i="4"/>
  <c r="CF62" i="4"/>
  <c r="CG62" i="4"/>
  <c r="CH62" i="4"/>
  <c r="CI62" i="4"/>
  <c r="BZ97" i="4"/>
  <c r="CA97" i="4"/>
  <c r="CB97" i="4"/>
  <c r="CC97" i="4"/>
  <c r="CD97" i="4"/>
  <c r="CE97" i="4"/>
  <c r="CF97" i="4"/>
  <c r="CG97" i="4"/>
  <c r="CH97" i="4"/>
  <c r="CI97" i="4"/>
  <c r="BZ145" i="4"/>
  <c r="CA145" i="4"/>
  <c r="CB145" i="4"/>
  <c r="CC145" i="4"/>
  <c r="CD145" i="4"/>
  <c r="CE145" i="4"/>
  <c r="CF145" i="4"/>
  <c r="CG145" i="4"/>
  <c r="CH145" i="4"/>
  <c r="CI145" i="4"/>
  <c r="BZ146" i="4"/>
  <c r="CA146" i="4"/>
  <c r="CB146" i="4"/>
  <c r="CC146" i="4"/>
  <c r="CD146" i="4"/>
  <c r="CE146" i="4"/>
  <c r="CF146" i="4"/>
  <c r="CG146" i="4"/>
  <c r="CH146" i="4"/>
  <c r="CI146" i="4"/>
  <c r="BZ147" i="4"/>
  <c r="CA147" i="4"/>
  <c r="CB147" i="4"/>
  <c r="CC147" i="4"/>
  <c r="CD147" i="4"/>
  <c r="CE147" i="4"/>
  <c r="CF147" i="4"/>
  <c r="CG147" i="4"/>
  <c r="CH147" i="4"/>
  <c r="CI147" i="4"/>
  <c r="BZ148" i="4"/>
  <c r="CA148" i="4"/>
  <c r="CB148" i="4"/>
  <c r="CC148" i="4"/>
  <c r="CD148" i="4"/>
  <c r="CE148" i="4"/>
  <c r="CF148" i="4"/>
  <c r="CG148" i="4"/>
  <c r="CH148" i="4"/>
  <c r="CI148" i="4"/>
  <c r="BZ149" i="4"/>
  <c r="CA149" i="4"/>
  <c r="CB149" i="4"/>
  <c r="CC149" i="4"/>
  <c r="CD149" i="4"/>
  <c r="CE149" i="4"/>
  <c r="CF149" i="4"/>
  <c r="CG149" i="4"/>
  <c r="CH149" i="4"/>
  <c r="CI149" i="4"/>
  <c r="BZ98" i="4"/>
  <c r="CA98" i="4"/>
  <c r="CB98" i="4"/>
  <c r="CC98" i="4"/>
  <c r="CD98" i="4"/>
  <c r="CE98" i="4"/>
  <c r="CF98" i="4"/>
  <c r="CG98" i="4"/>
  <c r="CH98" i="4"/>
  <c r="CI98" i="4"/>
  <c r="BZ99" i="4"/>
  <c r="CA99" i="4"/>
  <c r="CB99" i="4"/>
  <c r="CC99" i="4"/>
  <c r="CD99" i="4"/>
  <c r="CE99" i="4"/>
  <c r="CF99" i="4"/>
  <c r="CG99" i="4"/>
  <c r="CH99" i="4"/>
  <c r="CI99" i="4"/>
  <c r="BZ100" i="4"/>
  <c r="CA100" i="4"/>
  <c r="CB100" i="4"/>
  <c r="CC100" i="4"/>
  <c r="CD100" i="4"/>
  <c r="CE100" i="4"/>
  <c r="CF100" i="4"/>
  <c r="CG100" i="4"/>
  <c r="CH100" i="4"/>
  <c r="CI100" i="4"/>
  <c r="BZ101" i="4"/>
  <c r="CA101" i="4"/>
  <c r="CB101" i="4"/>
  <c r="CC101" i="4"/>
  <c r="CD101" i="4"/>
  <c r="CE101" i="4"/>
  <c r="CF101" i="4"/>
  <c r="CG101" i="4"/>
  <c r="CH101" i="4"/>
  <c r="CI101" i="4"/>
  <c r="BZ245" i="4"/>
  <c r="CA245" i="4"/>
  <c r="CB245" i="4"/>
  <c r="CC245" i="4"/>
  <c r="CD245" i="4"/>
  <c r="CE245" i="4"/>
  <c r="CF245" i="4"/>
  <c r="CG245" i="4"/>
  <c r="CH245" i="4"/>
  <c r="CI245" i="4"/>
  <c r="BZ246" i="4"/>
  <c r="CA246" i="4"/>
  <c r="CB246" i="4"/>
  <c r="CC246" i="4"/>
  <c r="CD246" i="4"/>
  <c r="CE246" i="4"/>
  <c r="CF246" i="4"/>
  <c r="CG246" i="4"/>
  <c r="CH246" i="4"/>
  <c r="CI246" i="4"/>
  <c r="BZ160" i="4"/>
  <c r="CA160" i="4"/>
  <c r="CB160" i="4"/>
  <c r="CC160" i="4"/>
  <c r="CD160" i="4"/>
  <c r="CE160" i="4"/>
  <c r="CF160" i="4"/>
  <c r="CG160" i="4"/>
  <c r="CH160" i="4"/>
  <c r="CI160" i="4"/>
  <c r="BZ161" i="4"/>
  <c r="CA161" i="4"/>
  <c r="CB161" i="4"/>
  <c r="CC161" i="4"/>
  <c r="CD161" i="4"/>
  <c r="CE161" i="4"/>
  <c r="CF161" i="4"/>
  <c r="CG161" i="4"/>
  <c r="CH161" i="4"/>
  <c r="CI161" i="4"/>
  <c r="BZ162" i="4"/>
  <c r="CA162" i="4"/>
  <c r="CB162" i="4"/>
  <c r="CC162" i="4"/>
  <c r="CD162" i="4"/>
  <c r="CE162" i="4"/>
  <c r="CF162" i="4"/>
  <c r="CG162" i="4"/>
  <c r="CH162" i="4"/>
  <c r="CI162" i="4"/>
  <c r="BZ119" i="4"/>
  <c r="CA119" i="4"/>
  <c r="CB119" i="4"/>
  <c r="CC119" i="4"/>
  <c r="CD119" i="4"/>
  <c r="CE119" i="4"/>
  <c r="CF119" i="4"/>
  <c r="CG119" i="4"/>
  <c r="CH119" i="4"/>
  <c r="CI119" i="4"/>
  <c r="BZ270" i="4"/>
  <c r="CA270" i="4"/>
  <c r="CB270" i="4"/>
  <c r="CC270" i="4"/>
  <c r="CD270" i="4"/>
  <c r="CE270" i="4"/>
  <c r="CF270" i="4"/>
  <c r="CG270" i="4"/>
  <c r="CH270" i="4"/>
  <c r="CI270" i="4"/>
  <c r="BZ271" i="4"/>
  <c r="CA271" i="4"/>
  <c r="CB271" i="4"/>
  <c r="CC271" i="4"/>
  <c r="CD271" i="4"/>
  <c r="CE271" i="4"/>
  <c r="CF271" i="4"/>
  <c r="CG271" i="4"/>
  <c r="CH271" i="4"/>
  <c r="CI271" i="4"/>
  <c r="BZ272" i="4"/>
  <c r="CA272" i="4"/>
  <c r="CB272" i="4"/>
  <c r="CC272" i="4"/>
  <c r="CD272" i="4"/>
  <c r="CE272" i="4"/>
  <c r="CF272" i="4"/>
  <c r="CG272" i="4"/>
  <c r="CH272" i="4"/>
  <c r="CI272" i="4"/>
  <c r="BZ273" i="4"/>
  <c r="CA273" i="4"/>
  <c r="CB273" i="4"/>
  <c r="CC273" i="4"/>
  <c r="CD273" i="4"/>
  <c r="CE273" i="4"/>
  <c r="CF273" i="4"/>
  <c r="CG273" i="4"/>
  <c r="CH273" i="4"/>
  <c r="CI273" i="4"/>
  <c r="BZ236" i="4"/>
  <c r="CA236" i="4"/>
  <c r="CB236" i="4"/>
  <c r="CC236" i="4"/>
  <c r="CD236" i="4"/>
  <c r="CE236" i="4"/>
  <c r="CF236" i="4"/>
  <c r="CG236" i="4"/>
  <c r="CH236" i="4"/>
  <c r="CI236" i="4"/>
  <c r="BZ237" i="4"/>
  <c r="CA237" i="4"/>
  <c r="CB237" i="4"/>
  <c r="CC237" i="4"/>
  <c r="CD237" i="4"/>
  <c r="CE237" i="4"/>
  <c r="CF237" i="4"/>
  <c r="CG237" i="4"/>
  <c r="CH237" i="4"/>
  <c r="CI237" i="4"/>
  <c r="BZ238" i="4"/>
  <c r="CA238" i="4"/>
  <c r="CB238" i="4"/>
  <c r="CC238" i="4"/>
  <c r="CD238" i="4"/>
  <c r="CE238" i="4"/>
  <c r="CF238" i="4"/>
  <c r="CG238" i="4"/>
  <c r="CH238" i="4"/>
  <c r="CI238" i="4"/>
  <c r="BZ239" i="4"/>
  <c r="CA239" i="4"/>
  <c r="CB239" i="4"/>
  <c r="CC239" i="4"/>
  <c r="CD239" i="4"/>
  <c r="CE239" i="4"/>
  <c r="CF239" i="4"/>
  <c r="CG239" i="4"/>
  <c r="CH239" i="4"/>
  <c r="CI239" i="4"/>
  <c r="BZ240" i="4"/>
  <c r="CA240" i="4"/>
  <c r="CB240" i="4"/>
  <c r="CC240" i="4"/>
  <c r="CD240" i="4"/>
  <c r="CE240" i="4"/>
  <c r="CF240" i="4"/>
  <c r="CG240" i="4"/>
  <c r="CH240" i="4"/>
  <c r="CI240" i="4"/>
  <c r="BZ181" i="4"/>
  <c r="CA181" i="4"/>
  <c r="CB181" i="4"/>
  <c r="CC181" i="4"/>
  <c r="CD181" i="4"/>
  <c r="CE181" i="4"/>
  <c r="CF181" i="4"/>
  <c r="CG181" i="4"/>
  <c r="CH181" i="4"/>
  <c r="CI181" i="4"/>
  <c r="BZ186" i="4"/>
  <c r="CA186" i="4"/>
  <c r="CB186" i="4"/>
  <c r="CC186" i="4"/>
  <c r="CD186" i="4"/>
  <c r="CE186" i="4"/>
  <c r="CF186" i="4"/>
  <c r="CG186" i="4"/>
  <c r="CH186" i="4"/>
  <c r="CI186" i="4"/>
  <c r="BZ203" i="4"/>
  <c r="CA203" i="4"/>
  <c r="CB203" i="4"/>
  <c r="CC203" i="4"/>
  <c r="CD203" i="4"/>
  <c r="CE203" i="4"/>
  <c r="CF203" i="4"/>
  <c r="CG203" i="4"/>
  <c r="CH203" i="4"/>
  <c r="CI203" i="4"/>
  <c r="BZ204" i="4"/>
  <c r="CA204" i="4"/>
  <c r="CB204" i="4"/>
  <c r="CC204" i="4"/>
  <c r="CD204" i="4"/>
  <c r="CE204" i="4"/>
  <c r="CF204" i="4"/>
  <c r="CG204" i="4"/>
  <c r="CH204" i="4"/>
  <c r="CI204" i="4"/>
  <c r="BZ205" i="4"/>
  <c r="CA205" i="4"/>
  <c r="CB205" i="4"/>
  <c r="CC205" i="4"/>
  <c r="CD205" i="4"/>
  <c r="CE205" i="4"/>
  <c r="CF205" i="4"/>
  <c r="CG205" i="4"/>
  <c r="CH205" i="4"/>
  <c r="CI205" i="4"/>
  <c r="BZ182" i="4"/>
  <c r="CA182" i="4"/>
  <c r="CB182" i="4"/>
  <c r="CC182" i="4"/>
  <c r="CD182" i="4"/>
  <c r="CE182" i="4"/>
  <c r="CF182" i="4"/>
  <c r="CG182" i="4"/>
  <c r="CH182" i="4"/>
  <c r="CI182" i="4"/>
  <c r="BZ187" i="4"/>
  <c r="CA187" i="4"/>
  <c r="CB187" i="4"/>
  <c r="CC187" i="4"/>
  <c r="CD187" i="4"/>
  <c r="CE187" i="4"/>
  <c r="CF187" i="4"/>
  <c r="CG187" i="4"/>
  <c r="CH187" i="4"/>
  <c r="CI187" i="4"/>
  <c r="BZ183" i="4"/>
  <c r="CA183" i="4"/>
  <c r="CB183" i="4"/>
  <c r="CC183" i="4"/>
  <c r="CD183" i="4"/>
  <c r="CE183" i="4"/>
  <c r="CF183" i="4"/>
  <c r="CG183" i="4"/>
  <c r="CH183" i="4"/>
  <c r="CI183" i="4"/>
  <c r="BZ188" i="4"/>
  <c r="CA188" i="4"/>
  <c r="CB188" i="4"/>
  <c r="CC188" i="4"/>
  <c r="CD188" i="4"/>
  <c r="CE188" i="4"/>
  <c r="CF188" i="4"/>
  <c r="CG188" i="4"/>
  <c r="CH188" i="4"/>
  <c r="CI188" i="4"/>
  <c r="BZ184" i="4"/>
  <c r="CA184" i="4"/>
  <c r="CB184" i="4"/>
  <c r="CC184" i="4"/>
  <c r="CD184" i="4"/>
  <c r="CE184" i="4"/>
  <c r="CF184" i="4"/>
  <c r="CG184" i="4"/>
  <c r="CH184" i="4"/>
  <c r="CI184" i="4"/>
  <c r="BZ189" i="4"/>
  <c r="CA189" i="4"/>
  <c r="CB189" i="4"/>
  <c r="CC189" i="4"/>
  <c r="CD189" i="4"/>
  <c r="CE189" i="4"/>
  <c r="CF189" i="4"/>
  <c r="CG189" i="4"/>
  <c r="CH189" i="4"/>
  <c r="CI189" i="4"/>
  <c r="BZ185" i="4"/>
  <c r="CA185" i="4"/>
  <c r="CB185" i="4"/>
  <c r="CC185" i="4"/>
  <c r="CD185" i="4"/>
  <c r="CE185" i="4"/>
  <c r="CF185" i="4"/>
  <c r="CG185" i="4"/>
  <c r="CH185" i="4"/>
  <c r="CI185" i="4"/>
  <c r="BZ190" i="4"/>
  <c r="CA190" i="4"/>
  <c r="CB190" i="4"/>
  <c r="CC190" i="4"/>
  <c r="CD190" i="4"/>
  <c r="CE190" i="4"/>
  <c r="CF190" i="4"/>
  <c r="CG190" i="4"/>
  <c r="CH190" i="4"/>
  <c r="CI190" i="4"/>
  <c r="BZ206" i="4"/>
  <c r="CA206" i="4"/>
  <c r="CB206" i="4"/>
  <c r="CC206" i="4"/>
  <c r="CD206" i="4"/>
  <c r="CE206" i="4"/>
  <c r="CF206" i="4"/>
  <c r="CG206" i="4"/>
  <c r="CH206" i="4"/>
  <c r="CI206" i="4"/>
  <c r="BZ207" i="4"/>
  <c r="CA207" i="4"/>
  <c r="CB207" i="4"/>
  <c r="CC207" i="4"/>
  <c r="CD207" i="4"/>
  <c r="CE207" i="4"/>
  <c r="CF207" i="4"/>
  <c r="CG207" i="4"/>
  <c r="CH207" i="4"/>
  <c r="CI207" i="4"/>
  <c r="BZ274" i="4"/>
  <c r="CA274" i="4"/>
  <c r="CB274" i="4"/>
  <c r="CC274" i="4"/>
  <c r="CD274" i="4"/>
  <c r="CE274" i="4"/>
  <c r="CF274" i="4"/>
  <c r="CG274" i="4"/>
  <c r="CH274" i="4"/>
  <c r="CI274" i="4"/>
  <c r="BZ163" i="4"/>
  <c r="CA163" i="4"/>
  <c r="CB163" i="4"/>
  <c r="CC163" i="4"/>
  <c r="CD163" i="4"/>
  <c r="CE163" i="4"/>
  <c r="CF163" i="4"/>
  <c r="CG163" i="4"/>
  <c r="CH163" i="4"/>
  <c r="CI163" i="4"/>
  <c r="BZ164" i="4"/>
  <c r="CA164" i="4"/>
  <c r="CB164" i="4"/>
  <c r="CC164" i="4"/>
  <c r="CD164" i="4"/>
  <c r="CE164" i="4"/>
  <c r="CF164" i="4"/>
  <c r="CG164" i="4"/>
  <c r="CH164" i="4"/>
  <c r="CI164" i="4"/>
  <c r="BZ120" i="4"/>
  <c r="CA120" i="4"/>
  <c r="CB120" i="4"/>
  <c r="CC120" i="4"/>
  <c r="CD120" i="4"/>
  <c r="CE120" i="4"/>
  <c r="CF120" i="4"/>
  <c r="CG120" i="4"/>
  <c r="CH120" i="4"/>
  <c r="CI120" i="4"/>
  <c r="BZ127" i="4"/>
  <c r="CA127" i="4"/>
  <c r="CB127" i="4"/>
  <c r="CC127" i="4"/>
  <c r="CD127" i="4"/>
  <c r="CE127" i="4"/>
  <c r="CF127" i="4"/>
  <c r="CG127" i="4"/>
  <c r="CH127" i="4"/>
  <c r="CI127" i="4"/>
  <c r="BZ128" i="4"/>
  <c r="CA128" i="4"/>
  <c r="CB128" i="4"/>
  <c r="CC128" i="4"/>
  <c r="CD128" i="4"/>
  <c r="CE128" i="4"/>
  <c r="CF128" i="4"/>
  <c r="CG128" i="4"/>
  <c r="CH128" i="4"/>
  <c r="CI128" i="4"/>
  <c r="BZ129" i="4"/>
  <c r="CA129" i="4"/>
  <c r="CB129" i="4"/>
  <c r="CC129" i="4"/>
  <c r="CD129" i="4"/>
  <c r="CE129" i="4"/>
  <c r="CF129" i="4"/>
  <c r="CG129" i="4"/>
  <c r="CH129" i="4"/>
  <c r="CI129" i="4"/>
  <c r="BZ130" i="4"/>
  <c r="CA130" i="4"/>
  <c r="CB130" i="4"/>
  <c r="CC130" i="4"/>
  <c r="CD130" i="4"/>
  <c r="CE130" i="4"/>
  <c r="CF130" i="4"/>
  <c r="CG130" i="4"/>
  <c r="CH130" i="4"/>
  <c r="CI130" i="4"/>
  <c r="BZ131" i="4"/>
  <c r="CA131" i="4"/>
  <c r="CB131" i="4"/>
  <c r="CC131" i="4"/>
  <c r="CD131" i="4"/>
  <c r="CE131" i="4"/>
  <c r="CF131" i="4"/>
  <c r="CG131" i="4"/>
  <c r="CH131" i="4"/>
  <c r="CI131" i="4"/>
  <c r="BZ191" i="4"/>
  <c r="CA191" i="4"/>
  <c r="CB191" i="4"/>
  <c r="CC191" i="4"/>
  <c r="CD191" i="4"/>
  <c r="CE191" i="4"/>
  <c r="CF191" i="4"/>
  <c r="CG191" i="4"/>
  <c r="CH191" i="4"/>
  <c r="CI191" i="4"/>
  <c r="BZ192" i="4"/>
  <c r="CA192" i="4"/>
  <c r="CB192" i="4"/>
  <c r="CC192" i="4"/>
  <c r="CD192" i="4"/>
  <c r="CE192" i="4"/>
  <c r="CF192" i="4"/>
  <c r="CG192" i="4"/>
  <c r="CH192" i="4"/>
  <c r="CI192" i="4"/>
  <c r="BZ102" i="4"/>
  <c r="CA102" i="4"/>
  <c r="CB102" i="4"/>
  <c r="CC102" i="4"/>
  <c r="CD102" i="4"/>
  <c r="CE102" i="4"/>
  <c r="CF102" i="4"/>
  <c r="CG102" i="4"/>
  <c r="CH102" i="4"/>
  <c r="CI102" i="4"/>
  <c r="BZ103" i="4"/>
  <c r="CA103" i="4"/>
  <c r="CB103" i="4"/>
  <c r="CC103" i="4"/>
  <c r="CD103" i="4"/>
  <c r="CE103" i="4"/>
  <c r="CF103" i="4"/>
  <c r="CG103" i="4"/>
  <c r="CH103" i="4"/>
  <c r="CI103" i="4"/>
  <c r="BZ248" i="4"/>
  <c r="CA248" i="4"/>
  <c r="CB248" i="4"/>
  <c r="CC248" i="4"/>
  <c r="CD248" i="4"/>
  <c r="CE248" i="4"/>
  <c r="CF248" i="4"/>
  <c r="CG248" i="4"/>
  <c r="CH248" i="4"/>
  <c r="CI248" i="4"/>
  <c r="BZ249" i="4"/>
  <c r="CA249" i="4"/>
  <c r="CB249" i="4"/>
  <c r="CC249" i="4"/>
  <c r="CD249" i="4"/>
  <c r="CE249" i="4"/>
  <c r="CF249" i="4"/>
  <c r="CG249" i="4"/>
  <c r="CH249" i="4"/>
  <c r="CI249" i="4"/>
  <c r="BZ150" i="4"/>
  <c r="CA150" i="4"/>
  <c r="CB150" i="4"/>
  <c r="CC150" i="4"/>
  <c r="CD150" i="4"/>
  <c r="CE150" i="4"/>
  <c r="CF150" i="4"/>
  <c r="CG150" i="4"/>
  <c r="CH150" i="4"/>
  <c r="CI150" i="4"/>
  <c r="BZ151" i="4"/>
  <c r="CA151" i="4"/>
  <c r="CB151" i="4"/>
  <c r="CC151" i="4"/>
  <c r="CD151" i="4"/>
  <c r="CE151" i="4"/>
  <c r="CF151" i="4"/>
  <c r="CG151" i="4"/>
  <c r="CH151" i="4"/>
  <c r="CI151" i="4"/>
  <c r="BZ226" i="4"/>
  <c r="CA226" i="4"/>
  <c r="CB226" i="4"/>
  <c r="CC226" i="4"/>
  <c r="CD226" i="4"/>
  <c r="CE226" i="4"/>
  <c r="CF226" i="4"/>
  <c r="CG226" i="4"/>
  <c r="CH226" i="4"/>
  <c r="CI226" i="4"/>
  <c r="BZ193" i="4"/>
  <c r="CA193" i="4"/>
  <c r="CB193" i="4"/>
  <c r="CC193" i="4"/>
  <c r="CD193" i="4"/>
  <c r="CE193" i="4"/>
  <c r="CF193" i="4"/>
  <c r="CG193" i="4"/>
  <c r="CH193" i="4"/>
  <c r="CI193" i="4"/>
  <c r="BZ171" i="4"/>
  <c r="CA171" i="4"/>
  <c r="CB171" i="4"/>
  <c r="CC171" i="4"/>
  <c r="CD171" i="4"/>
  <c r="CE171" i="4"/>
  <c r="CF171" i="4"/>
  <c r="CG171" i="4"/>
  <c r="CH171" i="4"/>
  <c r="CI171" i="4"/>
  <c r="BZ172" i="4"/>
  <c r="CA172" i="4"/>
  <c r="CB172" i="4"/>
  <c r="CC172" i="4"/>
  <c r="CD172" i="4"/>
  <c r="CE172" i="4"/>
  <c r="CF172" i="4"/>
  <c r="CG172" i="4"/>
  <c r="CH172" i="4"/>
  <c r="CI172" i="4"/>
  <c r="BZ173" i="4"/>
  <c r="CA173" i="4"/>
  <c r="CB173" i="4"/>
  <c r="CC173" i="4"/>
  <c r="CD173" i="4"/>
  <c r="CE173" i="4"/>
  <c r="CF173" i="4"/>
  <c r="CG173" i="4"/>
  <c r="CH173" i="4"/>
  <c r="CI173" i="4"/>
  <c r="BZ174" i="4"/>
  <c r="CA174" i="4"/>
  <c r="CB174" i="4"/>
  <c r="CC174" i="4"/>
  <c r="CD174" i="4"/>
  <c r="CE174" i="4"/>
  <c r="CF174" i="4"/>
  <c r="CG174" i="4"/>
  <c r="CH174" i="4"/>
  <c r="CI174" i="4"/>
  <c r="BZ175" i="4"/>
  <c r="CA175" i="4"/>
  <c r="CB175" i="4"/>
  <c r="CC175" i="4"/>
  <c r="CD175" i="4"/>
  <c r="CE175" i="4"/>
  <c r="CF175" i="4"/>
  <c r="CG175" i="4"/>
  <c r="CH175" i="4"/>
  <c r="CI175" i="4"/>
  <c r="BZ165" i="4"/>
  <c r="CA165" i="4"/>
  <c r="CB165" i="4"/>
  <c r="CC165" i="4"/>
  <c r="CD165" i="4"/>
  <c r="CE165" i="4"/>
  <c r="CF165" i="4"/>
  <c r="CG165" i="4"/>
  <c r="CH165" i="4"/>
  <c r="CI165" i="4"/>
  <c r="BZ110" i="4"/>
  <c r="CA110" i="4"/>
  <c r="CB110" i="4"/>
  <c r="CC110" i="4"/>
  <c r="CD110" i="4"/>
  <c r="CE110" i="4"/>
  <c r="CF110" i="4"/>
  <c r="CG110" i="4"/>
  <c r="CH110" i="4"/>
  <c r="CI110" i="4"/>
  <c r="BZ111" i="4"/>
  <c r="CA111" i="4"/>
  <c r="CB111" i="4"/>
  <c r="CC111" i="4"/>
  <c r="CD111" i="4"/>
  <c r="CE111" i="4"/>
  <c r="CF111" i="4"/>
  <c r="CG111" i="4"/>
  <c r="CH111" i="4"/>
  <c r="CI111" i="4"/>
  <c r="BZ112" i="4"/>
  <c r="CA112" i="4"/>
  <c r="CB112" i="4"/>
  <c r="CC112" i="4"/>
  <c r="CD112" i="4"/>
  <c r="CE112" i="4"/>
  <c r="CF112" i="4"/>
  <c r="CG112" i="4"/>
  <c r="CH112" i="4"/>
  <c r="CI112" i="4"/>
  <c r="BZ113" i="4"/>
  <c r="CA113" i="4"/>
  <c r="CB113" i="4"/>
  <c r="CC113" i="4"/>
  <c r="CD113" i="4"/>
  <c r="CE113" i="4"/>
  <c r="CF113" i="4"/>
  <c r="CG113" i="4"/>
  <c r="CH113" i="4"/>
  <c r="CI113" i="4"/>
  <c r="BZ114" i="4"/>
  <c r="CA114" i="4"/>
  <c r="CB114" i="4"/>
  <c r="CC114" i="4"/>
  <c r="CD114" i="4"/>
  <c r="CE114" i="4"/>
  <c r="CF114" i="4"/>
  <c r="CG114" i="4"/>
  <c r="CH114" i="4"/>
  <c r="CI114" i="4"/>
  <c r="BZ194" i="4"/>
  <c r="CA194" i="4"/>
  <c r="CB194" i="4"/>
  <c r="CC194" i="4"/>
  <c r="CD194" i="4"/>
  <c r="CE194" i="4"/>
  <c r="CF194" i="4"/>
  <c r="CG194" i="4"/>
  <c r="CH194" i="4"/>
  <c r="CI194" i="4"/>
  <c r="BZ195" i="4"/>
  <c r="CA195" i="4"/>
  <c r="CB195" i="4"/>
  <c r="CC195" i="4"/>
  <c r="CD195" i="4"/>
  <c r="CE195" i="4"/>
  <c r="CF195" i="4"/>
  <c r="CG195" i="4"/>
  <c r="CH195" i="4"/>
  <c r="CI195" i="4"/>
  <c r="BZ196" i="4"/>
  <c r="CA196" i="4"/>
  <c r="CB196" i="4"/>
  <c r="CC196" i="4"/>
  <c r="CD196" i="4"/>
  <c r="CE196" i="4"/>
  <c r="CF196" i="4"/>
  <c r="CG196" i="4"/>
  <c r="CH196" i="4"/>
  <c r="CI196" i="4"/>
  <c r="BZ197" i="4"/>
  <c r="CA197" i="4"/>
  <c r="CB197" i="4"/>
  <c r="CC197" i="4"/>
  <c r="CD197" i="4"/>
  <c r="CE197" i="4"/>
  <c r="CF197" i="4"/>
  <c r="CG197" i="4"/>
  <c r="CH197" i="4"/>
  <c r="CI197" i="4"/>
  <c r="BZ198" i="4"/>
  <c r="CA198" i="4"/>
  <c r="CB198" i="4"/>
  <c r="CC198" i="4"/>
  <c r="CD198" i="4"/>
  <c r="CE198" i="4"/>
  <c r="CF198" i="4"/>
  <c r="CG198" i="4"/>
  <c r="CH198" i="4"/>
  <c r="CI198" i="4"/>
  <c r="BZ132" i="4"/>
  <c r="CA132" i="4"/>
  <c r="CB132" i="4"/>
  <c r="CC132" i="4"/>
  <c r="CD132" i="4"/>
  <c r="CE132" i="4"/>
  <c r="CF132" i="4"/>
  <c r="CG132" i="4"/>
  <c r="CH132" i="4"/>
  <c r="CI132" i="4"/>
  <c r="BZ133" i="4"/>
  <c r="CA133" i="4"/>
  <c r="CB133" i="4"/>
  <c r="CC133" i="4"/>
  <c r="CD133" i="4"/>
  <c r="CE133" i="4"/>
  <c r="CF133" i="4"/>
  <c r="CG133" i="4"/>
  <c r="CH133" i="4"/>
  <c r="CI133" i="4"/>
  <c r="BZ134" i="4"/>
  <c r="CA134" i="4"/>
  <c r="CB134" i="4"/>
  <c r="CC134" i="4"/>
  <c r="CD134" i="4"/>
  <c r="CE134" i="4"/>
  <c r="CF134" i="4"/>
  <c r="CG134" i="4"/>
  <c r="CH134" i="4"/>
  <c r="CI134" i="4"/>
  <c r="BZ135" i="4"/>
  <c r="CA135" i="4"/>
  <c r="CB135" i="4"/>
  <c r="CC135" i="4"/>
  <c r="CD135" i="4"/>
  <c r="CE135" i="4"/>
  <c r="CF135" i="4"/>
  <c r="CG135" i="4"/>
  <c r="CH135" i="4"/>
  <c r="CI135" i="4"/>
  <c r="BZ136" i="4"/>
  <c r="CA136" i="4"/>
  <c r="CB136" i="4"/>
  <c r="CC136" i="4"/>
  <c r="CD136" i="4"/>
  <c r="CE136" i="4"/>
  <c r="CF136" i="4"/>
  <c r="CG136" i="4"/>
  <c r="CH136" i="4"/>
  <c r="CI136" i="4"/>
  <c r="BZ81" i="4"/>
  <c r="CA81" i="4"/>
  <c r="CB81" i="4"/>
  <c r="CC81" i="4"/>
  <c r="CD81" i="4"/>
  <c r="CE81" i="4"/>
  <c r="CF81" i="4"/>
  <c r="CG81" i="4"/>
  <c r="CH81" i="4"/>
  <c r="CI81" i="4"/>
  <c r="BZ82" i="4"/>
  <c r="CA82" i="4"/>
  <c r="CB82" i="4"/>
  <c r="CC82" i="4"/>
  <c r="CD82" i="4"/>
  <c r="CE82" i="4"/>
  <c r="CF82" i="4"/>
  <c r="CG82" i="4"/>
  <c r="CH82" i="4"/>
  <c r="CI82" i="4"/>
  <c r="BZ83" i="4"/>
  <c r="CA83" i="4"/>
  <c r="CB83" i="4"/>
  <c r="CC83" i="4"/>
  <c r="CD83" i="4"/>
  <c r="CE83" i="4"/>
  <c r="CF83" i="4"/>
  <c r="CG83" i="4"/>
  <c r="CH83" i="4"/>
  <c r="CI83" i="4"/>
  <c r="BZ84" i="4"/>
  <c r="CA84" i="4"/>
  <c r="CB84" i="4"/>
  <c r="CC84" i="4"/>
  <c r="CD84" i="4"/>
  <c r="CE84" i="4"/>
  <c r="CF84" i="4"/>
  <c r="CG84" i="4"/>
  <c r="CH84" i="4"/>
  <c r="CI84" i="4"/>
  <c r="BZ85" i="4"/>
  <c r="CA85" i="4"/>
  <c r="CB85" i="4"/>
  <c r="CC85" i="4"/>
  <c r="CD85" i="4"/>
  <c r="CE85" i="4"/>
  <c r="CF85" i="4"/>
  <c r="CG85" i="4"/>
  <c r="CH85" i="4"/>
  <c r="CI85" i="4"/>
  <c r="BZ156" i="4"/>
  <c r="CA156" i="4"/>
  <c r="CB156" i="4"/>
  <c r="CC156" i="4"/>
  <c r="CD156" i="4"/>
  <c r="CE156" i="4"/>
  <c r="CF156" i="4"/>
  <c r="CG156" i="4"/>
  <c r="CH156" i="4"/>
  <c r="CI156" i="4"/>
  <c r="BZ157" i="4"/>
  <c r="CA157" i="4"/>
  <c r="CB157" i="4"/>
  <c r="CC157" i="4"/>
  <c r="CD157" i="4"/>
  <c r="CE157" i="4"/>
  <c r="CF157" i="4"/>
  <c r="CG157" i="4"/>
  <c r="CH157" i="4"/>
  <c r="CI157" i="4"/>
  <c r="BZ87" i="4"/>
  <c r="CA87" i="4"/>
  <c r="CB87" i="4"/>
  <c r="CC87" i="4"/>
  <c r="CD87" i="4"/>
  <c r="CE87" i="4"/>
  <c r="CF87" i="4"/>
  <c r="CG87" i="4"/>
  <c r="CH87" i="4"/>
  <c r="CI87" i="4"/>
  <c r="BZ88" i="4"/>
  <c r="CA88" i="4"/>
  <c r="CB88" i="4"/>
  <c r="CC88" i="4"/>
  <c r="CD88" i="4"/>
  <c r="CE88" i="4"/>
  <c r="CF88" i="4"/>
  <c r="CG88" i="4"/>
  <c r="CH88" i="4"/>
  <c r="CI88" i="4"/>
  <c r="BZ89" i="4"/>
  <c r="CA89" i="4"/>
  <c r="CB89" i="4"/>
  <c r="CC89" i="4"/>
  <c r="CD89" i="4"/>
  <c r="CE89" i="4"/>
  <c r="CF89" i="4"/>
  <c r="CG89" i="4"/>
  <c r="CH89" i="4"/>
  <c r="CI89" i="4"/>
  <c r="BZ90" i="4"/>
  <c r="CA90" i="4"/>
  <c r="CB90" i="4"/>
  <c r="CC90" i="4"/>
  <c r="CD90" i="4"/>
  <c r="CE90" i="4"/>
  <c r="CF90" i="4"/>
  <c r="CG90" i="4"/>
  <c r="CH90" i="4"/>
  <c r="CI90" i="4"/>
  <c r="BZ91" i="4"/>
  <c r="CA91" i="4"/>
  <c r="CB91" i="4"/>
  <c r="CC91" i="4"/>
  <c r="CD91" i="4"/>
  <c r="CE91" i="4"/>
  <c r="CF91" i="4"/>
  <c r="CG91" i="4"/>
  <c r="CH91" i="4"/>
  <c r="CI91" i="4"/>
  <c r="BZ51" i="4"/>
  <c r="CA51" i="4"/>
  <c r="CB51" i="4"/>
  <c r="CC51" i="4"/>
  <c r="CD51" i="4"/>
  <c r="CE51" i="4"/>
  <c r="CF51" i="4"/>
  <c r="CG51" i="4"/>
  <c r="CH51" i="4"/>
  <c r="CI51" i="4"/>
  <c r="BZ52" i="4"/>
  <c r="CA52" i="4"/>
  <c r="CB52" i="4"/>
  <c r="CC52" i="4"/>
  <c r="CD52" i="4"/>
  <c r="CE52" i="4"/>
  <c r="CF52" i="4"/>
  <c r="CG52" i="4"/>
  <c r="CH52" i="4"/>
  <c r="CI52" i="4"/>
  <c r="BZ53" i="4"/>
  <c r="CA53" i="4"/>
  <c r="CB53" i="4"/>
  <c r="CC53" i="4"/>
  <c r="CD53" i="4"/>
  <c r="CE53" i="4"/>
  <c r="CF53" i="4"/>
  <c r="CG53" i="4"/>
  <c r="CH53" i="4"/>
  <c r="CI53" i="4"/>
  <c r="BZ54" i="4"/>
  <c r="CA54" i="4"/>
  <c r="CB54" i="4"/>
  <c r="CC54" i="4"/>
  <c r="CD54" i="4"/>
  <c r="CE54" i="4"/>
  <c r="CF54" i="4"/>
  <c r="CG54" i="4"/>
  <c r="CH54" i="4"/>
  <c r="CI54" i="4"/>
  <c r="BZ55" i="4"/>
  <c r="CA55" i="4"/>
  <c r="CB55" i="4"/>
  <c r="CC55" i="4"/>
  <c r="CD55" i="4"/>
  <c r="CE55" i="4"/>
  <c r="CF55" i="4"/>
  <c r="CG55" i="4"/>
  <c r="CH55" i="4"/>
  <c r="CI55" i="4"/>
  <c r="BZ199" i="4"/>
  <c r="CA199" i="4"/>
  <c r="CB199" i="4"/>
  <c r="CC199" i="4"/>
  <c r="CD199" i="4"/>
  <c r="CE199" i="4"/>
  <c r="CF199" i="4"/>
  <c r="CG199" i="4"/>
  <c r="CH199" i="4"/>
  <c r="CI199" i="4"/>
  <c r="BZ200" i="4"/>
  <c r="CA200" i="4"/>
  <c r="CB200" i="4"/>
  <c r="CC200" i="4"/>
  <c r="CD200" i="4"/>
  <c r="CE200" i="4"/>
  <c r="CF200" i="4"/>
  <c r="CG200" i="4"/>
  <c r="CH200" i="4"/>
  <c r="CI200" i="4"/>
  <c r="BZ201" i="4"/>
  <c r="CA201" i="4"/>
  <c r="CB201" i="4"/>
  <c r="CC201" i="4"/>
  <c r="CD201" i="4"/>
  <c r="CE201" i="4"/>
  <c r="CF201" i="4"/>
  <c r="CG201" i="4"/>
  <c r="CH201" i="4"/>
  <c r="CI201" i="4"/>
  <c r="BZ202" i="4"/>
  <c r="CA202" i="4"/>
  <c r="CB202" i="4"/>
  <c r="CC202" i="4"/>
  <c r="CD202" i="4"/>
  <c r="CE202" i="4"/>
  <c r="CF202" i="4"/>
  <c r="CG202" i="4"/>
  <c r="CH202" i="4"/>
  <c r="CI202" i="4"/>
  <c r="BZ46" i="4"/>
  <c r="CA46" i="4"/>
  <c r="CB46" i="4"/>
  <c r="CC46" i="4"/>
  <c r="CD46" i="4"/>
  <c r="CE46" i="4"/>
  <c r="CF46" i="4"/>
  <c r="CG46" i="4"/>
  <c r="CH46" i="4"/>
  <c r="CI46" i="4"/>
  <c r="BZ92" i="4"/>
  <c r="CA92" i="4"/>
  <c r="CB92" i="4"/>
  <c r="CC92" i="4"/>
  <c r="CD92" i="4"/>
  <c r="CE92" i="4"/>
  <c r="CF92" i="4"/>
  <c r="CG92" i="4"/>
  <c r="CH92" i="4"/>
  <c r="CI92" i="4"/>
  <c r="BZ47" i="4"/>
  <c r="CA47" i="4"/>
  <c r="CB47" i="4"/>
  <c r="CC47" i="4"/>
  <c r="CD47" i="4"/>
  <c r="CE47" i="4"/>
  <c r="CF47" i="4"/>
  <c r="CG47" i="4"/>
  <c r="CH47" i="4"/>
  <c r="CI47" i="4"/>
  <c r="BZ93" i="4"/>
  <c r="CA93" i="4"/>
  <c r="CB93" i="4"/>
  <c r="CC93" i="4"/>
  <c r="CD93" i="4"/>
  <c r="CE93" i="4"/>
  <c r="CF93" i="4"/>
  <c r="CG93" i="4"/>
  <c r="CH93" i="4"/>
  <c r="CI93" i="4"/>
  <c r="BZ48" i="4"/>
  <c r="CA48" i="4"/>
  <c r="CB48" i="4"/>
  <c r="CC48" i="4"/>
  <c r="CD48" i="4"/>
  <c r="CE48" i="4"/>
  <c r="CF48" i="4"/>
  <c r="CG48" i="4"/>
  <c r="CH48" i="4"/>
  <c r="CI48" i="4"/>
  <c r="BZ94" i="4"/>
  <c r="CA94" i="4"/>
  <c r="CB94" i="4"/>
  <c r="CC94" i="4"/>
  <c r="CD94" i="4"/>
  <c r="CE94" i="4"/>
  <c r="CF94" i="4"/>
  <c r="CG94" i="4"/>
  <c r="CH94" i="4"/>
  <c r="CI94" i="4"/>
  <c r="BZ49" i="4"/>
  <c r="CA49" i="4"/>
  <c r="CB49" i="4"/>
  <c r="CC49" i="4"/>
  <c r="CD49" i="4"/>
  <c r="CE49" i="4"/>
  <c r="CF49" i="4"/>
  <c r="CG49" i="4"/>
  <c r="CH49" i="4"/>
  <c r="CI49" i="4"/>
  <c r="BZ95" i="4"/>
  <c r="CA95" i="4"/>
  <c r="CB95" i="4"/>
  <c r="CC95" i="4"/>
  <c r="CD95" i="4"/>
  <c r="CE95" i="4"/>
  <c r="CF95" i="4"/>
  <c r="CG95" i="4"/>
  <c r="CH95" i="4"/>
  <c r="CI95" i="4"/>
  <c r="BZ50" i="4"/>
  <c r="CA50" i="4"/>
  <c r="CB50" i="4"/>
  <c r="CC50" i="4"/>
  <c r="CD50" i="4"/>
  <c r="CE50" i="4"/>
  <c r="CF50" i="4"/>
  <c r="CG50" i="4"/>
  <c r="CH50" i="4"/>
  <c r="CI50" i="4"/>
  <c r="BZ96" i="4"/>
  <c r="CA96" i="4"/>
  <c r="CB96" i="4"/>
  <c r="CC96" i="4"/>
  <c r="CD96" i="4"/>
  <c r="CE96" i="4"/>
  <c r="CF96" i="4"/>
  <c r="CG96" i="4"/>
  <c r="CH96" i="4"/>
  <c r="CI96" i="4"/>
  <c r="BZ295" i="4"/>
  <c r="CA295" i="4"/>
  <c r="CB295" i="4"/>
  <c r="CC295" i="4"/>
  <c r="CD295" i="4"/>
  <c r="CE295" i="4"/>
  <c r="CF295" i="4"/>
  <c r="CG295" i="4"/>
  <c r="CH295" i="4"/>
  <c r="CI295" i="4"/>
  <c r="BZ296" i="4"/>
  <c r="CA296" i="4"/>
  <c r="CB296" i="4"/>
  <c r="CC296" i="4"/>
  <c r="CD296" i="4"/>
  <c r="CE296" i="4"/>
  <c r="CF296" i="4"/>
  <c r="CG296" i="4"/>
  <c r="CH296" i="4"/>
  <c r="CI296" i="4"/>
  <c r="BZ297" i="4"/>
  <c r="CA297" i="4"/>
  <c r="CB297" i="4"/>
  <c r="CC297" i="4"/>
  <c r="CD297" i="4"/>
  <c r="CE297" i="4"/>
  <c r="CF297" i="4"/>
  <c r="CG297" i="4"/>
  <c r="CH297" i="4"/>
  <c r="CI297" i="4"/>
  <c r="BZ298" i="4"/>
  <c r="CA298" i="4"/>
  <c r="CB298" i="4"/>
  <c r="CC298" i="4"/>
  <c r="CD298" i="4"/>
  <c r="CE298" i="4"/>
  <c r="CF298" i="4"/>
  <c r="CG298" i="4"/>
  <c r="CH298" i="4"/>
  <c r="CI298" i="4"/>
  <c r="BZ299" i="4"/>
  <c r="CA299" i="4"/>
  <c r="CB299" i="4"/>
  <c r="CC299" i="4"/>
  <c r="CD299" i="4"/>
  <c r="CE299" i="4"/>
  <c r="CF299" i="4"/>
  <c r="CG299" i="4"/>
  <c r="CH299" i="4"/>
  <c r="CI299" i="4"/>
  <c r="BZ139" i="4"/>
  <c r="CA139" i="4"/>
  <c r="CB139" i="4"/>
  <c r="CC139" i="4"/>
  <c r="CD139" i="4"/>
  <c r="CE139" i="4"/>
  <c r="CF139" i="4"/>
  <c r="CG139" i="4"/>
  <c r="CH139" i="4"/>
  <c r="CI139" i="4"/>
  <c r="BZ140" i="4"/>
  <c r="CA140" i="4"/>
  <c r="CB140" i="4"/>
  <c r="CC140" i="4"/>
  <c r="CD140" i="4"/>
  <c r="CE140" i="4"/>
  <c r="CF140" i="4"/>
  <c r="CG140" i="4"/>
  <c r="CH140" i="4"/>
  <c r="CI140" i="4"/>
  <c r="BZ141" i="4"/>
  <c r="CA141" i="4"/>
  <c r="CB141" i="4"/>
  <c r="CC141" i="4"/>
  <c r="CD141" i="4"/>
  <c r="CE141" i="4"/>
  <c r="CF141" i="4"/>
  <c r="CG141" i="4"/>
  <c r="CH141" i="4"/>
  <c r="CI141" i="4"/>
  <c r="BZ142" i="4"/>
  <c r="CA142" i="4"/>
  <c r="CB142" i="4"/>
  <c r="CC142" i="4"/>
  <c r="CD142" i="4"/>
  <c r="CE142" i="4"/>
  <c r="CF142" i="4"/>
  <c r="CG142" i="4"/>
  <c r="CH142" i="4"/>
  <c r="CI142" i="4"/>
  <c r="BZ143" i="4"/>
  <c r="CA143" i="4"/>
  <c r="CB143" i="4"/>
  <c r="CC143" i="4"/>
  <c r="CD143" i="4"/>
  <c r="CE143" i="4"/>
  <c r="CF143" i="4"/>
  <c r="CG143" i="4"/>
  <c r="CH143" i="4"/>
  <c r="CI143" i="4"/>
  <c r="BZ232" i="4"/>
  <c r="CA232" i="4"/>
  <c r="CB232" i="4"/>
  <c r="CC232" i="4"/>
  <c r="CD232" i="4"/>
  <c r="CE232" i="4"/>
  <c r="CF232" i="4"/>
  <c r="CG232" i="4"/>
  <c r="CH232" i="4"/>
  <c r="CI232" i="4"/>
  <c r="BZ233" i="4"/>
  <c r="CA233" i="4"/>
  <c r="CB233" i="4"/>
  <c r="CC233" i="4"/>
  <c r="CD233" i="4"/>
  <c r="CE233" i="4"/>
  <c r="CF233" i="4"/>
  <c r="CG233" i="4"/>
  <c r="CH233" i="4"/>
  <c r="CI233" i="4"/>
  <c r="BZ234" i="4"/>
  <c r="CA234" i="4"/>
  <c r="CB234" i="4"/>
  <c r="CC234" i="4"/>
  <c r="CD234" i="4"/>
  <c r="CE234" i="4"/>
  <c r="CF234" i="4"/>
  <c r="CG234" i="4"/>
  <c r="CH234" i="4"/>
  <c r="CI234" i="4"/>
  <c r="BZ122" i="4"/>
  <c r="CA122" i="4"/>
  <c r="CB122" i="4"/>
  <c r="CC122" i="4"/>
  <c r="CD122" i="4"/>
  <c r="CE122" i="4"/>
  <c r="CF122" i="4"/>
  <c r="CG122" i="4"/>
  <c r="CH122" i="4"/>
  <c r="CI122" i="4"/>
  <c r="BZ123" i="4"/>
  <c r="CA123" i="4"/>
  <c r="CB123" i="4"/>
  <c r="CC123" i="4"/>
  <c r="CD123" i="4"/>
  <c r="CE123" i="4"/>
  <c r="CF123" i="4"/>
  <c r="CG123" i="4"/>
  <c r="CH123" i="4"/>
  <c r="CI123" i="4"/>
  <c r="BZ124" i="4"/>
  <c r="CA124" i="4"/>
  <c r="CB124" i="4"/>
  <c r="CC124" i="4"/>
  <c r="CD124" i="4"/>
  <c r="CE124" i="4"/>
  <c r="CF124" i="4"/>
  <c r="CG124" i="4"/>
  <c r="CH124" i="4"/>
  <c r="CI124" i="4"/>
  <c r="BZ125" i="4"/>
  <c r="CA125" i="4"/>
  <c r="CB125" i="4"/>
  <c r="CC125" i="4"/>
  <c r="CD125" i="4"/>
  <c r="CE125" i="4"/>
  <c r="CF125" i="4"/>
  <c r="CG125" i="4"/>
  <c r="CH125" i="4"/>
  <c r="CI125" i="4"/>
  <c r="BZ126" i="4"/>
  <c r="CA126" i="4"/>
  <c r="CB126" i="4"/>
  <c r="CC126" i="4"/>
  <c r="CD126" i="4"/>
  <c r="CE126" i="4"/>
  <c r="CF126" i="4"/>
  <c r="CG126" i="4"/>
  <c r="CH126" i="4"/>
  <c r="CI126" i="4"/>
  <c r="BZ166" i="4"/>
  <c r="CA166" i="4"/>
  <c r="CB166" i="4"/>
  <c r="CC166" i="4"/>
  <c r="CD166" i="4"/>
  <c r="CE166" i="4"/>
  <c r="CF166" i="4"/>
  <c r="CG166" i="4"/>
  <c r="CH166" i="4"/>
  <c r="CI166" i="4"/>
  <c r="BZ167" i="4"/>
  <c r="CA167" i="4"/>
  <c r="CB167" i="4"/>
  <c r="CC167" i="4"/>
  <c r="CD167" i="4"/>
  <c r="CE167" i="4"/>
  <c r="CF167" i="4"/>
  <c r="CG167" i="4"/>
  <c r="CH167" i="4"/>
  <c r="CI167" i="4"/>
  <c r="BZ168" i="4"/>
  <c r="CA168" i="4"/>
  <c r="CB168" i="4"/>
  <c r="CC168" i="4"/>
  <c r="CD168" i="4"/>
  <c r="CE168" i="4"/>
  <c r="CF168" i="4"/>
  <c r="CG168" i="4"/>
  <c r="CH168" i="4"/>
  <c r="CI168" i="4"/>
  <c r="BZ169" i="4"/>
  <c r="CA169" i="4"/>
  <c r="CB169" i="4"/>
  <c r="CC169" i="4"/>
  <c r="CD169" i="4"/>
  <c r="CE169" i="4"/>
  <c r="CF169" i="4"/>
  <c r="CG169" i="4"/>
  <c r="CH169" i="4"/>
  <c r="CI169" i="4"/>
  <c r="BZ170" i="4"/>
  <c r="CA170" i="4"/>
  <c r="CB170" i="4"/>
  <c r="CC170" i="4"/>
  <c r="CD170" i="4"/>
  <c r="CE170" i="4"/>
  <c r="CF170" i="4"/>
  <c r="CG170" i="4"/>
  <c r="CH170" i="4"/>
  <c r="CI170" i="4"/>
  <c r="BZ137" i="4"/>
  <c r="CA137" i="4"/>
  <c r="CB137" i="4"/>
  <c r="CC137" i="4"/>
  <c r="CD137" i="4"/>
  <c r="CE137" i="4"/>
  <c r="CF137" i="4"/>
  <c r="CG137" i="4"/>
  <c r="CH137" i="4"/>
  <c r="CI137" i="4"/>
  <c r="BZ208" i="4"/>
  <c r="CA208" i="4"/>
  <c r="CB208" i="4"/>
  <c r="CC208" i="4"/>
  <c r="CD208" i="4"/>
  <c r="CE208" i="4"/>
  <c r="CF208" i="4"/>
  <c r="CG208" i="4"/>
  <c r="CH208" i="4"/>
  <c r="CI208" i="4"/>
  <c r="BZ109" i="4"/>
  <c r="CA109" i="4"/>
  <c r="CB109" i="4"/>
  <c r="CC109" i="4"/>
  <c r="CD109" i="4"/>
  <c r="CE109" i="4"/>
  <c r="CF109" i="4"/>
  <c r="CG109" i="4"/>
  <c r="CH109" i="4"/>
  <c r="CI109" i="4"/>
  <c r="BZ138" i="4"/>
  <c r="CA138" i="4"/>
  <c r="CB138" i="4"/>
  <c r="CC138" i="4"/>
  <c r="CD138" i="4"/>
  <c r="CE138" i="4"/>
  <c r="CF138" i="4"/>
  <c r="CG138" i="4"/>
  <c r="CH138" i="4"/>
  <c r="CI138" i="4"/>
  <c r="BZ38" i="4"/>
  <c r="CA38" i="4"/>
  <c r="CB38" i="4"/>
  <c r="CC38" i="4"/>
  <c r="CD38" i="4"/>
  <c r="CE38" i="4"/>
  <c r="CF38" i="4"/>
  <c r="CG38" i="4"/>
  <c r="CH38" i="4"/>
  <c r="CI38" i="4"/>
  <c r="BZ45" i="4"/>
  <c r="CA45" i="4"/>
  <c r="CB45" i="4"/>
  <c r="CC45" i="4"/>
  <c r="CD45" i="4"/>
  <c r="CE45" i="4"/>
  <c r="CF45" i="4"/>
  <c r="CG45" i="4"/>
  <c r="CH45" i="4"/>
  <c r="CI45" i="4"/>
  <c r="BZ247" i="4"/>
  <c r="CA247" i="4"/>
  <c r="CB247" i="4"/>
  <c r="CC247" i="4"/>
  <c r="CD247" i="4"/>
  <c r="CE247" i="4"/>
  <c r="CF247" i="4"/>
  <c r="CG247" i="4"/>
  <c r="CH247" i="4"/>
  <c r="CI247" i="4"/>
  <c r="CI70" i="4"/>
  <c r="CH70" i="4"/>
  <c r="CG70" i="4"/>
  <c r="CF70" i="4"/>
  <c r="CE70" i="4"/>
  <c r="CD70" i="4"/>
  <c r="CC70" i="4"/>
  <c r="CB70" i="4"/>
  <c r="CA70" i="4"/>
  <c r="BZ70" i="4"/>
</calcChain>
</file>

<file path=xl/sharedStrings.xml><?xml version="1.0" encoding="utf-8"?>
<sst xmlns="http://schemas.openxmlformats.org/spreadsheetml/2006/main" count="46128" uniqueCount="1629">
  <si>
    <t>sampledate</t>
  </si>
  <si>
    <t>dwc_month</t>
  </si>
  <si>
    <t>dwc_year</t>
  </si>
  <si>
    <t>stationcode</t>
  </si>
  <si>
    <t>stationname</t>
  </si>
  <si>
    <t>projectcode</t>
  </si>
  <si>
    <t>projectname</t>
  </si>
  <si>
    <t>protocolcode</t>
  </si>
  <si>
    <t>protocolname</t>
  </si>
  <si>
    <t>eventcode</t>
  </si>
  <si>
    <t>sampleagency</t>
  </si>
  <si>
    <t>samplecomments</t>
  </si>
  <si>
    <t>locationcode</t>
  </si>
  <si>
    <t>SampleTypeCode</t>
  </si>
  <si>
    <t>collectiontime</t>
  </si>
  <si>
    <t>collectionmethodcode</t>
  </si>
  <si>
    <t>replicate</t>
  </si>
  <si>
    <t>dwc_databasesource</t>
  </si>
  <si>
    <t>targetlatitude</t>
  </si>
  <si>
    <t>targetlongitude</t>
  </si>
  <si>
    <t>datum</t>
  </si>
  <si>
    <t>samplecomplete</t>
  </si>
  <si>
    <t>region</t>
  </si>
  <si>
    <t>collectiondevicedescr</t>
  </si>
  <si>
    <t>tissource</t>
  </si>
  <si>
    <t>tissuecollectioncomments</t>
  </si>
  <si>
    <t>organismid</t>
  </si>
  <si>
    <t>commonname</t>
  </si>
  <si>
    <t>finalid</t>
  </si>
  <si>
    <t>lifestagecode</t>
  </si>
  <si>
    <t>totalcount</t>
  </si>
  <si>
    <t>tagnumber</t>
  </si>
  <si>
    <t>partcreated</t>
  </si>
  <si>
    <t>tissueid</t>
  </si>
  <si>
    <t>tissuename</t>
  </si>
  <si>
    <t>preppreservationname</t>
  </si>
  <si>
    <t>tissueweight</t>
  </si>
  <si>
    <t>unittissueweight</t>
  </si>
  <si>
    <t>partscomments</t>
  </si>
  <si>
    <t>compositeid</t>
  </si>
  <si>
    <t>compositereplicate</t>
  </si>
  <si>
    <t>compositetype</t>
  </si>
  <si>
    <t>compositeweight</t>
  </si>
  <si>
    <t>unitcompositeweight</t>
  </si>
  <si>
    <t>agencycode</t>
  </si>
  <si>
    <t>organismgroup</t>
  </si>
  <si>
    <t>compositecomments</t>
  </si>
  <si>
    <t>MatrixName</t>
  </si>
  <si>
    <t>MethodName</t>
  </si>
  <si>
    <t>AnalyteCode</t>
  </si>
  <si>
    <t>AnalyteName</t>
  </si>
  <si>
    <t>FractionName</t>
  </si>
  <si>
    <t>UnitName</t>
  </si>
  <si>
    <t>DWC_AnalyteWFractionWMatrixWUnit</t>
  </si>
  <si>
    <t>LabBatch</t>
  </si>
  <si>
    <t>AnalysisDate</t>
  </si>
  <si>
    <t>LabSampleID</t>
  </si>
  <si>
    <t>PrepPreservationDate</t>
  </si>
  <si>
    <t>DigestExtractMethod</t>
  </si>
  <si>
    <t>DigestExtractDate</t>
  </si>
  <si>
    <t>LabReplicate</t>
  </si>
  <si>
    <t>Result</t>
  </si>
  <si>
    <t>DWC_Result_Numeric</t>
  </si>
  <si>
    <t>ResQualCode</t>
  </si>
  <si>
    <t>ResQualName</t>
  </si>
  <si>
    <t>MDL</t>
  </si>
  <si>
    <t>RL</t>
  </si>
  <si>
    <t>DilutionFactor</t>
  </si>
  <si>
    <t>QACode</t>
  </si>
  <si>
    <t>DWC_QADescr_Expanded</t>
  </si>
  <si>
    <t>ComplianceCode</t>
  </si>
  <si>
    <t>ComplianceName</t>
  </si>
  <si>
    <t>ExpectedValue</t>
  </si>
  <si>
    <t>TissueResultComments</t>
  </si>
  <si>
    <t>ResultComplete</t>
  </si>
  <si>
    <t>ExportData</t>
  </si>
  <si>
    <t>908CHLLAS</t>
  </si>
  <si>
    <t>Chollas Reservoir</t>
  </si>
  <si>
    <t>SWB_Realign_RWB9_2022</t>
  </si>
  <si>
    <t>Statewide BMP Realignment RWB9 Study 2022</t>
  </si>
  <si>
    <t>BMP_Realign_RWB9_21</t>
  </si>
  <si>
    <t>SWAMP BMP Realignment San Diego Region Study_2021</t>
  </si>
  <si>
    <t>TI</t>
  </si>
  <si>
    <t>MPSL-DFW</t>
  </si>
  <si>
    <t>FHAB also collected</t>
  </si>
  <si>
    <t>Location1Shock1</t>
  </si>
  <si>
    <t>Composite</t>
  </si>
  <si>
    <t>Shock</t>
  </si>
  <si>
    <t>Perm</t>
  </si>
  <si>
    <t>WGS84</t>
  </si>
  <si>
    <t>Smith &amp; Root Electric Shock Boat (SR14S)</t>
  </si>
  <si>
    <t>NA</t>
  </si>
  <si>
    <t>shocked entire lake</t>
  </si>
  <si>
    <t>908CHLLASRLN22BGL01-01</t>
  </si>
  <si>
    <t>Bluegill</t>
  </si>
  <si>
    <t>Lepomis macrochirus</t>
  </si>
  <si>
    <t>NR</t>
  </si>
  <si>
    <t>C2084</t>
  </si>
  <si>
    <t>RLN22_C2084_C</t>
  </si>
  <si>
    <t>whole organism</t>
  </si>
  <si>
    <t>Skin on, Scales On</t>
  </si>
  <si>
    <t>g</t>
  </si>
  <si>
    <t>C1_908CHLLASRLN22BGL</t>
  </si>
  <si>
    <t>normal</t>
  </si>
  <si>
    <t>Fish</t>
  </si>
  <si>
    <t>5 fish;58.59g Arc1, 63.66g Arc2({Fas), 66.41g Arc3</t>
  </si>
  <si>
    <t>tissue</t>
  </si>
  <si>
    <t>EPA 200.8M</t>
  </si>
  <si>
    <t>Arsenic</t>
  </si>
  <si>
    <t>Total</t>
  </si>
  <si>
    <t>ug/g ww</t>
  </si>
  <si>
    <t>Arsenic; Total; tissue; ug/g ww</t>
  </si>
  <si>
    <t>MPSL-DFW_2022Dig48_T_AsSe</t>
  </si>
  <si>
    <t>C122CHSBGL</t>
  </si>
  <si>
    <t>EPA 3052M</t>
  </si>
  <si>
    <t>DNQ</t>
  </si>
  <si>
    <t>Detected Not Quantifiable</t>
  </si>
  <si>
    <t>None</t>
  </si>
  <si>
    <t>None: None - No QA Qualifier</t>
  </si>
  <si>
    <t>COM</t>
  </si>
  <si>
    <t>Compliant</t>
  </si>
  <si>
    <t>Selenium</t>
  </si>
  <si>
    <t>Selenium; Total; tissue; ug/g ww</t>
  </si>
  <si>
    <t>=</t>
  </si>
  <si>
    <t>Equal To</t>
  </si>
  <si>
    <t>EPA 7473M</t>
  </si>
  <si>
    <t>Mercury</t>
  </si>
  <si>
    <t>Mercury; Total; tissue; ug/g ww</t>
  </si>
  <si>
    <t>MPSL-DFW_DMA091522a_T_Hg</t>
  </si>
  <si>
    <t>908CHLLASRLN22BGL01-02</t>
  </si>
  <si>
    <t>C2085</t>
  </si>
  <si>
    <t>RLN22_C2085_C</t>
  </si>
  <si>
    <t>908CHLLASRLN22BGL01-03</t>
  </si>
  <si>
    <t>C2086</t>
  </si>
  <si>
    <t>RLN22_C2086_C</t>
  </si>
  <si>
    <t>908CHLLASRLN22BGL01-04</t>
  </si>
  <si>
    <t>C2087</t>
  </si>
  <si>
    <t>RLN22_C2087_C</t>
  </si>
  <si>
    <t>908CHLLASRLN22BGL01-05</t>
  </si>
  <si>
    <t>C2088</t>
  </si>
  <si>
    <t>RLN22_C2088_C</t>
  </si>
  <si>
    <t>908CHLLASRLN22LMB01-01</t>
  </si>
  <si>
    <t>Largemouth Bass</t>
  </si>
  <si>
    <t>Micropterus salmoides</t>
  </si>
  <si>
    <t>C2065</t>
  </si>
  <si>
    <t>RLN22_C2065_I</t>
  </si>
  <si>
    <t>fillet</t>
  </si>
  <si>
    <t>Skin off</t>
  </si>
  <si>
    <t>I_908CHLLASRLN22LMB01-01</t>
  </si>
  <si>
    <t>MPSL-DFW_DMA072622a_T_Hg</t>
  </si>
  <si>
    <t>RLN22_C2065_S</t>
  </si>
  <si>
    <t>scales</t>
  </si>
  <si>
    <t>S_908CHLLASRLN22LMB01-01</t>
  </si>
  <si>
    <t>Age</t>
  </si>
  <si>
    <t>908CHLLASRLN22LMB01-02</t>
  </si>
  <si>
    <t>C2066</t>
  </si>
  <si>
    <t>RLN22_C2066_I</t>
  </si>
  <si>
    <t>I_908CHLLASRLN22LMB01-02</t>
  </si>
  <si>
    <t>RLN22_C2066_S</t>
  </si>
  <si>
    <t>S_908CHLLASRLN22LMB01-02</t>
  </si>
  <si>
    <t>908CHLLASRLN22LMB01-03</t>
  </si>
  <si>
    <t>C2067</t>
  </si>
  <si>
    <t>RLN22_C2067_I</t>
  </si>
  <si>
    <t>I_908CHLLASRLN22LMB01-03</t>
  </si>
  <si>
    <t>RLN22_C2067_S</t>
  </si>
  <si>
    <t>S_908CHLLASRLN22LMB01-03</t>
  </si>
  <si>
    <t>908CHLLASRLN22LMB01-04</t>
  </si>
  <si>
    <t>C2068</t>
  </si>
  <si>
    <t>RLN22_C2068_I</t>
  </si>
  <si>
    <t>I_908CHLLASRLN22LMB01-04</t>
  </si>
  <si>
    <t>RLN22_C2068_S</t>
  </si>
  <si>
    <t>S_908CHLLASRLN22LMB01-04</t>
  </si>
  <si>
    <t>908CHLLASRLN22LMB01-05</t>
  </si>
  <si>
    <t>C2069</t>
  </si>
  <si>
    <t>RLN22_C2069_I</t>
  </si>
  <si>
    <t>I_908CHLLASRLN22LMB01-05</t>
  </si>
  <si>
    <t>RLN22_C2069_S</t>
  </si>
  <si>
    <t>S_908CHLLASRLN22LMB01-05</t>
  </si>
  <si>
    <t>908CHLLASRLN22LMB01-06</t>
  </si>
  <si>
    <t>C2070</t>
  </si>
  <si>
    <t>RLN22_C2070_C</t>
  </si>
  <si>
    <t>C1_908CHLLASRLN22LMB</t>
  </si>
  <si>
    <t>5 fish; 65.65g Arc1, 57.95g Arc2(PFAs), 57.95g Arc3</t>
  </si>
  <si>
    <t>C122CHSLMB</t>
  </si>
  <si>
    <t>RLN22_C2070_S</t>
  </si>
  <si>
    <t>S_908CHLLASRLN22LMB01-06</t>
  </si>
  <si>
    <t>908CHLLASRLN22LMB01-07</t>
  </si>
  <si>
    <t>C2071</t>
  </si>
  <si>
    <t>RLN22_C2071_I</t>
  </si>
  <si>
    <t>I_908CHLLASRLN22LMB01-07</t>
  </si>
  <si>
    <t>RLN22_C2071_S</t>
  </si>
  <si>
    <t>S_908CHLLASRLN22LMB01-07</t>
  </si>
  <si>
    <t>908CHLLASRLN22LMB01-08</t>
  </si>
  <si>
    <t>C2072</t>
  </si>
  <si>
    <t>RLN22_C2072_C</t>
  </si>
  <si>
    <t>RLN22_C2072_S</t>
  </si>
  <si>
    <t>S_908CHLLASRLN22LMB01-08</t>
  </si>
  <si>
    <t>908CHLLASRLN22LMB02-01</t>
  </si>
  <si>
    <t>C2073</t>
  </si>
  <si>
    <t>RLN22_C2073_C</t>
  </si>
  <si>
    <t>RLN22_C2073_S</t>
  </si>
  <si>
    <t>S_908CHLLASRLN22LMB02-01</t>
  </si>
  <si>
    <t>908CHLLASRLN22LMB02-02</t>
  </si>
  <si>
    <t>C2074</t>
  </si>
  <si>
    <t>RLN22_C2074_C</t>
  </si>
  <si>
    <t>RLN22_C2074_S</t>
  </si>
  <si>
    <t>S_908CHLLASRLN22LMB02-02</t>
  </si>
  <si>
    <t>908CHLLASRLN22LMB02-03</t>
  </si>
  <si>
    <t>C2075</t>
  </si>
  <si>
    <t>RLN22_C2075_I</t>
  </si>
  <si>
    <t>I_908CHLLASRLN22LMB02-03</t>
  </si>
  <si>
    <t>RLN22_C2075_S</t>
  </si>
  <si>
    <t>S_908CHLLASRLN22LMB02-03</t>
  </si>
  <si>
    <t>908CHLLASRLN22LMB02-04</t>
  </si>
  <si>
    <t>C2076</t>
  </si>
  <si>
    <t>RLN22_C2076_I</t>
  </si>
  <si>
    <t>I_908CHLLASRLN22LMB02-04</t>
  </si>
  <si>
    <t>RLN22_C2076_S</t>
  </si>
  <si>
    <t>S_908CHLLASRLN22LMB02-04</t>
  </si>
  <si>
    <t>908CHLLASRLN22LMB02-05</t>
  </si>
  <si>
    <t>C2077</t>
  </si>
  <si>
    <t>RLN22_C2077_C</t>
  </si>
  <si>
    <t>RLN22_C2077_S</t>
  </si>
  <si>
    <t>S_908CHLLASRLN22LMB02-05</t>
  </si>
  <si>
    <t>908CHLLASRLN22LMB02-06</t>
  </si>
  <si>
    <t>C2078</t>
  </si>
  <si>
    <t>RLN22_C2078_I</t>
  </si>
  <si>
    <t>I_908CHLLASRLN22LMB02-06</t>
  </si>
  <si>
    <t>RLN22_C2078_S</t>
  </si>
  <si>
    <t>S_908CHLLASRLN22LMB02-06</t>
  </si>
  <si>
    <t>908CHLLASRLN22LMB03-01</t>
  </si>
  <si>
    <t>C2079</t>
  </si>
  <si>
    <t>RLN22_C2079_I</t>
  </si>
  <si>
    <t>I_908CHLLASRLN22LMB03-01</t>
  </si>
  <si>
    <t>RLN22_C2079_S</t>
  </si>
  <si>
    <t>S_908CHLLASRLN22LMB03-01</t>
  </si>
  <si>
    <t>908CHLLASRLN22LMB03-02</t>
  </si>
  <si>
    <t>C2080</t>
  </si>
  <si>
    <t>RLN22_C2080_I</t>
  </si>
  <si>
    <t>I_908CHLLASRLN22LMB03-02</t>
  </si>
  <si>
    <t>RLN22_C2080_S</t>
  </si>
  <si>
    <t>S_908CHLLASRLN22LMB03-02</t>
  </si>
  <si>
    <t>908CHLLASRLN22LMB03-03</t>
  </si>
  <si>
    <t>C2081</t>
  </si>
  <si>
    <t>RLN22_C2081_I</t>
  </si>
  <si>
    <t>I_908CHLLASRLN22LMB03-03</t>
  </si>
  <si>
    <t>RLN22_C2081_S</t>
  </si>
  <si>
    <t>S_908CHLLASRLN22LMB03-03</t>
  </si>
  <si>
    <t>908CHLLASRLN22LMB03-04</t>
  </si>
  <si>
    <t>C2082</t>
  </si>
  <si>
    <t>RLN22_C2082_I</t>
  </si>
  <si>
    <t>I_908CHLLASRLN22LMB03-04</t>
  </si>
  <si>
    <t>RLN22_C2082_S</t>
  </si>
  <si>
    <t>S_908CHLLASRLN22LMB03-04</t>
  </si>
  <si>
    <t>908CHLLASRLN22LMB03-05</t>
  </si>
  <si>
    <t>C2083</t>
  </si>
  <si>
    <t>RLN22_C2083_I</t>
  </si>
  <si>
    <t>I_908CHLLASRLN22LMB03-05</t>
  </si>
  <si>
    <t>RLN22_C2083_S</t>
  </si>
  <si>
    <t>S_908CHLLASRLN22LMB03-05</t>
  </si>
  <si>
    <t>908CHLLASRLN22RES01-01</t>
  </si>
  <si>
    <t>Redear Sunfish</t>
  </si>
  <si>
    <t>Lepomis microlophus</t>
  </si>
  <si>
    <t>C2089</t>
  </si>
  <si>
    <t>RLN22_C2089_C</t>
  </si>
  <si>
    <t>C1_908CHLLASRLN22RES</t>
  </si>
  <si>
    <t>5 fish; 54.33g Arc1, 55.70g Arc2(PFAs), 46.27g Arc3</t>
  </si>
  <si>
    <t>C122CHSRES</t>
  </si>
  <si>
    <t>908CHLLASRLN22RES01-02</t>
  </si>
  <si>
    <t>C2090</t>
  </si>
  <si>
    <t>RLN22_C2090_C</t>
  </si>
  <si>
    <t>908CHLLASRLN22RES01-03</t>
  </si>
  <si>
    <t>C2091</t>
  </si>
  <si>
    <t>RLN22_C2091_C</t>
  </si>
  <si>
    <t>908CHLLASRLN22RES01-04</t>
  </si>
  <si>
    <t>C2092</t>
  </si>
  <si>
    <t>RLN22_C2092_C</t>
  </si>
  <si>
    <t>908CHLLASRLN22RES01-05</t>
  </si>
  <si>
    <t>C2093</t>
  </si>
  <si>
    <t>RLN22_C2093_C</t>
  </si>
  <si>
    <t>907CUYRES</t>
  </si>
  <si>
    <t>Cuyamaca Reservoir</t>
  </si>
  <si>
    <t>FHAB collected</t>
  </si>
  <si>
    <t>907CUYRESRLN22BCR01-01</t>
  </si>
  <si>
    <t>Black Crappie</t>
  </si>
  <si>
    <t>Pomoxis nigromaculatus</t>
  </si>
  <si>
    <t>C2123</t>
  </si>
  <si>
    <t>RLN22_C2123_C</t>
  </si>
  <si>
    <t>C1_907CUYRESRLN22BCR</t>
  </si>
  <si>
    <t>5 fish; 67.89g Arc1, 70.66g Arc2(PFAS), 72.95g Arc3</t>
  </si>
  <si>
    <t>C122CUYBCR</t>
  </si>
  <si>
    <t>907CUYRESRLN22BCR01-02</t>
  </si>
  <si>
    <t>C2124</t>
  </si>
  <si>
    <t>RLN22_C2124_C</t>
  </si>
  <si>
    <t>907CUYRESRLN22BCR01-03</t>
  </si>
  <si>
    <t>C2125</t>
  </si>
  <si>
    <t>RLN22_C2125_C</t>
  </si>
  <si>
    <t>907CUYRESRLN22BCR01-04</t>
  </si>
  <si>
    <t>C2126</t>
  </si>
  <si>
    <t>RLN22_C2126_C</t>
  </si>
  <si>
    <t>907CUYRESRLN22BCR01-05</t>
  </si>
  <si>
    <t>C2127</t>
  </si>
  <si>
    <t>RLN22_C2127_C</t>
  </si>
  <si>
    <t>907CUYRESRLN22BGL01-01</t>
  </si>
  <si>
    <t>C2118</t>
  </si>
  <si>
    <t>RLN22_C2118_C</t>
  </si>
  <si>
    <t>C1_907CUYRESRLN22BGL</t>
  </si>
  <si>
    <t>5 fish; 49.23g Arc1, 66.37g Arc2(PFAs), 55.92g Arc3</t>
  </si>
  <si>
    <t>C122CUYBGL</t>
  </si>
  <si>
    <t>ND</t>
  </si>
  <si>
    <t>Not Detected</t>
  </si>
  <si>
    <t>907CUYRESRLN22BGL01-02</t>
  </si>
  <si>
    <t>C2119</t>
  </si>
  <si>
    <t>RLN22_C2119_C</t>
  </si>
  <si>
    <t>907CUYRESRLN22BGL01-03</t>
  </si>
  <si>
    <t>C2120</t>
  </si>
  <si>
    <t>RLN22_C2120_C</t>
  </si>
  <si>
    <t>907CUYRESRLN22BGL01-04</t>
  </si>
  <si>
    <t>C2121</t>
  </si>
  <si>
    <t>RLN22_C2121_C</t>
  </si>
  <si>
    <t>907CUYRESRLN22BGL01-05</t>
  </si>
  <si>
    <t>C2122</t>
  </si>
  <si>
    <t>RLN22_C2122_C</t>
  </si>
  <si>
    <t>907CUYRESRLN22BGL02-01</t>
  </si>
  <si>
    <t>RLN22_BGL02-01</t>
  </si>
  <si>
    <t>P1_907CUYRESRLN22BGL</t>
  </si>
  <si>
    <t>10 fish; 11.73g Arc1</t>
  </si>
  <si>
    <t>P122CUYBGL</t>
  </si>
  <si>
    <t>907CUYRESRLN22BGL02-02</t>
  </si>
  <si>
    <t>RLN22_BGL02-02</t>
  </si>
  <si>
    <t>907CUYRESRLN22BGL02-03</t>
  </si>
  <si>
    <t>RLN22_BGL02-03</t>
  </si>
  <si>
    <t>907CUYRESRLN22BGL02-04</t>
  </si>
  <si>
    <t>RLN22_BGL02-04</t>
  </si>
  <si>
    <t>907CUYRESRLN22BGL02-05</t>
  </si>
  <si>
    <t>RLN22_BGL02-05</t>
  </si>
  <si>
    <t>907CUYRESRLN22BGL02-06</t>
  </si>
  <si>
    <t>RLN22_BGL02-06</t>
  </si>
  <si>
    <t>907CUYRESRLN22BGL02-07</t>
  </si>
  <si>
    <t>RLN22_BGL02-07</t>
  </si>
  <si>
    <t>907CUYRESRLN22BGL02-08</t>
  </si>
  <si>
    <t>RLN22_BGL02-08</t>
  </si>
  <si>
    <t>907CUYRESRLN22BGL02-09</t>
  </si>
  <si>
    <t>RLN22_BGL02-09</t>
  </si>
  <si>
    <t>907CUYRESRLN22BGL02-10</t>
  </si>
  <si>
    <t>RLN22_BGL02-10</t>
  </si>
  <si>
    <t>907CUYRESRLN22CAR01-01</t>
  </si>
  <si>
    <t>Common Carp</t>
  </si>
  <si>
    <t>Cyprinus carpio</t>
  </si>
  <si>
    <t>C2133</t>
  </si>
  <si>
    <t>RLN22_C2133_C</t>
  </si>
  <si>
    <t>C1_907CUYRESRLN22CAR</t>
  </si>
  <si>
    <t>5 fish; 63.54g Arc1, 65.58g Arc2(PFAS), 41.96g Arc 3</t>
  </si>
  <si>
    <t>C122CUYCAR</t>
  </si>
  <si>
    <t>907CUYRESRLN22CAR01-02</t>
  </si>
  <si>
    <t>C2134</t>
  </si>
  <si>
    <t>RLN22_C2134_C</t>
  </si>
  <si>
    <t>907CUYRESRLN22CAR01-03</t>
  </si>
  <si>
    <t>C2135</t>
  </si>
  <si>
    <t>RLN22_C2135_C</t>
  </si>
  <si>
    <t>907CUYRESRLN22CAR01-04</t>
  </si>
  <si>
    <t>C2136</t>
  </si>
  <si>
    <t>RLN22_C2136_C</t>
  </si>
  <si>
    <t>907CUYRESRLN22CAR01-05</t>
  </si>
  <si>
    <t>C2137</t>
  </si>
  <si>
    <t>RLN22_C2137_C</t>
  </si>
  <si>
    <t>907CUYRESRLN22GRS01-01</t>
  </si>
  <si>
    <t>Green Sunfish</t>
  </si>
  <si>
    <t>Lepomis cyanellus</t>
  </si>
  <si>
    <t>RLN22_GRS01-01</t>
  </si>
  <si>
    <t>P1_907CUYRESRLN22GRS</t>
  </si>
  <si>
    <t>10 fish; 25.16g Arc1</t>
  </si>
  <si>
    <t>P122CUYGRS</t>
  </si>
  <si>
    <t>907CUYRESRLN22GRS01-02</t>
  </si>
  <si>
    <t>RLN22_GRS01-02</t>
  </si>
  <si>
    <t>907CUYRESRLN22GRS01-03</t>
  </si>
  <si>
    <t>RLN22_GRS01-03</t>
  </si>
  <si>
    <t>907CUYRESRLN22GRS01-04</t>
  </si>
  <si>
    <t>RLN22_GRS01-04</t>
  </si>
  <si>
    <t>907CUYRESRLN22GRS01-05</t>
  </si>
  <si>
    <t>RLN22_GRS01-05</t>
  </si>
  <si>
    <t>907CUYRESRLN22GRS01-06</t>
  </si>
  <si>
    <t>RLN22_GRS01-06</t>
  </si>
  <si>
    <t>907CUYRESRLN22GRS01-07</t>
  </si>
  <si>
    <t>RLN22_GRS01-07</t>
  </si>
  <si>
    <t>907CUYRESRLN22GRS01-08</t>
  </si>
  <si>
    <t>RLN22_GRS01-08</t>
  </si>
  <si>
    <t>907CUYRESRLN22GRS01-09</t>
  </si>
  <si>
    <t>RLN22_GRS01-09</t>
  </si>
  <si>
    <t>907CUYRESRLN22GRS01-10</t>
  </si>
  <si>
    <t>RLN22_GRS01-10</t>
  </si>
  <si>
    <t>907CUYRESRLN22LMB01-01</t>
  </si>
  <si>
    <t>C2099</t>
  </si>
  <si>
    <t>RLN22_C2099_I</t>
  </si>
  <si>
    <t>I_907CUYRESRLN22LMB01-01</t>
  </si>
  <si>
    <t>MPSL-DFW_DMA072522a_T_Hg</t>
  </si>
  <si>
    <t>RLN22_C2099_S</t>
  </si>
  <si>
    <t>S_907CUYRESRLN22LMB01-01</t>
  </si>
  <si>
    <t>907CUYRESRLN22LMB01-02</t>
  </si>
  <si>
    <t>C2100</t>
  </si>
  <si>
    <t>RLN22_C2100_I</t>
  </si>
  <si>
    <t>I_907CUYRESRLN22LMB01-02</t>
  </si>
  <si>
    <t>RLN22_C2100_S</t>
  </si>
  <si>
    <t>S_907CUYRESRLN22LMB01-02</t>
  </si>
  <si>
    <t>907CUYRESRLN22LMB01-03</t>
  </si>
  <si>
    <t>C2101</t>
  </si>
  <si>
    <t>RLN22_C2101_I</t>
  </si>
  <si>
    <t>I_907CUYRESRLN22LMB01-03</t>
  </si>
  <si>
    <t>RLN22_C2101_S</t>
  </si>
  <si>
    <t>S_907CUYRESRLN22LMB01-03</t>
  </si>
  <si>
    <t>907CUYRESRLN22LMB01-04</t>
  </si>
  <si>
    <t>C2102</t>
  </si>
  <si>
    <t>RLN22_C2102_I</t>
  </si>
  <si>
    <t>I_907CUYRESRLN22LMB01-04</t>
  </si>
  <si>
    <t>RLN22_C2102_S</t>
  </si>
  <si>
    <t>S_907CUYRESRLN22LMB01-04</t>
  </si>
  <si>
    <t>907CUYRESRLN22LMB01-05</t>
  </si>
  <si>
    <t>C2103</t>
  </si>
  <si>
    <t>RLN22_C2103_C</t>
  </si>
  <si>
    <t>C1_907CUYRESRLN22LMB</t>
  </si>
  <si>
    <t>4 fish; 70.85g Arc1, 59.59g Arc2(PFAS), 63.58g Arc3</t>
  </si>
  <si>
    <t>C122CUYLMB</t>
  </si>
  <si>
    <t>RLN22_C2103_S</t>
  </si>
  <si>
    <t>S_907CUYRESRLN22LMB01-05</t>
  </si>
  <si>
    <t>907CUYRESRLN22LMB01-06</t>
  </si>
  <si>
    <t>C2104</t>
  </si>
  <si>
    <t>RLN22_C2104_C</t>
  </si>
  <si>
    <t>RLN22_C2104_S</t>
  </si>
  <si>
    <t>S_907CUYRESRLN22LMB01-06</t>
  </si>
  <si>
    <t>907CUYRESRLN22LMB01-07</t>
  </si>
  <si>
    <t>C2105</t>
  </si>
  <si>
    <t>RLN22_C2105_C</t>
  </si>
  <si>
    <t>RLN22_C2105_S</t>
  </si>
  <si>
    <t>S_907CUYRESRLN22LMB01-07</t>
  </si>
  <si>
    <t>907CUYRESRLN22LMB01-08</t>
  </si>
  <si>
    <t>C2106</t>
  </si>
  <si>
    <t>RLN22_C2106_C</t>
  </si>
  <si>
    <t>RLN22_C2106_S</t>
  </si>
  <si>
    <t>S_907CUYRESRLN22LMB01-08</t>
  </si>
  <si>
    <t>907CUYRESRLN22LMB02-01</t>
  </si>
  <si>
    <t>C2107</t>
  </si>
  <si>
    <t>RLN22_C2107_C</t>
  </si>
  <si>
    <t>C2_907CUYRESRLN22LMB</t>
  </si>
  <si>
    <t>11 fish; 56.72g Arc1, 57.38g Arc2(PFAS), 60.95g Arc3</t>
  </si>
  <si>
    <t>C222CUYLMB</t>
  </si>
  <si>
    <t>RLN22_C2107_I</t>
  </si>
  <si>
    <t>I_907CUYRESRLN22LMB02-01</t>
  </si>
  <si>
    <t>RLN22_C2107_S</t>
  </si>
  <si>
    <t>S_907CUYRESRLN22LMB02-01</t>
  </si>
  <si>
    <t>907CUYRESRLN22LMB02-02</t>
  </si>
  <si>
    <t>C2108</t>
  </si>
  <si>
    <t>RLN22_C2108_C</t>
  </si>
  <si>
    <t>RLN22_C2108_I</t>
  </si>
  <si>
    <t>I_907CUYRESRLN22LMB02-02</t>
  </si>
  <si>
    <t>RLN22_C2108_S</t>
  </si>
  <si>
    <t>S_907CUYRESRLN22LMB02-02</t>
  </si>
  <si>
    <t>907CUYRESRLN22LMB02-03</t>
  </si>
  <si>
    <t>C2109</t>
  </si>
  <si>
    <t>RLN22_C2109_C</t>
  </si>
  <si>
    <t>RLN22_C2109_I</t>
  </si>
  <si>
    <t>I_907CUYRESRLN22LMB02-03</t>
  </si>
  <si>
    <t>RLN22_C2109_S</t>
  </si>
  <si>
    <t>S_907CUYRESRLN22LMB02-03</t>
  </si>
  <si>
    <t>907CUYRESRLN22LMB02-04</t>
  </si>
  <si>
    <t>C2110</t>
  </si>
  <si>
    <t>RLN22_C2110_C</t>
  </si>
  <si>
    <t>RLN22_C2110_I</t>
  </si>
  <si>
    <t>I_907CUYRESRLN22LMB02-04</t>
  </si>
  <si>
    <t>RLN22_C2110_S</t>
  </si>
  <si>
    <t>S_907CUYRESRLN22LMB02-04</t>
  </si>
  <si>
    <t>907CUYRESRLN22LMB02-05</t>
  </si>
  <si>
    <t>C2111</t>
  </si>
  <si>
    <t>RLN22_C2111_C</t>
  </si>
  <si>
    <t>RLN22_C2111_I</t>
  </si>
  <si>
    <t>I_907CUYRESRLN22LMB02-05</t>
  </si>
  <si>
    <t>RLN22_C2111_S</t>
  </si>
  <si>
    <t>S_907CUYRESRLN22LMB02-05</t>
  </si>
  <si>
    <t>907CUYRESRLN22LMB02-06</t>
  </si>
  <si>
    <t>C2112</t>
  </si>
  <si>
    <t>RLN22_C2112_C</t>
  </si>
  <si>
    <t>RLN22_C2112_I</t>
  </si>
  <si>
    <t>I_907CUYRESRLN22LMB02-06</t>
  </si>
  <si>
    <t>RLN22_C2112_S</t>
  </si>
  <si>
    <t>S_907CUYRESRLN22LMB02-06</t>
  </si>
  <si>
    <t>907CUYRESRLN22LMB03-01</t>
  </si>
  <si>
    <t>C2113</t>
  </si>
  <si>
    <t>RLN22_C2113_C</t>
  </si>
  <si>
    <t>RLN22_C2113_I</t>
  </si>
  <si>
    <t>I_907CUYRESRLN22LMB03-01</t>
  </si>
  <si>
    <t>RLN22_C2113_S</t>
  </si>
  <si>
    <t>S_907CUYRESRLN22LMB03-01</t>
  </si>
  <si>
    <t>907CUYRESRLN22LMB03-02</t>
  </si>
  <si>
    <t>C2114</t>
  </si>
  <si>
    <t>RLN22_C2114_C</t>
  </si>
  <si>
    <t>RLN22_C2114_I</t>
  </si>
  <si>
    <t>I_907CUYRESRLN22LMB03-02</t>
  </si>
  <si>
    <t>RLN22_C2114_S</t>
  </si>
  <si>
    <t>S_907CUYRESRLN22LMB03-02</t>
  </si>
  <si>
    <t>907CUYRESRLN22LMB03-03</t>
  </si>
  <si>
    <t>C2115</t>
  </si>
  <si>
    <t>RLN22_C2115_C</t>
  </si>
  <si>
    <t>RLN22_C2115_I</t>
  </si>
  <si>
    <t>I_907CUYRESRLN22LMB03-03</t>
  </si>
  <si>
    <t>RLN22_C2115_S</t>
  </si>
  <si>
    <t>S_907CUYRESRLN22LMB03-03</t>
  </si>
  <si>
    <t>907CUYRESRLN22LMB03-04</t>
  </si>
  <si>
    <t>C2116</t>
  </si>
  <si>
    <t>RLN22_C2116_C</t>
  </si>
  <si>
    <t>RLN22_C2116_I</t>
  </si>
  <si>
    <t>I_907CUYRESRLN22LMB03-04</t>
  </si>
  <si>
    <t>RLN22_C2116_S</t>
  </si>
  <si>
    <t>S_907CUYRESRLN22LMB03-04</t>
  </si>
  <si>
    <t>907CUYRESRLN22LMB03-05</t>
  </si>
  <si>
    <t>C2117</t>
  </si>
  <si>
    <t>RLN22_C2117_C</t>
  </si>
  <si>
    <t>RLN22_C2117_I</t>
  </si>
  <si>
    <t>I_907CUYRESRLN22LMB03-05</t>
  </si>
  <si>
    <t>RLN22_C2117_S</t>
  </si>
  <si>
    <t>S_907CUYRESRLN22LMB03-05</t>
  </si>
  <si>
    <t>907CUYRESRLN22RBT01-04</t>
  </si>
  <si>
    <t>Rainbow Trout</t>
  </si>
  <si>
    <t>Oncorhynchus mykiss</t>
  </si>
  <si>
    <t>C2131</t>
  </si>
  <si>
    <t>RLN22_C2131_I</t>
  </si>
  <si>
    <t>I_907CUYRESRLN22RBT01-04</t>
  </si>
  <si>
    <t>912SDBYWD</t>
  </si>
  <si>
    <t>San Diego Bay, Baywide</t>
  </si>
  <si>
    <t>OpenWaterHook1</t>
  </si>
  <si>
    <t>Hook</t>
  </si>
  <si>
    <t>Hook and Line</t>
  </si>
  <si>
    <t>912SDBYWDRLN22SFC01-01</t>
  </si>
  <si>
    <t>Spotfin Croaker</t>
  </si>
  <si>
    <t>Roncador stearnsii</t>
  </si>
  <si>
    <t>C2220</t>
  </si>
  <si>
    <t>RLN22_C2220_C</t>
  </si>
  <si>
    <t>C1_912SDBYWDRLN22SFC</t>
  </si>
  <si>
    <t>5 fish; 46.05g Arc1, 58.29g Arc2(PFAs), 54.10g Arc3</t>
  </si>
  <si>
    <t>C122SDBSFC</t>
  </si>
  <si>
    <t>MidChannelHook1</t>
  </si>
  <si>
    <t>912SDBYWDRLN22JKM01-01</t>
  </si>
  <si>
    <t>Jack Mackerel</t>
  </si>
  <si>
    <t>Trachurus japonicus</t>
  </si>
  <si>
    <t>C2226</t>
  </si>
  <si>
    <t>RLN22_C2226_C</t>
  </si>
  <si>
    <t>C1_912SDBYWDRLN22JKM</t>
  </si>
  <si>
    <t>5 fish; 43.52g Arc1, 41.67g Arc2(PFAs), 45.81g Arc3</t>
  </si>
  <si>
    <t>C122SDBJKM</t>
  </si>
  <si>
    <t>912SDBYWDRLN22JKM01-06</t>
  </si>
  <si>
    <t>C2231</t>
  </si>
  <si>
    <t>RLN22_C2231_C</t>
  </si>
  <si>
    <t>912SDBYWDRLN22JKM01-08</t>
  </si>
  <si>
    <t>C2233</t>
  </si>
  <si>
    <t>RLN22_C2233_C</t>
  </si>
  <si>
    <t>912SDBYWDRLN22JKM01-11</t>
  </si>
  <si>
    <t>C2236</t>
  </si>
  <si>
    <t>RLN22_C2236_C</t>
  </si>
  <si>
    <t>912SDBYWDRLN22JKM01-13</t>
  </si>
  <si>
    <t>C2238</t>
  </si>
  <si>
    <t>RLN22_C2238_C</t>
  </si>
  <si>
    <t>912SDBYWDRLN22SSB01-01</t>
  </si>
  <si>
    <t>Spotted Sand Bass</t>
  </si>
  <si>
    <t>Paralabrax maculatofasciatus</t>
  </si>
  <si>
    <t>C2221</t>
  </si>
  <si>
    <t>RLN22_C2221_I</t>
  </si>
  <si>
    <t>I_912SDBYWDRLN22SSB01-01</t>
  </si>
  <si>
    <t>912SDBYWDRLN22SSB01-02</t>
  </si>
  <si>
    <t>C2222</t>
  </si>
  <si>
    <t>RLN22_C2222_I</t>
  </si>
  <si>
    <t>I_912SDBYWDRLN22SSB01-02</t>
  </si>
  <si>
    <t>912SDBYWDRLN22SSB01-03</t>
  </si>
  <si>
    <t>C2223</t>
  </si>
  <si>
    <t>RLN22_C2223_I</t>
  </si>
  <si>
    <t>I_912SDBYWDRLN22SSB01-03</t>
  </si>
  <si>
    <t>BankHook1</t>
  </si>
  <si>
    <t>912SDBYWDRLN22SFC03-02</t>
  </si>
  <si>
    <t>C2255</t>
  </si>
  <si>
    <t>RLN22_C2255_C</t>
  </si>
  <si>
    <t>912SDBYWDRLN22SFC03-03</t>
  </si>
  <si>
    <t>C2256</t>
  </si>
  <si>
    <t>RLN22_C2256_C</t>
  </si>
  <si>
    <t>912SDBYWDRLN22SFC03-04</t>
  </si>
  <si>
    <t>C2257</t>
  </si>
  <si>
    <t>RLN22_C2257_C</t>
  </si>
  <si>
    <t>912SDBYWDRLN22SFC03-05</t>
  </si>
  <si>
    <t>C2258</t>
  </si>
  <si>
    <t>RLN22_C2258_C</t>
  </si>
  <si>
    <t>912SDBYWDRLN22SSB02-01</t>
  </si>
  <si>
    <t>C2242</t>
  </si>
  <si>
    <t>RLN22_C2242_I</t>
  </si>
  <si>
    <t>I_912SDBYWDRLN22SSB02-01</t>
  </si>
  <si>
    <t>912SDBYWDRLN22SSB02-02</t>
  </si>
  <si>
    <t>C2243</t>
  </si>
  <si>
    <t>RLN22_C2243_I</t>
  </si>
  <si>
    <t>I_912SDBYWDRLN22SSB02-02</t>
  </si>
  <si>
    <t>912SDBYWDRLN22SSB02-03</t>
  </si>
  <si>
    <t>C2244</t>
  </si>
  <si>
    <t>RLN22_C2244_C</t>
  </si>
  <si>
    <t>C1_912SDBYWDRLN22SSB</t>
  </si>
  <si>
    <t>5 fish; 53.83g Arc1, 54.69g Arc2(PFAs), 52.02g Arc3</t>
  </si>
  <si>
    <t>C122SDBSSB</t>
  </si>
  <si>
    <t>912SDBYWDRLN22SSB02-04</t>
  </si>
  <si>
    <t>C2245</t>
  </si>
  <si>
    <t>RLN22_C2245_C</t>
  </si>
  <si>
    <t>912SDBYWDRLN22SSB02-05</t>
  </si>
  <si>
    <t>C2246</t>
  </si>
  <si>
    <t>RLN22_C2246_C</t>
  </si>
  <si>
    <t>912SDBYWDRLN22SSB02-06</t>
  </si>
  <si>
    <t>C2247</t>
  </si>
  <si>
    <t>RLN22_C2247_C</t>
  </si>
  <si>
    <t>912SDBYWDRLN22SSB02-07</t>
  </si>
  <si>
    <t>C2248</t>
  </si>
  <si>
    <t>RLN22_C2248_I</t>
  </si>
  <si>
    <t>I_912SDBYWDRLN22SSB02-07</t>
  </si>
  <si>
    <t>912SDBYWDRLN22SSB02-08</t>
  </si>
  <si>
    <t>C2249</t>
  </si>
  <si>
    <t>RLN22_C2249_I</t>
  </si>
  <si>
    <t>I_912SDBYWDRLN22SSB02-08</t>
  </si>
  <si>
    <t>912SDBYWDRLN22SSB02-09</t>
  </si>
  <si>
    <t>C2250</t>
  </si>
  <si>
    <t>RLN22_C2250_C</t>
  </si>
  <si>
    <t>907P2BAxx</t>
  </si>
  <si>
    <t>San Diego River Ponds P2BA Above Cabrillo Hwy</t>
  </si>
  <si>
    <t>907P2BAxxRLN22LMB01-01</t>
  </si>
  <si>
    <t>C2502</t>
  </si>
  <si>
    <t>RLN22_C2502_C</t>
  </si>
  <si>
    <t>C1_907P2BAxxRLN22LMB</t>
  </si>
  <si>
    <t>2 fish; 61.20g Arc1, 58.02g Arc2(PFAS), 59.19g Arc3</t>
  </si>
  <si>
    <t>MPSL-DFW_DMA013123a_T_Hg</t>
  </si>
  <si>
    <t>C122SDRLMB</t>
  </si>
  <si>
    <t>C122SDRLMB-d</t>
  </si>
  <si>
    <t>RPD 2.74</t>
  </si>
  <si>
    <t>RLN22_C2502_S</t>
  </si>
  <si>
    <t>S_907P2BAxxRLN22LMB01-01</t>
  </si>
  <si>
    <t>MidChannelShock1</t>
  </si>
  <si>
    <t>USEPA RaftShocker generator on any MPSL-DFG vessel</t>
  </si>
  <si>
    <t>907P2BAxxRLN22BGL01-01</t>
  </si>
  <si>
    <t>C2504</t>
  </si>
  <si>
    <t>RLN22_C2504_C</t>
  </si>
  <si>
    <t>C1_907P2BAxxRLN22BGL</t>
  </si>
  <si>
    <t>3 fish, does not meet 75% rule; 58.28g Arc1, 55.34g Arc2(PFAS), 63.74g Arc3</t>
  </si>
  <si>
    <t>MPSL-DFW_DMA011923a_T_Hg</t>
  </si>
  <si>
    <t>C122SDRBGL</t>
  </si>
  <si>
    <t>907P2BAxxRLN22BGL01-02</t>
  </si>
  <si>
    <t>C2505</t>
  </si>
  <si>
    <t>RLN22_C2505_C</t>
  </si>
  <si>
    <t>907P2BAxxRLN22BGL01-03</t>
  </si>
  <si>
    <t>C2506</t>
  </si>
  <si>
    <t>RLN22_C2506_C</t>
  </si>
  <si>
    <t>907P2BAxxRLN22BRB01-01</t>
  </si>
  <si>
    <t>Brown Bullhead</t>
  </si>
  <si>
    <t>Ameiurus nebulosus</t>
  </si>
  <si>
    <t>C2507</t>
  </si>
  <si>
    <t>RLN22_C2507_C</t>
  </si>
  <si>
    <t>equal masses used instead of proportionial masses</t>
  </si>
  <si>
    <t>C1_907P2BAxxRLN22BRB</t>
  </si>
  <si>
    <t>4 fish, does not meet 75% rule; equal masses used for parts instead of proportional masses; 54.58g Arc1, 58.91g Arc2(PFAS), 47.07g Arc3</t>
  </si>
  <si>
    <t>C122SDRBRB</t>
  </si>
  <si>
    <t>907P2BAxxRLN22BRB01-02</t>
  </si>
  <si>
    <t>C2508</t>
  </si>
  <si>
    <t>RLN22_C2508_C</t>
  </si>
  <si>
    <t>907P2BAxxRLN22BRB01-03</t>
  </si>
  <si>
    <t>C2509</t>
  </si>
  <si>
    <t>RLN22_C2509_C</t>
  </si>
  <si>
    <t>907P2BAxxRLN22BRB01-04</t>
  </si>
  <si>
    <t>C2510</t>
  </si>
  <si>
    <t>RLN22_C2510_C</t>
  </si>
  <si>
    <t>907P2BAxxRLN22CAR01-01</t>
  </si>
  <si>
    <t>C2511</t>
  </si>
  <si>
    <t>RLN22_C2511_C</t>
  </si>
  <si>
    <t>C1_907P2BAxxRLN22CAR</t>
  </si>
  <si>
    <t>2 fish; 63.32g Arc1, 62.80g Arc2(PFAS), 64.36g Arc3</t>
  </si>
  <si>
    <t>MPSL-DFW_DMA032823a_T_Hg</t>
  </si>
  <si>
    <t>C122SDRCAR</t>
  </si>
  <si>
    <t>RLN22_C2511_L</t>
  </si>
  <si>
    <t>liver</t>
  </si>
  <si>
    <t>L_907P2BAxxRLN22CAR</t>
  </si>
  <si>
    <t>2 fish; insufficient tissue no archives created</t>
  </si>
  <si>
    <t>L22SDRCAR</t>
  </si>
  <si>
    <t>907P2BAxxRLN22CAR01-02</t>
  </si>
  <si>
    <t>C2512</t>
  </si>
  <si>
    <t>RLN22_C2512_C</t>
  </si>
  <si>
    <t>RLN22_C2512_L</t>
  </si>
  <si>
    <t>907P2BAxxRLN22LMB01-02</t>
  </si>
  <si>
    <t>C2503</t>
  </si>
  <si>
    <t>RLN22_C2503_C</t>
  </si>
  <si>
    <t>RLN22_C2503_S</t>
  </si>
  <si>
    <t>S_907P2BAxxRLN22LMB01-02</t>
  </si>
  <si>
    <t>909LSRMPD</t>
  </si>
  <si>
    <t>Lower Sweetwater River at Morrison Pond</t>
  </si>
  <si>
    <t>BankNet1</t>
  </si>
  <si>
    <t>Net</t>
  </si>
  <si>
    <t>Cast Net 1.0 Stretch 10'</t>
  </si>
  <si>
    <t>909LSRMPDRLN22BGL01-01</t>
  </si>
  <si>
    <t>C2513</t>
  </si>
  <si>
    <t>RLN22_C2513_C</t>
  </si>
  <si>
    <t>C2_909LSRMPDRLN22BGL</t>
  </si>
  <si>
    <t>5 fish; insufficient tissue no archives created</t>
  </si>
  <si>
    <t>MPSL-DFW_DMA030123a_T_Hg</t>
  </si>
  <si>
    <t>C222LSRGBL</t>
  </si>
  <si>
    <t>909LSRMPDRLN22BGL01-02</t>
  </si>
  <si>
    <t>C2514</t>
  </si>
  <si>
    <t>RLN22_C2514_C</t>
  </si>
  <si>
    <t>C1_909LSRMPDRLN22BGL</t>
  </si>
  <si>
    <t>MPSL-DFW_DMA022023a_T_Hg</t>
  </si>
  <si>
    <t>C122LSRGBL</t>
  </si>
  <si>
    <t>909LSRMPDRLN22BGL01-03</t>
  </si>
  <si>
    <t>C2515</t>
  </si>
  <si>
    <t>RLN22_C2515_C</t>
  </si>
  <si>
    <t>909LSRMPDRLN22BGL01-04</t>
  </si>
  <si>
    <t>C2516</t>
  </si>
  <si>
    <t>RLN22_C2516_C</t>
  </si>
  <si>
    <t>909LSRMPDRLN22BGL01-05</t>
  </si>
  <si>
    <t>C2517</t>
  </si>
  <si>
    <t>RLN22_C2517_C</t>
  </si>
  <si>
    <t>909LSRMPDRLN22BGL01-06</t>
  </si>
  <si>
    <t>C2518</t>
  </si>
  <si>
    <t>RLN22_C2518_C</t>
  </si>
  <si>
    <t>909LSRMPDRLN22BGL01-07</t>
  </si>
  <si>
    <t>C2519</t>
  </si>
  <si>
    <t>RLN22_C2519_C</t>
  </si>
  <si>
    <t>909LSRMPDRLN22BGL01-08</t>
  </si>
  <si>
    <t>C2520</t>
  </si>
  <si>
    <t>RLN22_C2520_C</t>
  </si>
  <si>
    <t>909LSRMPDRLN22BGL01-09</t>
  </si>
  <si>
    <t>C2521</t>
  </si>
  <si>
    <t>RLN22_C2521_C</t>
  </si>
  <si>
    <t>909LSRMPDRLN22BGL01-10</t>
  </si>
  <si>
    <t>C2522</t>
  </si>
  <si>
    <t>RLN22_C2522_C</t>
  </si>
  <si>
    <t>911IBPIER</t>
  </si>
  <si>
    <t>Imperial Beach Pier and Surrounding Ocean Waters</t>
  </si>
  <si>
    <t>911IBPIERRLN22JKS01-01</t>
  </si>
  <si>
    <t>Jacksmelt</t>
  </si>
  <si>
    <t>Atherinopsis californiensis</t>
  </si>
  <si>
    <t>C2528</t>
  </si>
  <si>
    <t>RLN22_C2528_C</t>
  </si>
  <si>
    <t>C1_911IBPIERRLN22JKS</t>
  </si>
  <si>
    <t>2 fish, does not meet 75% rule; archives not created</t>
  </si>
  <si>
    <t>MPSL-DFW_2023Dig05_T_TM</t>
  </si>
  <si>
    <t>C122IBPJKS</t>
  </si>
  <si>
    <t>911IBPIERRLN22JKS01-02</t>
  </si>
  <si>
    <t>C2529</t>
  </si>
  <si>
    <t>RLN22_C2529_C</t>
  </si>
  <si>
    <t>911IBPIERRLN22PBN01-01</t>
  </si>
  <si>
    <t>Pacific Bonito</t>
  </si>
  <si>
    <t>Sarda chiliensis</t>
  </si>
  <si>
    <t>C2531</t>
  </si>
  <si>
    <t>RLN22_C2531_C</t>
  </si>
  <si>
    <t>C1_911IBPIERRLN22PBN</t>
  </si>
  <si>
    <t>5 fish; 62.52g Arc1, 66.49g Arc2(PFAS), 64.96g Arc3</t>
  </si>
  <si>
    <t>C122IBPPBN</t>
  </si>
  <si>
    <t>911IBPIERRLN22PBN01-02</t>
  </si>
  <si>
    <t>C2532</t>
  </si>
  <si>
    <t>RLN22_C2532_C</t>
  </si>
  <si>
    <t>911IBPIERRLN22PBN01-03</t>
  </si>
  <si>
    <t>C2533</t>
  </si>
  <si>
    <t>RLN22_C2533_C</t>
  </si>
  <si>
    <t>911IBPIERRLN22PCM01-01</t>
  </si>
  <si>
    <t>Chub Mackerel</t>
  </si>
  <si>
    <t>Scomber japonicus</t>
  </si>
  <si>
    <t>C2530</t>
  </si>
  <si>
    <t>RLN22_C2530_C</t>
  </si>
  <si>
    <t>C1_911IBPIERRLN22PCM</t>
  </si>
  <si>
    <t>2 fish; 64.25g Arc1, 64.94g Arc2(PFAS), 63.54g Arc3</t>
  </si>
  <si>
    <t>C122IBPPCM</t>
  </si>
  <si>
    <t>911IBPIERRLN22PSR01-01</t>
  </si>
  <si>
    <t>Pacific Sardine</t>
  </si>
  <si>
    <t>Sardinops sagax</t>
  </si>
  <si>
    <t>C2524</t>
  </si>
  <si>
    <t>RLN22_C2524_C</t>
  </si>
  <si>
    <t>C1_911IBPIERRLN22PSR</t>
  </si>
  <si>
    <t>5 fish; 63.69g Arc1, 59.87g Arc2(PFAS), 60.14g Arc3</t>
  </si>
  <si>
    <t>C122IBPPSR</t>
  </si>
  <si>
    <t>911IBPIERRLN22PSR01-02</t>
  </si>
  <si>
    <t>C2525</t>
  </si>
  <si>
    <t>RLN22_C2525_C</t>
  </si>
  <si>
    <t>911IBPIERRLN22PSR01-03</t>
  </si>
  <si>
    <t>C2526</t>
  </si>
  <si>
    <t>RLN22_C2526_C</t>
  </si>
  <si>
    <t>911IBPIERRLN22PSR01-04</t>
  </si>
  <si>
    <t>C2527</t>
  </si>
  <si>
    <t>RLN22_C2527_C</t>
  </si>
  <si>
    <t>BankSeine1</t>
  </si>
  <si>
    <t>Seine</t>
  </si>
  <si>
    <t>Gill Net 2.0" Stretch 300' long 6' deep</t>
  </si>
  <si>
    <t>5 seines</t>
  </si>
  <si>
    <t>911IBPIERRLN22BRS01-01</t>
  </si>
  <si>
    <t>Barred Surfperch</t>
  </si>
  <si>
    <t>Amphistichus argenteus</t>
  </si>
  <si>
    <t>C2534</t>
  </si>
  <si>
    <t>RLN22_C2534_C</t>
  </si>
  <si>
    <t>C1_911IBPIERRLN22BRS</t>
  </si>
  <si>
    <t>5 fish; 61.44g Arc1, 52.29g Arc2(PFAS), 56.15g Arc3</t>
  </si>
  <si>
    <t>C122IBPBRS</t>
  </si>
  <si>
    <t>MPSL-DFW_DMA022223a_T_Hg</t>
  </si>
  <si>
    <t>911IBPIERRLN22BRS01-02</t>
  </si>
  <si>
    <t>C2535</t>
  </si>
  <si>
    <t>RLN22_C2535_C</t>
  </si>
  <si>
    <t>911IBPIERRLN22BRS01-03</t>
  </si>
  <si>
    <t>C2536</t>
  </si>
  <si>
    <t>RLN22_C2536_C</t>
  </si>
  <si>
    <t>911IBPIERRLN22BRS01-04</t>
  </si>
  <si>
    <t>C2537</t>
  </si>
  <si>
    <t>RLN22_C2537_C</t>
  </si>
  <si>
    <t>911IBPIERRLN22BRS01-05</t>
  </si>
  <si>
    <t>C2538</t>
  </si>
  <si>
    <t>RLN22_C2538_C</t>
  </si>
  <si>
    <t>911IBPIERRLN22CAC01-01</t>
  </si>
  <si>
    <t>California Corbina</t>
  </si>
  <si>
    <t>Menticirrhus undulatus</t>
  </si>
  <si>
    <t>C2539</t>
  </si>
  <si>
    <t>RLN22_C2539_C</t>
  </si>
  <si>
    <t>C2_911IBPIERRLN22CAC</t>
  </si>
  <si>
    <t>5 fish, does not meet 75% rule; 58.94g Arc1, 57.86g Arc2(PFAS), additional archive not created</t>
  </si>
  <si>
    <t>C222IBPCAC</t>
  </si>
  <si>
    <t>911IBPIERRLN22CAC01-02</t>
  </si>
  <si>
    <t>C2540</t>
  </si>
  <si>
    <t>RLN22_C2540_C</t>
  </si>
  <si>
    <t>C1_911IBPIERRLN22CAC</t>
  </si>
  <si>
    <t>5 fish; 63.98g Arc1, 63.04g Arc2(PFAS), 64.71g Arc3</t>
  </si>
  <si>
    <t>C122IBPCAC</t>
  </si>
  <si>
    <t>911IBPIERRLN22CAC01-03</t>
  </si>
  <si>
    <t>C2541</t>
  </si>
  <si>
    <t>RLN22_C2541_C</t>
  </si>
  <si>
    <t>911IBPIERRLN22CAC01-04</t>
  </si>
  <si>
    <t>C2542</t>
  </si>
  <si>
    <t>RLN22_C2542_C</t>
  </si>
  <si>
    <t>911IBPIERRLN22CAC01-05</t>
  </si>
  <si>
    <t>C2543</t>
  </si>
  <si>
    <t>RLN22_C2543_C</t>
  </si>
  <si>
    <t>911IBPIERRLN22CAC01-06</t>
  </si>
  <si>
    <t>C2544</t>
  </si>
  <si>
    <t>RLN22_C2544_C</t>
  </si>
  <si>
    <t>911IBPIERRLN22CAC01-07</t>
  </si>
  <si>
    <t>C2545</t>
  </si>
  <si>
    <t>RLN22_C2545_C</t>
  </si>
  <si>
    <t>911IBPIERRLN22CAC01-08</t>
  </si>
  <si>
    <t>C2546</t>
  </si>
  <si>
    <t>RLN22_C2546_C</t>
  </si>
  <si>
    <t>911IBPIERRLN22CAC01-10</t>
  </si>
  <si>
    <t>C2548</t>
  </si>
  <si>
    <t>RLN22_C2548_C</t>
  </si>
  <si>
    <t>911IBPIERRLN22CAC01-13</t>
  </si>
  <si>
    <t>C2551</t>
  </si>
  <si>
    <t>RLN22_C2551_C</t>
  </si>
  <si>
    <t>911IBPIERRLN22PSR02-01</t>
  </si>
  <si>
    <t>C2252</t>
  </si>
  <si>
    <t>RLN22_C2552_C</t>
  </si>
  <si>
    <t>OpenWaterHook2</t>
  </si>
  <si>
    <t>911IBPIERRLN22PBN02-01</t>
  </si>
  <si>
    <t>C2553</t>
  </si>
  <si>
    <t>RLN22_C2553_C</t>
  </si>
  <si>
    <t>911IBPIERRLN22PBN02-02</t>
  </si>
  <si>
    <t>C2554</t>
  </si>
  <si>
    <t>RLN22_C2554_C</t>
  </si>
  <si>
    <t>911IBPIERRLN22PCM02-01</t>
  </si>
  <si>
    <t>C2571</t>
  </si>
  <si>
    <t>RLN22_C2571_C</t>
  </si>
  <si>
    <t>911IBPIERRLN22QUF01-01</t>
  </si>
  <si>
    <t>Queenfish</t>
  </si>
  <si>
    <t>Seriphus politus</t>
  </si>
  <si>
    <t>C2555</t>
  </si>
  <si>
    <t>RLN22_C2555_C</t>
  </si>
  <si>
    <t>C1_911IBPIERRLN22QUF</t>
  </si>
  <si>
    <t>5 fish; 61.38g Arc1, 60.51g Arc2(PFAS), additional archive not created</t>
  </si>
  <si>
    <t>C122IBPQUF</t>
  </si>
  <si>
    <t>911IBPIERRLN22QUF01-02</t>
  </si>
  <si>
    <t>C2556</t>
  </si>
  <si>
    <t>RLN22_C2556_C</t>
  </si>
  <si>
    <t>911IBPIERRLN22QUF01-03</t>
  </si>
  <si>
    <t>C2557</t>
  </si>
  <si>
    <t>RLN22_C2557_C</t>
  </si>
  <si>
    <t>911IBPIERRLN22QUF01-04</t>
  </si>
  <si>
    <t>C2558</t>
  </si>
  <si>
    <t>RLN22_C2558_C</t>
  </si>
  <si>
    <t>911IBPIERRLN22QUF01-05</t>
  </si>
  <si>
    <t>C2559</t>
  </si>
  <si>
    <t>RLN22_C2559_C</t>
  </si>
  <si>
    <t>903OCPIER</t>
  </si>
  <si>
    <t>Oceanside Pier and Surrounding Ocean Waters</t>
  </si>
  <si>
    <t>903OCPIERRLN22BRS01-01</t>
  </si>
  <si>
    <t>C2567</t>
  </si>
  <si>
    <t>RLN22_C2567_C</t>
  </si>
  <si>
    <t>C1_903OCPIERRLN22BRS</t>
  </si>
  <si>
    <t>7 fish; 56.87g Arc1, 55.01g Arc2(PFAS), 59.74g Arc3</t>
  </si>
  <si>
    <t>C122OCPBRS</t>
  </si>
  <si>
    <t>903OCPIERRLN22BRS01-02</t>
  </si>
  <si>
    <t>C2568</t>
  </si>
  <si>
    <t>RLN22_C2568_C</t>
  </si>
  <si>
    <t>903OCPIERRLN22BSB01-01</t>
  </si>
  <si>
    <t>Barred Sand Bass</t>
  </si>
  <si>
    <t>Paralabrax nebulifer</t>
  </si>
  <si>
    <t>C2564</t>
  </si>
  <si>
    <t>RLN22_C2564_C</t>
  </si>
  <si>
    <t>C1_903OCPIERRLN22BSB</t>
  </si>
  <si>
    <t>2 fish; 59.50g Arc1, 51.15g Arc2(PFAS), 56.40g Arc3</t>
  </si>
  <si>
    <t>C122OCPBSB</t>
  </si>
  <si>
    <t>903OCPIERRLN22BSB01-02</t>
  </si>
  <si>
    <t>C2565</t>
  </si>
  <si>
    <t>RLN22_C2565_C</t>
  </si>
  <si>
    <t>903OCPIERRLN22JKS01-01</t>
  </si>
  <si>
    <t>C2560</t>
  </si>
  <si>
    <t>RLN22_C2560_C</t>
  </si>
  <si>
    <t>C1_903OCPIERRLN22JKS</t>
  </si>
  <si>
    <t>2 fish; insufficient tissue, no archives created</t>
  </si>
  <si>
    <t>C122OCPJKS</t>
  </si>
  <si>
    <t>903OCPIERRLN22JKS01-02</t>
  </si>
  <si>
    <t>C2561</t>
  </si>
  <si>
    <t>RLN22_C2561_C</t>
  </si>
  <si>
    <t>903OCPIERRLN22QUF01-01</t>
  </si>
  <si>
    <t>C2562</t>
  </si>
  <si>
    <t>RLN22_C2562_C</t>
  </si>
  <si>
    <t>equal masses used instead of proportional masses</t>
  </si>
  <si>
    <t>C1_903OCPIERRLN22QUF</t>
  </si>
  <si>
    <t>2 fish, does not meet 75% rule; equal masses used for parts instead of proportional masses; insufficient tissue, archives not created</t>
  </si>
  <si>
    <t>C122OCPQUF</t>
  </si>
  <si>
    <t>903OCPIERRLN22QUF01-02</t>
  </si>
  <si>
    <t>C2563</t>
  </si>
  <si>
    <t>RLN22_C2563_C</t>
  </si>
  <si>
    <t>903OCPIERRLN22YFC01-01</t>
  </si>
  <si>
    <t>Yellowfin Croaker</t>
  </si>
  <si>
    <t>Umbrina roncador</t>
  </si>
  <si>
    <t>C2566</t>
  </si>
  <si>
    <t>RLN22_C2566_I</t>
  </si>
  <si>
    <t>I_903OCPIERRLN22YFC01-01</t>
  </si>
  <si>
    <t>25.08g Arc1; insufficient tissue, additional archives not created</t>
  </si>
  <si>
    <t>903OCPIERRLN22BRS02-01</t>
  </si>
  <si>
    <t>C2570</t>
  </si>
  <si>
    <t>RLN22_C2570_C</t>
  </si>
  <si>
    <t>906MBCJTY</t>
  </si>
  <si>
    <t>Mission Bay Channel Mouth and Jetties</t>
  </si>
  <si>
    <t>906MBCJTYRLN22JKS01-01</t>
  </si>
  <si>
    <t>C2572</t>
  </si>
  <si>
    <t>RLN22_C2572_C</t>
  </si>
  <si>
    <t>C1_906MBCJTYRLN22JKS</t>
  </si>
  <si>
    <t>5 fish; equal masses used for parts instead of proportional masses; 61.93g Arc1, 65.86g Arc2(PFAS), 66.40g Arc3</t>
  </si>
  <si>
    <t>C122MBJJKS</t>
  </si>
  <si>
    <t>906MBCJTYRLN22JKS01-02</t>
  </si>
  <si>
    <t>C2573</t>
  </si>
  <si>
    <t>RLN22_C2573_C</t>
  </si>
  <si>
    <t>906MBCJTYRLN22JKS01-03</t>
  </si>
  <si>
    <t>C2574</t>
  </si>
  <si>
    <t>RLN22_C2574_C</t>
  </si>
  <si>
    <t>906MBCJTYRLN22JKS01-04</t>
  </si>
  <si>
    <t>C2575</t>
  </si>
  <si>
    <t>RLN22_C2575_C</t>
  </si>
  <si>
    <t>906MBCJTYRLN22JKS01-05</t>
  </si>
  <si>
    <t>C2576</t>
  </si>
  <si>
    <t>RLN22_C2576_C</t>
  </si>
  <si>
    <t>906MBCJTYRLN22PBN01-01</t>
  </si>
  <si>
    <t>C2582</t>
  </si>
  <si>
    <t>RLN22_C2582_I</t>
  </si>
  <si>
    <t>I_906MBCJTYRLN22PBN01-01</t>
  </si>
  <si>
    <t>48.36g Arc1, 53.18g Arc2(PFAS), 25.91g Arc3</t>
  </si>
  <si>
    <t>906MBCJTYRLN22PCM01-01</t>
  </si>
  <si>
    <t>C2577</t>
  </si>
  <si>
    <t>RLN22_C2577_C</t>
  </si>
  <si>
    <t>C1_906MBCJTYRLN22PCM</t>
  </si>
  <si>
    <t>5 fish; 59.65g Arc1, 60.24g Arc2(PFAS), 62.85g Arc3</t>
  </si>
  <si>
    <t>C122MBJPCM</t>
  </si>
  <si>
    <t>906MBCJTYRLN22PCM01-02</t>
  </si>
  <si>
    <t>C2578</t>
  </si>
  <si>
    <t>RLN22_C2578_C</t>
  </si>
  <si>
    <t>906MBCJTYRLN22PCM01-03</t>
  </si>
  <si>
    <t>C2579</t>
  </si>
  <si>
    <t>RLN22_C2579_C</t>
  </si>
  <si>
    <t>906MBCJTYRLN22PCM01-04</t>
  </si>
  <si>
    <t>C2580</t>
  </si>
  <si>
    <t>RLN22_C2580_C</t>
  </si>
  <si>
    <t>906MBCJTYRLN22PCM01-05</t>
  </si>
  <si>
    <t>C2581</t>
  </si>
  <si>
    <t>RLN22_C2581_C</t>
  </si>
  <si>
    <t>90208OCNH</t>
  </si>
  <si>
    <t>Oceanside Harbor</t>
  </si>
  <si>
    <t>90208OCNHRLN22BRS01-01</t>
  </si>
  <si>
    <t>C2600</t>
  </si>
  <si>
    <t>RLN22_C2600_C</t>
  </si>
  <si>
    <t>C1_90208OCNHRLN22BRS</t>
  </si>
  <si>
    <t>5 fish; 65.48g Arc1, 66.04g Arc2(PFAS), 65.23g Arc3</t>
  </si>
  <si>
    <t>C122OCHBRS</t>
  </si>
  <si>
    <t>90208OCNHRLN22BRS01-02</t>
  </si>
  <si>
    <t>C2601</t>
  </si>
  <si>
    <t>RLN22_C2601_C</t>
  </si>
  <si>
    <t>90208OCNHRLN22BRS01-03</t>
  </si>
  <si>
    <t>C2602</t>
  </si>
  <si>
    <t>RLN22_C2602_C</t>
  </si>
  <si>
    <t>90208OCNHRLN22BRS01-04</t>
  </si>
  <si>
    <t>C2603</t>
  </si>
  <si>
    <t>RLN22_C2603_C</t>
  </si>
  <si>
    <t>90208OCNHRLN22BRS01-05</t>
  </si>
  <si>
    <t>C2604</t>
  </si>
  <si>
    <t>RLN22_C2604_C</t>
  </si>
  <si>
    <t>90208OCNHRLN22SFC01-01</t>
  </si>
  <si>
    <t>C2605</t>
  </si>
  <si>
    <t>RLN22_C2605_C</t>
  </si>
  <si>
    <t>C1_90208OCNHRLN22SFC</t>
  </si>
  <si>
    <t>5 fish; 59.44g Arc1, 54.51g Arc2(PFAS), 61.33g Arc3</t>
  </si>
  <si>
    <t>C122OCHSFC</t>
  </si>
  <si>
    <t>90208OCNHRLN22SFC01-02</t>
  </si>
  <si>
    <t>C2606</t>
  </si>
  <si>
    <t>RLN22_C2606_C</t>
  </si>
  <si>
    <t>90208OCNHRLN22SFC02-01</t>
  </si>
  <si>
    <t>C2607</t>
  </si>
  <si>
    <t>RLN22_C2607_C</t>
  </si>
  <si>
    <t>90208OCNHRLN22SFC02-02</t>
  </si>
  <si>
    <t>C2608</t>
  </si>
  <si>
    <t>RLN22_C2608_C</t>
  </si>
  <si>
    <t>90208OCNHRLN22SFC03-01</t>
  </si>
  <si>
    <t>C2609</t>
  </si>
  <si>
    <t>RLN22_C2609_C</t>
  </si>
  <si>
    <t>90208OCNHRLN22JKS01-01</t>
  </si>
  <si>
    <t>C2588</t>
  </si>
  <si>
    <t>RLN22_C2588_C</t>
  </si>
  <si>
    <t>C1_90208OCNHRLN22JKS</t>
  </si>
  <si>
    <t>5 fish; 63.43g Arc1, 64.24g Arc2(PFAS), 64.35g Arc3</t>
  </si>
  <si>
    <t>C122OCHJKS</t>
  </si>
  <si>
    <t>90208OCNHRLN22JKS01-02</t>
  </si>
  <si>
    <t>C2589</t>
  </si>
  <si>
    <t>RLN22_C2589_C</t>
  </si>
  <si>
    <t>90208OCNHRLN22JKS01-03</t>
  </si>
  <si>
    <t>C2590</t>
  </si>
  <si>
    <t>RLN22_C2590_C</t>
  </si>
  <si>
    <t>90208OCNHRLN22JKS01-04</t>
  </si>
  <si>
    <t>C2591</t>
  </si>
  <si>
    <t>RLN22_C2591_C</t>
  </si>
  <si>
    <t>90208OCNHRLN22JKS01-05</t>
  </si>
  <si>
    <t>C2592</t>
  </si>
  <si>
    <t>RLN22_C2592_C</t>
  </si>
  <si>
    <t>90208OCNHRLN22PBN01-01</t>
  </si>
  <si>
    <t>C2598</t>
  </si>
  <si>
    <t>RLN22_C2598_C</t>
  </si>
  <si>
    <t>C1_90208OCNHRLN22PBN</t>
  </si>
  <si>
    <t>2 fish; 64.48g Arc1, 63.58g Arc2(PFAS), 64.63g Arc3</t>
  </si>
  <si>
    <t>C122OCHPBN</t>
  </si>
  <si>
    <t>90208OCNHRLN22PBN01-02</t>
  </si>
  <si>
    <t>C2599</t>
  </si>
  <si>
    <t>RLN22_C2599_C</t>
  </si>
  <si>
    <t>90208OCNHRLN22PCM01-01</t>
  </si>
  <si>
    <t>C2593</t>
  </si>
  <si>
    <t>RLN22_C2593_C</t>
  </si>
  <si>
    <t>C1_90208OCNHRLN22PCM</t>
  </si>
  <si>
    <t>5 fish; 58.73g Arc1, 60.39g Arc2(PFAS), 61.50g Arc3</t>
  </si>
  <si>
    <t>C122OCHPCM</t>
  </si>
  <si>
    <t>90208OCNHRLN22PCM01-02</t>
  </si>
  <si>
    <t>C2594</t>
  </si>
  <si>
    <t>RLN22_C2594_C</t>
  </si>
  <si>
    <t>90208OCNHRLN22PCM01-03</t>
  </si>
  <si>
    <t>C2595</t>
  </si>
  <si>
    <t>RLN22_C2595_C</t>
  </si>
  <si>
    <t>90208OCNHRLN22PCM01-04</t>
  </si>
  <si>
    <t>C2596</t>
  </si>
  <si>
    <t>RLN22_C2596_C</t>
  </si>
  <si>
    <t>90208OCNHRLN22PCM01-05</t>
  </si>
  <si>
    <t>C2597</t>
  </si>
  <si>
    <t>RLN22_C2597_C</t>
  </si>
  <si>
    <t>906MBCJTYRLN22SFC01-01</t>
  </si>
  <si>
    <t>C2583</t>
  </si>
  <si>
    <t>RLN22_C2583_C</t>
  </si>
  <si>
    <t>C1_906MBCJTYRLN22SFC</t>
  </si>
  <si>
    <t>5 fish; equal masses used for parts instead of proportional masses; 62.35g Arc1, 64.42g Arc2(PFAS), 61.86g Arc3</t>
  </si>
  <si>
    <t>C122MBJSFC</t>
  </si>
  <si>
    <t>906MBCJTYRLN22SFC01-02</t>
  </si>
  <si>
    <t>C2584</t>
  </si>
  <si>
    <t>RLN22_C2584_C</t>
  </si>
  <si>
    <t>906MBCJTYRLN22SFC02-01</t>
  </si>
  <si>
    <t>C2585</t>
  </si>
  <si>
    <t>RLN22_C2585_C</t>
  </si>
  <si>
    <t>906MBCJTYRLN22SFC02-02</t>
  </si>
  <si>
    <t>C2586</t>
  </si>
  <si>
    <t>RLN22_C2586_C</t>
  </si>
  <si>
    <t>906MBCJTYRLN22SFC03-01</t>
  </si>
  <si>
    <t>C2587</t>
  </si>
  <si>
    <t>RLN22_C2587_C</t>
  </si>
  <si>
    <t>3 seines</t>
  </si>
  <si>
    <t>903OCPIERRLN22BRS03-01</t>
  </si>
  <si>
    <t>C2615</t>
  </si>
  <si>
    <t>RLN22_C2615_C</t>
  </si>
  <si>
    <t>903OCPIERRLN22BRS03-02</t>
  </si>
  <si>
    <t>C2616</t>
  </si>
  <si>
    <t>RLN22_C2616_C</t>
  </si>
  <si>
    <t>903OCPIERRLN22BRS03-03</t>
  </si>
  <si>
    <t>C2617</t>
  </si>
  <si>
    <t>RLN22_C2617_C</t>
  </si>
  <si>
    <t>903OCPIERRLN22BRS03-04</t>
  </si>
  <si>
    <t>C2618</t>
  </si>
  <si>
    <t>RLN22_C2618_C</t>
  </si>
  <si>
    <t>903OCPIERRLN22SFC02-01</t>
  </si>
  <si>
    <t>C2610</t>
  </si>
  <si>
    <t>RLN22_C2610_C</t>
  </si>
  <si>
    <t>C1_903OCPIERRLN22SFC</t>
  </si>
  <si>
    <t>5 fish; 65.44g Arc1, 63.52g Arc2(PFAS), 64.60g Arc3</t>
  </si>
  <si>
    <t>C122OCPSFC</t>
  </si>
  <si>
    <t>RLN22_C2610_L</t>
  </si>
  <si>
    <t>L_903OCPIERRLN22SFC</t>
  </si>
  <si>
    <t>5 fish; insufficient tissue, no archives created</t>
  </si>
  <si>
    <t>L22OCPSFC</t>
  </si>
  <si>
    <t>903OCPIERRLN22SFC02-02</t>
  </si>
  <si>
    <t>C2611</t>
  </si>
  <si>
    <t>RLN22_C2611_C</t>
  </si>
  <si>
    <t>RLN22_C2611_L</t>
  </si>
  <si>
    <t>903OCPIERRLN22SFC02-03</t>
  </si>
  <si>
    <t>C2612</t>
  </si>
  <si>
    <t>RLN22_C2612_C</t>
  </si>
  <si>
    <t>RLN22_C2612_L</t>
  </si>
  <si>
    <t>903OCPIERRLN22SFC02-04</t>
  </si>
  <si>
    <t>C2613</t>
  </si>
  <si>
    <t>RLN22_C2613_C</t>
  </si>
  <si>
    <t>RLN22_C2613_L</t>
  </si>
  <si>
    <t>903OCPIERRLN22SFC02-05</t>
  </si>
  <si>
    <t>C2614</t>
  </si>
  <si>
    <t>RLN22_C2614_C</t>
  </si>
  <si>
    <t>RLN22_C2614_L</t>
  </si>
  <si>
    <t>90110DANA</t>
  </si>
  <si>
    <t>Dana Point Harbor</t>
  </si>
  <si>
    <t>BankSeine2</t>
  </si>
  <si>
    <t>Not Recorded</t>
  </si>
  <si>
    <t>90110DANARLN22STM01-01</t>
  </si>
  <si>
    <t>Striped Mullet</t>
  </si>
  <si>
    <t>Mugil cephalus</t>
  </si>
  <si>
    <t>C2756</t>
  </si>
  <si>
    <t>RLN22_C2756_C</t>
  </si>
  <si>
    <t>C1_90110DANARLN22STM</t>
  </si>
  <si>
    <t>5 fish; equal masses used for parts instead of proportional masses; 64.65g Arc1, 64.63g Arc2(PFAS), 67.37g Arc3</t>
  </si>
  <si>
    <t>C122DANSTM</t>
  </si>
  <si>
    <t>90110DANARLN22STM01-02</t>
  </si>
  <si>
    <t>C2757</t>
  </si>
  <si>
    <t>RLN22_C2757_C</t>
  </si>
  <si>
    <t>90110DANARLN22STM01-03</t>
  </si>
  <si>
    <t>C2758</t>
  </si>
  <si>
    <t>RLN22_C2758_C</t>
  </si>
  <si>
    <t>90110DANARLN22STM01-04</t>
  </si>
  <si>
    <t>C2759</t>
  </si>
  <si>
    <t>RLN22_C2759_C</t>
  </si>
  <si>
    <t>90110DANARLN22STM01-05</t>
  </si>
  <si>
    <t>C2760</t>
  </si>
  <si>
    <t>RLN22_C2760_C</t>
  </si>
  <si>
    <t>90110DANARLN22JKS01-01</t>
  </si>
  <si>
    <t>C2766</t>
  </si>
  <si>
    <t>RLN22_C2766_C</t>
  </si>
  <si>
    <t>C1_90110DANARLN22JKS</t>
  </si>
  <si>
    <t>5 fish; does not meet 75% rule; 63.83g Arc1, 64.16g Arc2(PFAS), 65.06g Arc3</t>
  </si>
  <si>
    <t>C122DANJKS</t>
  </si>
  <si>
    <t>90110DANARLN22JKS01-02</t>
  </si>
  <si>
    <t>C2767</t>
  </si>
  <si>
    <t>RLN22_C2767_C</t>
  </si>
  <si>
    <t>90110DANARLN22JKS01-03</t>
  </si>
  <si>
    <t>C2768</t>
  </si>
  <si>
    <t>RLN22_C2768_C</t>
  </si>
  <si>
    <t>90110DANARLN22JKS01-04</t>
  </si>
  <si>
    <t>C2769</t>
  </si>
  <si>
    <t>RLN22_C2769_C</t>
  </si>
  <si>
    <t>90110DANARLN22JKS01-05</t>
  </si>
  <si>
    <t>C2770</t>
  </si>
  <si>
    <t>RLN22_C2770_C</t>
  </si>
  <si>
    <t>90110DANARLN22PBN01-01</t>
  </si>
  <si>
    <t>C2776</t>
  </si>
  <si>
    <t>RLN22_C2776_C</t>
  </si>
  <si>
    <t>C1_90110DANARLN22PBN</t>
  </si>
  <si>
    <t>3 fish; equal masses used for parts instead of proportional masses; 60.83g Arc1, 55.25g Arc2(PFAS), 57.14g Arc3</t>
  </si>
  <si>
    <t>C122DANPBN</t>
  </si>
  <si>
    <t>90110DANARLN22PBN01-02</t>
  </si>
  <si>
    <t>C2777</t>
  </si>
  <si>
    <t>RLN22_C2777_C</t>
  </si>
  <si>
    <t>90110DANARLN22PBN01-03</t>
  </si>
  <si>
    <t>C2778</t>
  </si>
  <si>
    <t>RLN22_C2778_C</t>
  </si>
  <si>
    <t>90110DANARLN22PCM01-01</t>
  </si>
  <si>
    <t>C2771</t>
  </si>
  <si>
    <t>RLN22_C2771_C</t>
  </si>
  <si>
    <t>C1_90110DANARLN22PCM</t>
  </si>
  <si>
    <t>5 fish; 60.54g Arc1, 55.08g Arc2(PFAS), 53.48g Arc3</t>
  </si>
  <si>
    <t>C122DANPCM</t>
  </si>
  <si>
    <t>90110DANARLN22PCM01-02</t>
  </si>
  <si>
    <t>C2772</t>
  </si>
  <si>
    <t>RLN22_C2772_C</t>
  </si>
  <si>
    <t>90110DANARLN22PCM01-03</t>
  </si>
  <si>
    <t>C2773</t>
  </si>
  <si>
    <t>RLN22_C2773_C</t>
  </si>
  <si>
    <t>90110DANARLN22PCM01-04</t>
  </si>
  <si>
    <t>C2774</t>
  </si>
  <si>
    <t>RLN22_C2774_C</t>
  </si>
  <si>
    <t>90110DANARLN22PCM01-05</t>
  </si>
  <si>
    <t>C2775</t>
  </si>
  <si>
    <t>RLN22_C2775_C</t>
  </si>
  <si>
    <t>90110DANARLN22WSP01-01</t>
  </si>
  <si>
    <t>Walleye Surfperch</t>
  </si>
  <si>
    <t>Hyperprosopon argenteum</t>
  </si>
  <si>
    <t>C2761</t>
  </si>
  <si>
    <t>RLN22_C2761_C</t>
  </si>
  <si>
    <t>C1_90110DANARLN22WSP</t>
  </si>
  <si>
    <t>5 fish; 53.56g Arc1, 54.15g Arc2(PFAS), 53.80g Arc3</t>
  </si>
  <si>
    <t>C122DANWSP</t>
  </si>
  <si>
    <t>90110DANARLN22WSP01-02</t>
  </si>
  <si>
    <t>C2762</t>
  </si>
  <si>
    <t>RLN22_C2762_C</t>
  </si>
  <si>
    <t>90110DANARLN22WSP01-03</t>
  </si>
  <si>
    <t>C2763</t>
  </si>
  <si>
    <t>RLN22_C2763_C</t>
  </si>
  <si>
    <t>90110DANARLN22WSP01-04</t>
  </si>
  <si>
    <t>C2764</t>
  </si>
  <si>
    <t>RLN22_C2764_C</t>
  </si>
  <si>
    <t>90110DANARLN22WSP01-05</t>
  </si>
  <si>
    <t>C2765</t>
  </si>
  <si>
    <t>RLN22_C2765_C</t>
  </si>
  <si>
    <t>Site</t>
  </si>
  <si>
    <t>Chollas</t>
  </si>
  <si>
    <t>Dana Point Harbor and Jetty</t>
  </si>
  <si>
    <t>Oceanside Pier</t>
  </si>
  <si>
    <t>Mission Bay Jetties</t>
  </si>
  <si>
    <t>San Diego Bay</t>
  </si>
  <si>
    <t>Imperial Beach Pier</t>
  </si>
  <si>
    <t>San Diego River</t>
  </si>
  <si>
    <t>Sweetwater River</t>
  </si>
  <si>
    <t>StationCode</t>
  </si>
  <si>
    <t>Species</t>
  </si>
  <si>
    <t>OC Pesticides</t>
  </si>
  <si>
    <t>PCBs</t>
  </si>
  <si>
    <t>PBDEs</t>
  </si>
  <si>
    <t>PFAs</t>
  </si>
  <si>
    <t>Funded</t>
  </si>
  <si>
    <t>Results Received</t>
  </si>
  <si>
    <t>Site Info</t>
  </si>
  <si>
    <t>Aging (Scales)</t>
  </si>
  <si>
    <t>OC Pest</t>
  </si>
  <si>
    <t>PCB</t>
  </si>
  <si>
    <t>PBDE</t>
  </si>
  <si>
    <t>PFAS</t>
  </si>
  <si>
    <t>SD Bay</t>
  </si>
  <si>
    <t>Oysters/Mussels</t>
  </si>
  <si>
    <t>Lobster</t>
  </si>
  <si>
    <t>Croaker</t>
  </si>
  <si>
    <t>Kelp Bass</t>
  </si>
  <si>
    <t>Whole, metals only</t>
  </si>
  <si>
    <t>Mission Bay</t>
  </si>
  <si>
    <t>Bonito</t>
  </si>
  <si>
    <t>Mackerel</t>
  </si>
  <si>
    <t>Surfperch</t>
  </si>
  <si>
    <t>Mullet</t>
  </si>
  <si>
    <t>Croaker (Yellowfin)</t>
  </si>
  <si>
    <t>Sand Bass</t>
  </si>
  <si>
    <t>Corbina</t>
  </si>
  <si>
    <t>Fillet, metals only</t>
  </si>
  <si>
    <t>Sardine</t>
  </si>
  <si>
    <t>StationName</t>
  </si>
  <si>
    <t>SampleDate</t>
  </si>
  <si>
    <t>SamplingAgency</t>
  </si>
  <si>
    <t>ProtocolCode</t>
  </si>
  <si>
    <t>PersonnelCode</t>
  </si>
  <si>
    <t>SampleComments</t>
  </si>
  <si>
    <t>LocationCode</t>
  </si>
  <si>
    <t>LocationDetailTIComments</t>
  </si>
  <si>
    <t>HydroMod</t>
  </si>
  <si>
    <t>HydroModLoc</t>
  </si>
  <si>
    <t>CollectionTime</t>
  </si>
  <si>
    <t>CollectionReplicate</t>
  </si>
  <si>
    <t>CollectionDeviceName</t>
  </si>
  <si>
    <t>CollectionMethodName</t>
  </si>
  <si>
    <t>TissueCollectionComments</t>
  </si>
  <si>
    <t>OrganismID</t>
  </si>
  <si>
    <t>CommonName</t>
  </si>
  <si>
    <t>FinalID</t>
  </si>
  <si>
    <t>TotalCount</t>
  </si>
  <si>
    <t>TagNumber</t>
  </si>
  <si>
    <t>ForkLength</t>
  </si>
  <si>
    <t>TotalLength</t>
  </si>
  <si>
    <t>UnitLengthFish</t>
  </si>
  <si>
    <t>LengthSource</t>
  </si>
  <si>
    <t>OrganismWeight</t>
  </si>
  <si>
    <t>UnitWeightFish</t>
  </si>
  <si>
    <t>WeightSource</t>
  </si>
  <si>
    <t>SizeDescr</t>
  </si>
  <si>
    <t>Sex</t>
  </si>
  <si>
    <t>Anomaly</t>
  </si>
  <si>
    <t>ProcessedOrganismsExpandedComments</t>
  </si>
  <si>
    <t>TissueID</t>
  </si>
  <si>
    <t>TissueName</t>
  </si>
  <si>
    <t>PrepPreservationName</t>
  </si>
  <si>
    <t>TissueWeight</t>
  </si>
  <si>
    <t>UnitTissueWeight</t>
  </si>
  <si>
    <t>PartsComments</t>
  </si>
  <si>
    <t>CompAgency</t>
  </si>
  <si>
    <t>CompositeID</t>
  </si>
  <si>
    <t>CompositeReplicate</t>
  </si>
  <si>
    <t>CompositeType</t>
  </si>
  <si>
    <t>CompositeWeight</t>
  </si>
  <si>
    <t>UnitCompositeWeight</t>
  </si>
  <si>
    <t>HomogenizedDate</t>
  </si>
  <si>
    <t>OrganismGroup</t>
  </si>
  <si>
    <t>CompositeComments</t>
  </si>
  <si>
    <t>CompositeRowID</t>
  </si>
  <si>
    <t>SampleID</t>
  </si>
  <si>
    <t>Marine Pollution Studies Laboratory-DFW</t>
  </si>
  <si>
    <t>mm</t>
  </si>
  <si>
    <t>Field</t>
  </si>
  <si>
    <t>LAB</t>
  </si>
  <si>
    <t>FieldFrozen</t>
  </si>
  <si>
    <t>{4723BF09-530A-48AE-9AE8-6C98494A477F}</t>
  </si>
  <si>
    <t>{0A56B3DF-5199-4A01-8388-55A2B5D3E294}</t>
  </si>
  <si>
    <t>Lab</t>
  </si>
  <si>
    <t>{83E7A5D4-3100-4DAC-BA0E-F6C27FC7C73C}</t>
  </si>
  <si>
    <t>{420645E4-E602-4C65-AD62-63C6EF1376BF}</t>
  </si>
  <si>
    <t>{DB019ABA-ADBC-4E08-9210-2E97ED6EEDA1}</t>
  </si>
  <si>
    <t>{04EC9164-3153-4B69-89E3-4A2FA83FCF94}</t>
  </si>
  <si>
    <t>{0973DB00-4043-4760-A043-9FC0DD25B4AA}</t>
  </si>
  <si>
    <t>{7D0BA7C4-E384-4981-B069-AB9DD322C584}</t>
  </si>
  <si>
    <t>{DAA75FA8-A022-40FE-A662-C0235665634A}</t>
  </si>
  <si>
    <t>{59F1F39C-E775-429F-B108-F07BFAF45C18}</t>
  </si>
  <si>
    <t>{0EEE8E71-5E5A-4C6D-BECC-78872C6A1447}</t>
  </si>
  <si>
    <t>{A77B69C6-FB2E-4B33-B3F0-74557FE02569}</t>
  </si>
  <si>
    <t>{73528A20-104A-4325-8892-36D75C358D33}</t>
  </si>
  <si>
    <t>{898FF3FE-A70F-476D-B67F-B812771AB2F8}</t>
  </si>
  <si>
    <t>F</t>
  </si>
  <si>
    <t>{BBFD03E3-AB16-4F1E-AFE1-AFB0BBE69F79}</t>
  </si>
  <si>
    <t>{01142803-2469-4AB7-A6F8-1A8F35CE3C9E}</t>
  </si>
  <si>
    <t>{0A6F2741-295C-47D0-8DF1-0919F724CE41}</t>
  </si>
  <si>
    <t>{3A6B7D5C-94E0-4A34-8D2F-EC8CA56C59F3}</t>
  </si>
  <si>
    <t>{30DA96B7-D931-4629-87D4-3D1D66EBD46E}</t>
  </si>
  <si>
    <t>{EDFBC3B2-EF54-4175-93C4-63237B7265D2}</t>
  </si>
  <si>
    <t>{07CBEBDA-3717-4BD7-AF93-D14D5DFC5968}</t>
  </si>
  <si>
    <t>{F8A809AA-EA95-4FC7-8941-BF72AD82C208}</t>
  </si>
  <si>
    <t>{93E4E284-23B1-4642-847B-981392D01D6D}</t>
  </si>
  <si>
    <t>{532952C2-6642-4BFB-95AE-470F8A76D052}</t>
  </si>
  <si>
    <t>{55AF5882-1116-4793-8E91-CD0F2692FF81}</t>
  </si>
  <si>
    <t>{593ADE4E-CDD5-4BC6-80B4-D1B595CE78AC}</t>
  </si>
  <si>
    <t>{E483B24D-78D4-4661-A7B7-C1471910C189}</t>
  </si>
  <si>
    <t>{B8B9ACB6-1502-4383-9434-8D6AAABD38F2}</t>
  </si>
  <si>
    <t>{FF06963F-53CC-456B-AE28-4808C6C0063E}</t>
  </si>
  <si>
    <t>{39E62BE9-5C73-45F8-A70B-A663A8185ECA}</t>
  </si>
  <si>
    <t>{5B890595-2FF6-49B0-8626-CD4964A7E8D0}</t>
  </si>
  <si>
    <t>{AECB9C69-710B-4AB8-B04E-5D3B1D8CB788}</t>
  </si>
  <si>
    <t>{9951FD1B-5F33-4848-9A48-5D4A311BE688}</t>
  </si>
  <si>
    <t>{A6B4367F-25AE-4C92-A188-0A5265F24331}</t>
  </si>
  <si>
    <t>{610B34D0-039B-4C98-A3B2-816E7949EC54}</t>
  </si>
  <si>
    <t>{31907CDA-3050-4090-BD7C-74DB7631BBC1}</t>
  </si>
  <si>
    <t>Dam</t>
  </si>
  <si>
    <t>WI</t>
  </si>
  <si>
    <t>{49291F1D-B5DC-45DE-9195-3A35B4AB3F0F}</t>
  </si>
  <si>
    <t>{24602F8F-6C47-4C88-AC4E-E8A6480F60FB}</t>
  </si>
  <si>
    <t>M</t>
  </si>
  <si>
    <t>{82339DDD-1DEB-4692-88BB-0C12BBAA8278}</t>
  </si>
  <si>
    <t>{BB303D3B-1E56-4662-88BC-FE675DEDBD3B}</t>
  </si>
  <si>
    <t>{7727AF50-7990-45CE-94BD-EEABC7BDE246}</t>
  </si>
  <si>
    <t>{2D4602C5-1121-426D-A8C2-6CF743340CF3}</t>
  </si>
  <si>
    <t>{59674850-626B-45CA-B2B8-9C38032DF11E}</t>
  </si>
  <si>
    <t>{77C26919-C3A6-444A-A79C-5451722E2DCE}</t>
  </si>
  <si>
    <t>{7CF911CD-71E9-4248-BE3F-94A1B3FCB775}</t>
  </si>
  <si>
    <t>{C758E88A-7C86-49C4-99C3-33F06ABF89E3}</t>
  </si>
  <si>
    <t>{5C4697B1-9BBB-4C2B-B38A-C1229CBE0777}</t>
  </si>
  <si>
    <t>{2B75E324-156B-41CD-BE21-6B7EBE7D5325}</t>
  </si>
  <si>
    <t>{BC9D6F91-D748-4997-B32B-5142DB5C0A38}</t>
  </si>
  <si>
    <t>{3A25D852-63B5-495B-86C5-4B0114A2F0A3}</t>
  </si>
  <si>
    <t>{384F1A61-854B-4B83-9031-0F4398327540}</t>
  </si>
  <si>
    <t>{303FC1FB-A626-4FE6-A1A5-1DC9667AFE4F}</t>
  </si>
  <si>
    <t>{4A813E58-6099-4E98-BE7A-CF5512C057AD}</t>
  </si>
  <si>
    <t>{CE3645EF-BAB6-4A10-9362-A5BA44037F73}</t>
  </si>
  <si>
    <t>{63C0F396-D30C-4EDA-B687-5D4D312DCC87}</t>
  </si>
  <si>
    <t>{96823AC2-A3CB-42BE-93A6-E3B61D1D3DB7}</t>
  </si>
  <si>
    <t>{316ECF38-4C8C-48F5-81B1-EE3DA75D2A3B}</t>
  </si>
  <si>
    <t>35mm StdL</t>
  </si>
  <si>
    <t>{94453769-372F-49AB-BBB3-73BF323F899E}</t>
  </si>
  <si>
    <t>42mm StdL</t>
  </si>
  <si>
    <t>49mm StdL</t>
  </si>
  <si>
    <t>43mm StdL</t>
  </si>
  <si>
    <t>46mm StdL</t>
  </si>
  <si>
    <t>50mm StdL</t>
  </si>
  <si>
    <t>73mm StdL</t>
  </si>
  <si>
    <t>63mm StdL</t>
  </si>
  <si>
    <t>{D5E1130F-1DE9-4D75-B489-B4490D8ACC96}</t>
  </si>
  <si>
    <t>68mm StdL</t>
  </si>
  <si>
    <t>45mm StdL</t>
  </si>
  <si>
    <t>47mm StdL</t>
  </si>
  <si>
    <t>48mm StdL</t>
  </si>
  <si>
    <t>52mm StdL</t>
  </si>
  <si>
    <t>54mm StdL</t>
  </si>
  <si>
    <t>{F508EB0C-C1A5-43C9-BC40-C63A8E73A5B0}</t>
  </si>
  <si>
    <t>{871D14D6-A717-4C27-8DA6-98C2E558D695}</t>
  </si>
  <si>
    <t>{647F27A3-D4E2-4F17-ADDF-0ABB3F91BE97}</t>
  </si>
  <si>
    <t>{AE5CACE9-98C3-493B-83F2-0B8F5C376110}</t>
  </si>
  <si>
    <t>{475D609E-3116-4C5D-A203-16B85C94EF06}</t>
  </si>
  <si>
    <t>{C51EA265-0259-4243-AD83-946804499F0A}</t>
  </si>
  <si>
    <t>{6C910DFC-F5A3-4A5F-A97C-72917A763940}</t>
  </si>
  <si>
    <t>{2319DB9D-52C4-4282-8359-1AE246A40D21}</t>
  </si>
  <si>
    <t>{ED09BA69-44B3-43B5-B962-A8C68812717B}</t>
  </si>
  <si>
    <t>{C424111B-9EC8-46FA-9DAF-D3E2AA5D40DE}</t>
  </si>
  <si>
    <t>{50BCC579-6108-473F-A178-0AD9A7295CC8}</t>
  </si>
  <si>
    <t>{FD985B22-9E39-4A4F-89AE-5E66F3674EA7}</t>
  </si>
  <si>
    <t>{2205B44C-638F-45D2-B2DA-B2CDC6AF4A5E}</t>
  </si>
  <si>
    <t>{62B34A3C-69A2-43F8-A966-9C11B2264A33}</t>
  </si>
  <si>
    <t>{1593B372-D8B9-40AB-A18B-C658CA6E43F7}</t>
  </si>
  <si>
    <t>{EFFE50E7-04B4-4BE4-BFE0-710661AB154C}</t>
  </si>
  <si>
    <t>{03A6C286-BAB3-48A3-B694-7A76B77365EB}</t>
  </si>
  <si>
    <t>{53935E57-216F-4030-9E63-6A4AC9404306}</t>
  </si>
  <si>
    <t>{F791FB3C-5630-45E6-895B-BC24387348D2}</t>
  </si>
  <si>
    <t>dock within</t>
  </si>
  <si>
    <t>Other</t>
  </si>
  <si>
    <t>Hook And Line</t>
  </si>
  <si>
    <t>{3AB520E1-F042-4982-8B63-E24C71574F3C}</t>
  </si>
  <si>
    <t>{6625AA4D-F12C-4744-8EFC-956C022B7086}</t>
  </si>
  <si>
    <t>{52BF899B-8C19-42A7-9A7B-5C459BF349AB}</t>
  </si>
  <si>
    <t>{908D42D7-55F3-4BAB-BEDF-CAEBD043C6A9}</t>
  </si>
  <si>
    <t>{AAB93532-232E-4F9B-B211-1537FFEE5F50}</t>
  </si>
  <si>
    <t>Pier</t>
  </si>
  <si>
    <t>{61919332-7CC3-45C4-87A5-5B92760C92FB}</t>
  </si>
  <si>
    <t>{F5DA2551-C075-43D0-8092-A92A1E840537}</t>
  </si>
  <si>
    <t>{C1187A6E-B64A-484C-B9FC-210D6E9109F8}</t>
  </si>
  <si>
    <t>{15D791A3-11FB-472C-AB3D-4A671F0F6D5A}</t>
  </si>
  <si>
    <t>{20E229CC-1049-473F-AF89-15D7022FCB74}</t>
  </si>
  <si>
    <t>ConChan</t>
  </si>
  <si>
    <t>USEPA RaftShocker generator on any MPSL-DFW vessel</t>
  </si>
  <si>
    <t>{BEBAF057-8952-4FF1-BADA-1179D85BFF81}</t>
  </si>
  <si>
    <t>tail missing</t>
  </si>
  <si>
    <t>{57DEEBB4-48E6-4008-8297-919F0200DB2A}</t>
  </si>
  <si>
    <t>{0EFC2F07-187E-4CF4-AF9D-7FD96ADA8C69}</t>
  </si>
  <si>
    <t>Culvert</t>
  </si>
  <si>
    <t>{224DCC4B-A150-41E2-8D10-FF38D1D2D45A}</t>
  </si>
  <si>
    <t>{4D72D173-A78A-442F-9E95-53F6EBFFD738}</t>
  </si>
  <si>
    <t>{CB3D4E0C-0162-4ABF-BCC4-37DEBF863DDA}</t>
  </si>
  <si>
    <t>{BA9C7174-1B27-4693-9114-B0066467B5F2}</t>
  </si>
  <si>
    <t>{E784E729-372A-4B18-844E-8F74732F9339}</t>
  </si>
  <si>
    <t>{B76EE870-FC6A-493F-B106-FE248C427C70}</t>
  </si>
  <si>
    <t>{351BD55B-3A0E-45AA-802C-3040A382D7A3}</t>
  </si>
  <si>
    <t>{EB8C6101-1408-4A21-B919-F19CC605F902}</t>
  </si>
  <si>
    <t>{70221B6C-3AC5-4394-9EE6-AC73F42F60D5}</t>
  </si>
  <si>
    <t>{FCE613CA-A616-4DE1-B145-285042C48557}</t>
  </si>
  <si>
    <t>{14571F91-92CE-4DB5-A0F3-2BE5B9D72BC5}</t>
  </si>
  <si>
    <t>{106C6D6E-5C2E-4BC1-A987-457127B424E2}</t>
  </si>
  <si>
    <t>{B716F5D5-BB3D-47F5-B20B-ED2438857CE8}</t>
  </si>
  <si>
    <t>{60A21579-9ABF-41D7-BE8B-A7DEB21CAEBB}</t>
  </si>
  <si>
    <t>{C13A3F02-DA80-48D1-A21F-EA10BCE99CDE}</t>
  </si>
  <si>
    <t>{3B0321ED-8FE9-4CDE-A068-2366A6D0701A}</t>
  </si>
  <si>
    <t>{EF28465F-2D49-4C37-9E98-B1B2233CED93}</t>
  </si>
  <si>
    <t>{0922360E-5E54-45BA-B6FF-1C90601EF6CF}</t>
  </si>
  <si>
    <t>{FA8ABB9D-3B34-45CF-8209-522AF5FD05FC}</t>
  </si>
  <si>
    <t>Breakwater</t>
  </si>
  <si>
    <t>{4BC464BB-154D-4E67-A309-C0DE0793C541}</t>
  </si>
  <si>
    <t>{B0FB9B67-E407-4AA5-905B-2215AD321FA2}</t>
  </si>
  <si>
    <t>{8D7363BA-C7F8-40BD-90C0-08301E14FE02}</t>
  </si>
  <si>
    <t>{9D296A93-3DF8-405B-8553-C8ED7043DC2E}</t>
  </si>
  <si>
    <t>{596DACDF-D67B-4664-9759-7025AE07DC72}</t>
  </si>
  <si>
    <t>{F27AFD8C-8E3F-441C-AEA7-399C19C268BB}</t>
  </si>
  <si>
    <t>{1E64B97A-3B3D-482A-B2EB-4E631558BAF4}</t>
  </si>
  <si>
    <t>{2BB7BD4F-FC92-4705-8EC5-02092B34D150}</t>
  </si>
  <si>
    <t>{642083F7-50C2-4BA2-98B5-C0AE8E015634}</t>
  </si>
  <si>
    <t>DS</t>
  </si>
  <si>
    <t>{48B3CB37-396C-488B-BFF3-D9D1B31F3121}</t>
  </si>
  <si>
    <t>{58C38CA4-45A1-424B-87C9-075F504A0B16}</t>
  </si>
  <si>
    <t>{447ECE16-6F03-42CE-821A-D8EC9B783BF6}</t>
  </si>
  <si>
    <t>{BF18E6B7-9FED-4EA2-8002-E6A16251A737}</t>
  </si>
  <si>
    <t>{AE0DFD16-455C-42EC-82F5-E72DF1B26194}</t>
  </si>
  <si>
    <t>{084CB929-5961-40EE-8E69-CCB6AD1E062C}</t>
  </si>
  <si>
    <t>{B7815561-14F1-46CC-B436-B497CDEA8EF9}</t>
  </si>
  <si>
    <t>903OCPIERR9RLN22RCM01</t>
  </si>
  <si>
    <t>California Mussel</t>
  </si>
  <si>
    <t>Mytilus californianus</t>
  </si>
  <si>
    <t>911IBPIERR9RLN22RCM01</t>
  </si>
  <si>
    <t>90110DANAR9RLN22OYS01</t>
  </si>
  <si>
    <t>Pacific Oyster</t>
  </si>
  <si>
    <t>Crassostrea gigas</t>
  </si>
  <si>
    <t>90208OCNHR9RLN22OYS01</t>
  </si>
  <si>
    <t>906MBSSBLR9RLN22OYS01</t>
  </si>
  <si>
    <t>912SDBGSTR9RLN22OYS01</t>
  </si>
  <si>
    <t>90208OCNHRLN22LOB01-03</t>
  </si>
  <si>
    <t>California Spiny Lobster</t>
  </si>
  <si>
    <t>Panulirus interruptus</t>
  </si>
  <si>
    <t>RLN22LOB22</t>
  </si>
  <si>
    <t>90208OCNHRLN22LOB01-05</t>
  </si>
  <si>
    <t>RLN22LOB24</t>
  </si>
  <si>
    <t>90208OCNHRLN22LOB01-06</t>
  </si>
  <si>
    <t>RLN22LOB25</t>
  </si>
  <si>
    <t>90208OCNHRLN22LOB01-07</t>
  </si>
  <si>
    <t>RLN22LOB94</t>
  </si>
  <si>
    <t>90606MISSRLN22LOB01-02</t>
  </si>
  <si>
    <t>RLN22LOB02</t>
  </si>
  <si>
    <t>90606MISSRLN22LOB01-03</t>
  </si>
  <si>
    <t>RLN22LOB03</t>
  </si>
  <si>
    <t>90606MISSRLN22LOB01-04</t>
  </si>
  <si>
    <t>RLN22LOB04</t>
  </si>
  <si>
    <t>90606MISSRLN22LOB01-05</t>
  </si>
  <si>
    <t>RLN22LOB05</t>
  </si>
  <si>
    <t>90606MISSRLN22LOB01-01</t>
  </si>
  <si>
    <t>RLN22LOB01</t>
  </si>
  <si>
    <t>91203SDNBRLN22LOB01-04</t>
  </si>
  <si>
    <t>RLN22LOB11</t>
  </si>
  <si>
    <t>91203SDNBRLN22LOB01-05</t>
  </si>
  <si>
    <t>RLN22LOB07</t>
  </si>
  <si>
    <t>91203SDNBRLN22LOB01-06</t>
  </si>
  <si>
    <t>RLN22LOB08</t>
  </si>
  <si>
    <t>91203SDNBRLN22LOB01-07</t>
  </si>
  <si>
    <t>RLN22LOB09</t>
  </si>
  <si>
    <t>91203SDNBRLN22GRC01-01</t>
  </si>
  <si>
    <t>Graceful Rock Crab</t>
  </si>
  <si>
    <t>Metacarcinus gracilis</t>
  </si>
  <si>
    <t>RLN22GRC13</t>
  </si>
  <si>
    <t>Unk</t>
  </si>
  <si>
    <t>91203SDNBRLN22GRC01-02</t>
  </si>
  <si>
    <t>RLN22GRC14</t>
  </si>
  <si>
    <t>91203SDNBRLN22GRC01-03</t>
  </si>
  <si>
    <t>RLN22GRC15</t>
  </si>
  <si>
    <t>91203SDNBRLN22GRC01-04</t>
  </si>
  <si>
    <t>RLN22GRC16</t>
  </si>
  <si>
    <t>91203SDNBRLN22GRC01-05</t>
  </si>
  <si>
    <t>RLN22GRC17</t>
  </si>
  <si>
    <t>91203SDNBRLN22GRC01-06</t>
  </si>
  <si>
    <t>RLN22GRC18</t>
  </si>
  <si>
    <t>906MBSSBL</t>
  </si>
  <si>
    <t>Mission Bay at South Shores Boat Launch</t>
  </si>
  <si>
    <t>RWQCB9</t>
  </si>
  <si>
    <t>Bank</t>
  </si>
  <si>
    <t>Tissue_Grab</t>
  </si>
  <si>
    <t>Individual Collection by hand</t>
  </si>
  <si>
    <t>Sampled North of Ramp.  Some evidence of harvest.</t>
  </si>
  <si>
    <t>RLN22_MISOYS</t>
  </si>
  <si>
    <t>soft tissue (e.g. clams) with gonads intact</t>
  </si>
  <si>
    <t>C1_906MBSSBLRLN22OYS</t>
  </si>
  <si>
    <t>Bivalves</t>
  </si>
  <si>
    <t>61.29g Arc1</t>
  </si>
  <si>
    <t>ug/g dw</t>
  </si>
  <si>
    <t>Mercury; Total; tissue; ug/g dw</t>
  </si>
  <si>
    <t>MPSL-DFW_DMA040323a_T_Hg</t>
  </si>
  <si>
    <t>2023-0028</t>
  </si>
  <si>
    <t>Sampled for HABs on south side of pilings</t>
  </si>
  <si>
    <t>RLN22_IBPRCM</t>
  </si>
  <si>
    <t>C1_911IBPIERRLN22RCM</t>
  </si>
  <si>
    <t>66.97g Arc1</t>
  </si>
  <si>
    <t>2023-0030</t>
  </si>
  <si>
    <t>912SDBGST</t>
  </si>
  <si>
    <t>San Diego Bay at G Street Chula Vista</t>
  </si>
  <si>
    <t>Sampled rocks at north end of park</t>
  </si>
  <si>
    <t>RLN22_SDBOYS</t>
  </si>
  <si>
    <t>C1_912SDBGSTRLN22OYS</t>
  </si>
  <si>
    <t>64.16g Arc1</t>
  </si>
  <si>
    <t>2023-0029</t>
  </si>
  <si>
    <t>Sampled from Baby Beach to public fishing pier</t>
  </si>
  <si>
    <t>RLN22_DANOYS</t>
  </si>
  <si>
    <t>C1_90110DANARLN22OYS</t>
  </si>
  <si>
    <t>64.20g Arc1</t>
  </si>
  <si>
    <t>2023-0027</t>
  </si>
  <si>
    <t>Sampled south side of public fishing pier</t>
  </si>
  <si>
    <t>RLN22_OCHOYS</t>
  </si>
  <si>
    <t>C1_90208OCNHRLN22OYS</t>
  </si>
  <si>
    <t>53.70g Arc1</t>
  </si>
  <si>
    <t>2023-0026</t>
  </si>
  <si>
    <t>2023-0026-dup</t>
  </si>
  <si>
    <t>RPD 16.2</t>
  </si>
  <si>
    <t>Sampled pilings prior to end of narrow pier area.  Water samples collected previous day</t>
  </si>
  <si>
    <t>sampled within 50m of site code</t>
  </si>
  <si>
    <t>RLN22_OCPRCM</t>
  </si>
  <si>
    <t>C1_903OCPIERRLN22RCM</t>
  </si>
  <si>
    <t>54.37g Arc1</t>
  </si>
  <si>
    <t>2023-0025</t>
  </si>
  <si>
    <t>90606MISS</t>
  </si>
  <si>
    <t>OpenWaterTrap4</t>
  </si>
  <si>
    <t>Trap</t>
  </si>
  <si>
    <t>FishTrap</t>
  </si>
  <si>
    <t>All lobsters caught in main channel</t>
  </si>
  <si>
    <t>A</t>
  </si>
  <si>
    <t>RLN22LOB01_I</t>
  </si>
  <si>
    <t>tail (tail of crustacean)</t>
  </si>
  <si>
    <t>I_90606MISSRLN22LOB01-01</t>
  </si>
  <si>
    <t>Crustacean</t>
  </si>
  <si>
    <t>MPSL-DFW_DMA060523a_T_Hg</t>
  </si>
  <si>
    <t>RLN22LOB02_C</t>
  </si>
  <si>
    <t>whole organism no shell</t>
  </si>
  <si>
    <t>C1_90606MISSRLN22LOB</t>
  </si>
  <si>
    <t>4 lobsters; 56.82g Arc1, 62.98g Arc2(PFAS), 61.95g Arc3</t>
  </si>
  <si>
    <t>C122MISLOB</t>
  </si>
  <si>
    <t>RLN22LOB03_C</t>
  </si>
  <si>
    <t>RLN22LOB04_C</t>
  </si>
  <si>
    <t>RLN22LOB05_C</t>
  </si>
  <si>
    <t>91203SDNB</t>
  </si>
  <si>
    <t>SD North Bay</t>
  </si>
  <si>
    <t>OpenWaterTrap3</t>
  </si>
  <si>
    <t>Lots of sheep crabs</t>
  </si>
  <si>
    <t>RLN22GRC13_C</t>
  </si>
  <si>
    <t>C1_91203SDNBRLN22GRC</t>
  </si>
  <si>
    <t>6 crabs; 52.61g Arc1, 57.25g Arc2(PFAS), 59.59g Arc3</t>
  </si>
  <si>
    <t>C122SDNGRC</t>
  </si>
  <si>
    <t>RLN22GRC14_C</t>
  </si>
  <si>
    <t>RLN22GRC15_C</t>
  </si>
  <si>
    <t>RLN22GRC16_C</t>
  </si>
  <si>
    <t>RLN22GRC17_C</t>
  </si>
  <si>
    <t>RLN22GRC18_C</t>
  </si>
  <si>
    <t>RLN22LOB11_C</t>
  </si>
  <si>
    <t>C1_91203SDNBRLN22LOB</t>
  </si>
  <si>
    <t>4 lobsters; 64.35g Arc1, 62.91g Arc2(PFAS), 65.02g Arc3</t>
  </si>
  <si>
    <t>C122SDNLOB</t>
  </si>
  <si>
    <t>C122SDNLOB-dup</t>
  </si>
  <si>
    <t>RPD 8.82</t>
  </si>
  <si>
    <t>RLN22LOB07_C</t>
  </si>
  <si>
    <t>RLN22LOB08_C</t>
  </si>
  <si>
    <t>RLN22LOB09_C</t>
  </si>
  <si>
    <t>OpenWaterTrap1</t>
  </si>
  <si>
    <t>RLN22LOB22_C</t>
  </si>
  <si>
    <t>C1_90208OCNHRLN22LOB</t>
  </si>
  <si>
    <t>4 lobsters; 62.03g Arc1, 59.58g Arc2(PFAS), 63.76g Arc3</t>
  </si>
  <si>
    <t>C122OCHLOB</t>
  </si>
  <si>
    <t>RLN22LOB24_C</t>
  </si>
  <si>
    <t>RLN22LOB25_C</t>
  </si>
  <si>
    <t>RLN22LOB94_C</t>
  </si>
  <si>
    <t>P122CUYBGL-dup</t>
  </si>
  <si>
    <t>RPD 8.70</t>
  </si>
  <si>
    <t>C2100-dup</t>
  </si>
  <si>
    <t>RPD 0.195</t>
  </si>
  <si>
    <t>L22SDRCAR-dup</t>
  </si>
  <si>
    <t>RPD 11.8</t>
  </si>
  <si>
    <t>C222IBPCAC-dup</t>
  </si>
  <si>
    <t>RPD 3.92</t>
  </si>
  <si>
    <t>Result ww ppb</t>
  </si>
  <si>
    <t>Result ww</t>
  </si>
  <si>
    <t>Selenium; Total; tissue; ug/g dw</t>
  </si>
  <si>
    <t>MPSL-DFW_2023Dig27_T_TM</t>
  </si>
  <si>
    <t>RPD 4.07</t>
  </si>
  <si>
    <t>C122CUYCAR dup</t>
  </si>
  <si>
    <t>RPD 3.87</t>
  </si>
  <si>
    <t>MPSL-DFW_2023Dig15_T_TM</t>
  </si>
  <si>
    <t>RPD 5.03</t>
  </si>
  <si>
    <t>MPSL-DFW_2023Dig26_T_TM</t>
  </si>
  <si>
    <t>RPD 3.69</t>
  </si>
  <si>
    <t>MPSL-DFW_2023Dig06_T_TM</t>
  </si>
  <si>
    <t>RPD 2.5</t>
  </si>
  <si>
    <t>C122DANPBN-dup</t>
  </si>
  <si>
    <t>RPD 3.7</t>
  </si>
  <si>
    <t>Arsenic; Total; tissue; ug/g dw</t>
  </si>
  <si>
    <t>RPD 0.21</t>
  </si>
  <si>
    <t>RPD 1.16</t>
  </si>
  <si>
    <t>RPD 12</t>
  </si>
  <si>
    <t>RPD 0.77</t>
  </si>
  <si>
    <t>RPD 1.48</t>
  </si>
  <si>
    <t>Result ppb 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</si>
</sst>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4"/>
      <name val="Arial"/>
      <family val="2"/>
    </font>
    <font>
      <sz val="8"/>
      <color rgb="FF00B050"/>
      <name val="Arial"/>
      <family val="2"/>
    </font>
    <font>
      <sz val="8"/>
      <color rgb="FF7030A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21" fillId="0" borderId="20" xfId="0" applyFont="1" applyBorder="1"/>
    <xf numFmtId="0" fontId="0" fillId="33" borderId="20" xfId="0" applyFill="1" applyBorder="1"/>
    <xf numFmtId="0" fontId="0" fillId="34" borderId="20" xfId="0" applyFill="1" applyBorder="1"/>
    <xf numFmtId="0" fontId="0" fillId="35" borderId="20" xfId="0" applyFill="1" applyBorder="1"/>
    <xf numFmtId="0" fontId="0" fillId="36" borderId="20" xfId="0" applyFill="1" applyBorder="1"/>
    <xf numFmtId="0" fontId="0" fillId="37" borderId="20" xfId="0" applyFill="1" applyBorder="1"/>
    <xf numFmtId="0" fontId="0" fillId="38" borderId="20" xfId="0" applyFill="1" applyBorder="1"/>
    <xf numFmtId="0" fontId="22" fillId="38" borderId="20" xfId="0" applyFont="1" applyFill="1" applyBorder="1"/>
    <xf numFmtId="0" fontId="0" fillId="39" borderId="20" xfId="0" applyFill="1" applyBorder="1"/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B04B-2E26-4B22-A15D-9E4422317FFC}">
  <dimension ref="A1:T12"/>
  <sheetViews>
    <sheetView workbookViewId="0">
      <selection activeCell="G17" sqref="G17"/>
    </sheetView>
  </sheetViews>
  <sheetFormatPr defaultRowHeight="15" x14ac:dyDescent="0.25"/>
  <cols>
    <col min="1" max="1" width="15.7109375" customWidth="1"/>
    <col min="2" max="2" width="15.140625" customWidth="1"/>
    <col min="7" max="7" width="13.42578125" bestFit="1" customWidth="1"/>
    <col min="8" max="8" width="13.140625" bestFit="1" customWidth="1"/>
    <col min="16" max="16" width="13.42578125" bestFit="1" customWidth="1"/>
  </cols>
  <sheetData>
    <row r="1" spans="1:20" ht="15.75" thickBot="1" x14ac:dyDescent="0.3">
      <c r="A1" s="33" t="s">
        <v>1221</v>
      </c>
      <c r="B1" s="34"/>
      <c r="C1" s="27" t="s">
        <v>1219</v>
      </c>
      <c r="D1" s="28"/>
      <c r="E1" s="28"/>
      <c r="F1" s="28"/>
      <c r="G1" s="28"/>
      <c r="H1" s="28"/>
      <c r="I1" s="28"/>
      <c r="J1" s="28"/>
      <c r="K1" s="29"/>
      <c r="L1" s="30" t="s">
        <v>1220</v>
      </c>
      <c r="M1" s="31"/>
      <c r="N1" s="31"/>
      <c r="O1" s="31"/>
      <c r="P1" s="31"/>
      <c r="Q1" s="31"/>
      <c r="R1" s="31"/>
      <c r="S1" s="31"/>
      <c r="T1" s="32"/>
    </row>
    <row r="2" spans="1:20" x14ac:dyDescent="0.25">
      <c r="A2" s="8" t="s">
        <v>1204</v>
      </c>
      <c r="B2" s="9" t="s">
        <v>1213</v>
      </c>
      <c r="C2" s="3" t="s">
        <v>1214</v>
      </c>
      <c r="D2" t="s">
        <v>126</v>
      </c>
      <c r="E2" t="s">
        <v>121</v>
      </c>
      <c r="F2" t="s">
        <v>108</v>
      </c>
      <c r="G2" t="s">
        <v>1222</v>
      </c>
      <c r="H2" t="s">
        <v>1215</v>
      </c>
      <c r="I2" t="s">
        <v>1216</v>
      </c>
      <c r="J2" t="s">
        <v>1217</v>
      </c>
      <c r="K2" s="4" t="s">
        <v>1218</v>
      </c>
      <c r="L2" s="3" t="s">
        <v>1214</v>
      </c>
      <c r="M2" t="s">
        <v>126</v>
      </c>
      <c r="N2" t="s">
        <v>121</v>
      </c>
      <c r="O2" t="s">
        <v>108</v>
      </c>
      <c r="P2" t="s">
        <v>1222</v>
      </c>
      <c r="Q2" t="s">
        <v>1215</v>
      </c>
      <c r="R2" t="s">
        <v>1216</v>
      </c>
      <c r="S2" t="s">
        <v>1217</v>
      </c>
      <c r="T2" s="4" t="s">
        <v>1218</v>
      </c>
    </row>
    <row r="3" spans="1:20" x14ac:dyDescent="0.25">
      <c r="A3" s="10" t="s">
        <v>281</v>
      </c>
      <c r="B3" s="11" t="s">
        <v>280</v>
      </c>
      <c r="C3" s="3">
        <v>4</v>
      </c>
      <c r="D3">
        <v>21</v>
      </c>
      <c r="E3">
        <v>7</v>
      </c>
      <c r="F3">
        <v>7</v>
      </c>
      <c r="G3">
        <v>19</v>
      </c>
      <c r="H3">
        <v>1</v>
      </c>
      <c r="I3">
        <v>1</v>
      </c>
      <c r="J3">
        <v>1</v>
      </c>
      <c r="K3" s="4">
        <v>4</v>
      </c>
      <c r="L3" s="3"/>
      <c r="T3" s="4"/>
    </row>
    <row r="4" spans="1:20" x14ac:dyDescent="0.25">
      <c r="A4" s="10" t="s">
        <v>1205</v>
      </c>
      <c r="B4" s="11" t="s">
        <v>76</v>
      </c>
      <c r="C4" s="3">
        <v>3</v>
      </c>
      <c r="D4">
        <v>17</v>
      </c>
      <c r="E4">
        <v>3</v>
      </c>
      <c r="F4">
        <v>3</v>
      </c>
      <c r="G4">
        <v>19</v>
      </c>
      <c r="H4">
        <v>1</v>
      </c>
      <c r="I4">
        <v>1</v>
      </c>
      <c r="J4">
        <v>1</v>
      </c>
      <c r="K4" s="4">
        <v>3</v>
      </c>
      <c r="L4" s="3"/>
      <c r="T4" s="4"/>
    </row>
    <row r="5" spans="1:20" x14ac:dyDescent="0.25">
      <c r="A5" s="12" t="s">
        <v>1206</v>
      </c>
      <c r="B5" s="13" t="s">
        <v>1112</v>
      </c>
      <c r="C5" s="3"/>
      <c r="D5">
        <v>6</v>
      </c>
      <c r="E5">
        <v>5</v>
      </c>
      <c r="F5">
        <v>5</v>
      </c>
      <c r="H5">
        <v>5</v>
      </c>
      <c r="I5">
        <v>5</v>
      </c>
      <c r="J5">
        <v>1</v>
      </c>
      <c r="K5" s="4">
        <v>5</v>
      </c>
      <c r="L5" s="3"/>
      <c r="T5" s="4"/>
    </row>
    <row r="6" spans="1:20" x14ac:dyDescent="0.25">
      <c r="A6" s="14" t="s">
        <v>973</v>
      </c>
      <c r="B6" s="15" t="s">
        <v>972</v>
      </c>
      <c r="C6" s="3"/>
      <c r="D6">
        <v>7</v>
      </c>
      <c r="E6">
        <v>7</v>
      </c>
      <c r="F6">
        <v>7</v>
      </c>
      <c r="H6">
        <v>7</v>
      </c>
      <c r="I6">
        <v>7</v>
      </c>
      <c r="J6">
        <v>1</v>
      </c>
      <c r="K6" s="4">
        <v>6</v>
      </c>
      <c r="L6" s="3"/>
      <c r="T6" s="4"/>
    </row>
    <row r="7" spans="1:20" x14ac:dyDescent="0.25">
      <c r="A7" s="14" t="s">
        <v>1207</v>
      </c>
      <c r="B7" s="15" t="s">
        <v>878</v>
      </c>
      <c r="C7" s="3"/>
      <c r="D7">
        <v>8</v>
      </c>
      <c r="E7">
        <v>8</v>
      </c>
      <c r="F7">
        <v>8</v>
      </c>
      <c r="H7">
        <v>4</v>
      </c>
      <c r="I7">
        <v>4</v>
      </c>
      <c r="J7">
        <v>1</v>
      </c>
      <c r="K7" s="4">
        <v>7</v>
      </c>
      <c r="L7" s="3"/>
      <c r="T7" s="4"/>
    </row>
    <row r="8" spans="1:20" x14ac:dyDescent="0.25">
      <c r="A8" s="14" t="s">
        <v>1208</v>
      </c>
      <c r="B8" s="15" t="s">
        <v>929</v>
      </c>
      <c r="C8" s="3"/>
      <c r="D8">
        <v>6</v>
      </c>
      <c r="E8">
        <v>6</v>
      </c>
      <c r="F8">
        <v>6</v>
      </c>
      <c r="H8">
        <v>6</v>
      </c>
      <c r="I8">
        <v>6</v>
      </c>
      <c r="J8">
        <v>1</v>
      </c>
      <c r="K8" s="4">
        <v>5</v>
      </c>
      <c r="L8" s="3"/>
      <c r="T8" s="4"/>
    </row>
    <row r="9" spans="1:20" x14ac:dyDescent="0.25">
      <c r="A9" s="14" t="s">
        <v>1209</v>
      </c>
      <c r="B9" s="15" t="s">
        <v>525</v>
      </c>
      <c r="C9" s="3"/>
      <c r="D9">
        <v>6</v>
      </c>
      <c r="E9">
        <v>6</v>
      </c>
      <c r="F9">
        <v>6</v>
      </c>
      <c r="H9">
        <v>5</v>
      </c>
      <c r="I9">
        <v>5</v>
      </c>
      <c r="J9">
        <v>1</v>
      </c>
      <c r="K9" s="4">
        <v>6</v>
      </c>
      <c r="L9" s="3"/>
      <c r="T9" s="4"/>
    </row>
    <row r="10" spans="1:20" x14ac:dyDescent="0.25">
      <c r="A10" s="14" t="s">
        <v>1210</v>
      </c>
      <c r="B10" s="15" t="s">
        <v>729</v>
      </c>
      <c r="C10" s="3"/>
      <c r="D10">
        <v>10</v>
      </c>
      <c r="E10">
        <v>10</v>
      </c>
      <c r="F10">
        <v>10</v>
      </c>
      <c r="H10">
        <v>7</v>
      </c>
      <c r="I10">
        <v>7</v>
      </c>
      <c r="J10">
        <v>1</v>
      </c>
      <c r="K10" s="4">
        <v>10</v>
      </c>
      <c r="L10" s="3"/>
      <c r="T10" s="4"/>
    </row>
    <row r="11" spans="1:20" x14ac:dyDescent="0.25">
      <c r="A11" s="10" t="s">
        <v>1211</v>
      </c>
      <c r="B11" s="11" t="s">
        <v>620</v>
      </c>
      <c r="C11" s="3">
        <v>4</v>
      </c>
      <c r="D11">
        <v>4</v>
      </c>
      <c r="E11">
        <v>4</v>
      </c>
      <c r="F11">
        <v>4</v>
      </c>
      <c r="G11">
        <v>2</v>
      </c>
      <c r="H11">
        <v>1</v>
      </c>
      <c r="I11">
        <v>1</v>
      </c>
      <c r="J11">
        <v>1</v>
      </c>
      <c r="K11" s="4">
        <v>4</v>
      </c>
      <c r="L11" s="3"/>
      <c r="T11" s="4"/>
    </row>
    <row r="12" spans="1:20" ht="15.75" thickBot="1" x14ac:dyDescent="0.3">
      <c r="A12" s="16" t="s">
        <v>1212</v>
      </c>
      <c r="B12" s="17" t="s">
        <v>687</v>
      </c>
      <c r="C12" s="5">
        <v>1</v>
      </c>
      <c r="D12" s="6">
        <v>2</v>
      </c>
      <c r="E12" s="6">
        <v>2</v>
      </c>
      <c r="F12" s="6">
        <v>2</v>
      </c>
      <c r="G12" s="6">
        <v>0</v>
      </c>
      <c r="H12" s="6">
        <v>1</v>
      </c>
      <c r="I12" s="6">
        <v>1</v>
      </c>
      <c r="J12" s="6">
        <v>1</v>
      </c>
      <c r="K12" s="7">
        <v>1</v>
      </c>
      <c r="L12" s="5"/>
      <c r="M12" s="6"/>
      <c r="N12" s="6"/>
      <c r="O12" s="6"/>
      <c r="P12" s="6"/>
      <c r="Q12" s="6"/>
      <c r="R12" s="6"/>
      <c r="S12" s="6"/>
      <c r="T12" s="7"/>
    </row>
  </sheetData>
  <mergeCells count="3">
    <mergeCell ref="C1:K1"/>
    <mergeCell ref="L1:T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DDB2-5CD4-4CBC-A3FC-16A917FE1F1E}">
  <dimension ref="A1:G47"/>
  <sheetViews>
    <sheetView workbookViewId="0">
      <selection activeCell="L11" sqref="L11"/>
    </sheetView>
  </sheetViews>
  <sheetFormatPr defaultRowHeight="15" x14ac:dyDescent="0.25"/>
  <cols>
    <col min="1" max="1" width="27.85546875" customWidth="1"/>
    <col min="2" max="2" width="20.140625" customWidth="1"/>
    <col min="3" max="3" width="11.42578125" customWidth="1"/>
    <col min="7" max="7" width="18.42578125" bestFit="1" customWidth="1"/>
  </cols>
  <sheetData>
    <row r="1" spans="1:7" x14ac:dyDescent="0.25">
      <c r="A1" s="18" t="s">
        <v>1204</v>
      </c>
      <c r="B1" s="18" t="s">
        <v>1214</v>
      </c>
      <c r="C1" s="18" t="s">
        <v>1223</v>
      </c>
      <c r="D1" s="18" t="s">
        <v>1224</v>
      </c>
      <c r="E1" s="18" t="s">
        <v>1225</v>
      </c>
      <c r="F1" s="18" t="s">
        <v>1226</v>
      </c>
    </row>
    <row r="2" spans="1:7" x14ac:dyDescent="0.25">
      <c r="A2" s="19" t="s">
        <v>1227</v>
      </c>
      <c r="B2" s="19" t="s">
        <v>1228</v>
      </c>
      <c r="C2" s="19">
        <v>1</v>
      </c>
      <c r="D2" s="19">
        <v>1</v>
      </c>
      <c r="E2" s="19"/>
      <c r="F2" s="19">
        <v>1</v>
      </c>
    </row>
    <row r="3" spans="1:7" x14ac:dyDescent="0.25">
      <c r="A3" s="19" t="s">
        <v>1227</v>
      </c>
      <c r="B3" s="19" t="s">
        <v>1229</v>
      </c>
      <c r="C3" s="19">
        <v>1</v>
      </c>
      <c r="D3" s="19">
        <v>1</v>
      </c>
      <c r="E3" s="19"/>
      <c r="F3" s="19">
        <v>1</v>
      </c>
    </row>
    <row r="4" spans="1:7" x14ac:dyDescent="0.25">
      <c r="A4" s="19" t="s">
        <v>1227</v>
      </c>
      <c r="B4" s="19" t="s">
        <v>1230</v>
      </c>
      <c r="C4" s="19">
        <v>1</v>
      </c>
      <c r="D4" s="19">
        <v>1</v>
      </c>
      <c r="E4" s="19"/>
      <c r="F4" s="19">
        <v>1</v>
      </c>
    </row>
    <row r="5" spans="1:7" x14ac:dyDescent="0.25">
      <c r="A5" s="19" t="s">
        <v>1227</v>
      </c>
      <c r="B5" s="20" t="s">
        <v>1231</v>
      </c>
      <c r="C5" s="19"/>
      <c r="D5" s="19"/>
      <c r="E5" s="19"/>
      <c r="F5" s="19"/>
      <c r="G5" t="s">
        <v>1232</v>
      </c>
    </row>
    <row r="6" spans="1:7" x14ac:dyDescent="0.25">
      <c r="A6" s="19" t="s">
        <v>1227</v>
      </c>
      <c r="B6" s="19" t="s">
        <v>560</v>
      </c>
      <c r="C6" s="19">
        <v>1</v>
      </c>
      <c r="D6" s="19">
        <v>1</v>
      </c>
      <c r="E6" s="19">
        <v>1</v>
      </c>
      <c r="F6" s="19">
        <v>1</v>
      </c>
    </row>
    <row r="7" spans="1:7" x14ac:dyDescent="0.25">
      <c r="A7" s="19" t="s">
        <v>1227</v>
      </c>
      <c r="B7" s="19" t="s">
        <v>732</v>
      </c>
      <c r="C7" s="19">
        <v>1</v>
      </c>
      <c r="D7" s="19">
        <v>1</v>
      </c>
      <c r="E7" s="19"/>
      <c r="F7" s="19">
        <v>1</v>
      </c>
    </row>
    <row r="8" spans="1:7" x14ac:dyDescent="0.25">
      <c r="A8" s="21" t="s">
        <v>1233</v>
      </c>
      <c r="B8" s="21" t="s">
        <v>1228</v>
      </c>
      <c r="C8" s="21">
        <v>1</v>
      </c>
      <c r="D8" s="21">
        <v>1</v>
      </c>
      <c r="E8" s="21"/>
      <c r="F8" s="21">
        <v>1</v>
      </c>
    </row>
    <row r="9" spans="1:7" x14ac:dyDescent="0.25">
      <c r="A9" s="21" t="s">
        <v>1233</v>
      </c>
      <c r="B9" s="21" t="s">
        <v>1229</v>
      </c>
      <c r="C9" s="21">
        <v>1</v>
      </c>
      <c r="D9" s="21">
        <v>1</v>
      </c>
      <c r="E9" s="21"/>
      <c r="F9" s="21">
        <v>1</v>
      </c>
    </row>
    <row r="10" spans="1:7" x14ac:dyDescent="0.25">
      <c r="A10" s="21" t="s">
        <v>1233</v>
      </c>
      <c r="B10" s="21" t="s">
        <v>1230</v>
      </c>
      <c r="C10" s="21">
        <v>1</v>
      </c>
      <c r="D10" s="21">
        <v>1</v>
      </c>
      <c r="E10" s="21"/>
      <c r="F10" s="21">
        <v>1</v>
      </c>
    </row>
    <row r="11" spans="1:7" x14ac:dyDescent="0.25">
      <c r="A11" s="21" t="s">
        <v>1233</v>
      </c>
      <c r="B11" s="21" t="s">
        <v>1234</v>
      </c>
      <c r="C11" s="21">
        <v>1</v>
      </c>
      <c r="D11" s="21">
        <v>1</v>
      </c>
      <c r="E11" s="21"/>
      <c r="F11" s="21">
        <v>1</v>
      </c>
    </row>
    <row r="12" spans="1:7" x14ac:dyDescent="0.25">
      <c r="A12" s="21" t="s">
        <v>1233</v>
      </c>
      <c r="B12" s="21" t="s">
        <v>732</v>
      </c>
      <c r="C12" s="21">
        <v>1</v>
      </c>
      <c r="D12" s="21">
        <v>1</v>
      </c>
      <c r="E12" s="21"/>
      <c r="F12" s="21">
        <v>1</v>
      </c>
    </row>
    <row r="13" spans="1:7" x14ac:dyDescent="0.25">
      <c r="A13" s="21" t="s">
        <v>1233</v>
      </c>
      <c r="B13" s="21" t="s">
        <v>1235</v>
      </c>
      <c r="C13" s="21">
        <v>1</v>
      </c>
      <c r="D13" s="21">
        <v>1</v>
      </c>
      <c r="E13" s="21">
        <v>1</v>
      </c>
      <c r="F13" s="21">
        <v>1</v>
      </c>
    </row>
    <row r="14" spans="1:7" x14ac:dyDescent="0.25">
      <c r="A14" s="22" t="s">
        <v>1206</v>
      </c>
      <c r="B14" s="22" t="s">
        <v>1228</v>
      </c>
      <c r="C14" s="22">
        <v>1</v>
      </c>
      <c r="D14" s="22">
        <v>1</v>
      </c>
      <c r="E14" s="22"/>
      <c r="F14" s="22">
        <v>1</v>
      </c>
    </row>
    <row r="15" spans="1:7" x14ac:dyDescent="0.25">
      <c r="A15" s="22" t="s">
        <v>1206</v>
      </c>
      <c r="B15" s="22" t="s">
        <v>1229</v>
      </c>
      <c r="C15" s="22">
        <v>1</v>
      </c>
      <c r="D15" s="22">
        <v>1</v>
      </c>
      <c r="E15" s="22"/>
      <c r="F15" s="22">
        <v>1</v>
      </c>
    </row>
    <row r="16" spans="1:7" x14ac:dyDescent="0.25">
      <c r="A16" s="22" t="s">
        <v>1206</v>
      </c>
      <c r="B16" s="22" t="s">
        <v>1236</v>
      </c>
      <c r="C16" s="22">
        <v>1</v>
      </c>
      <c r="D16" s="22">
        <v>1</v>
      </c>
      <c r="E16" s="22"/>
      <c r="F16" s="22">
        <v>1</v>
      </c>
    </row>
    <row r="17" spans="1:7" x14ac:dyDescent="0.25">
      <c r="A17" s="22" t="s">
        <v>1206</v>
      </c>
      <c r="B17" s="22" t="s">
        <v>732</v>
      </c>
      <c r="C17" s="22">
        <v>1</v>
      </c>
      <c r="D17" s="22">
        <v>1</v>
      </c>
      <c r="E17" s="22"/>
      <c r="F17" s="22">
        <v>1</v>
      </c>
    </row>
    <row r="18" spans="1:7" x14ac:dyDescent="0.25">
      <c r="A18" s="22" t="s">
        <v>1206</v>
      </c>
      <c r="B18" s="22" t="s">
        <v>1235</v>
      </c>
      <c r="C18" s="22">
        <v>1</v>
      </c>
      <c r="D18" s="22">
        <v>1</v>
      </c>
      <c r="E18" s="22">
        <v>1</v>
      </c>
      <c r="F18" s="22">
        <v>1</v>
      </c>
    </row>
    <row r="19" spans="1:7" x14ac:dyDescent="0.25">
      <c r="A19" s="22" t="s">
        <v>1206</v>
      </c>
      <c r="B19" s="22" t="s">
        <v>1234</v>
      </c>
      <c r="C19" s="22">
        <v>1</v>
      </c>
      <c r="D19" s="22">
        <v>1</v>
      </c>
      <c r="E19" s="22"/>
      <c r="F19" s="22">
        <v>1</v>
      </c>
    </row>
    <row r="20" spans="1:7" x14ac:dyDescent="0.25">
      <c r="A20" s="22" t="s">
        <v>1206</v>
      </c>
      <c r="B20" s="20" t="s">
        <v>1237</v>
      </c>
      <c r="C20" s="22"/>
      <c r="D20" s="22"/>
      <c r="E20" s="22"/>
      <c r="F20" s="22"/>
      <c r="G20" t="s">
        <v>1232</v>
      </c>
    </row>
    <row r="21" spans="1:7" x14ac:dyDescent="0.25">
      <c r="A21" s="23" t="s">
        <v>973</v>
      </c>
      <c r="B21" s="23" t="s">
        <v>1228</v>
      </c>
      <c r="C21" s="23">
        <v>1</v>
      </c>
      <c r="D21" s="23">
        <v>1</v>
      </c>
      <c r="E21" s="23"/>
      <c r="F21" s="23">
        <v>1</v>
      </c>
    </row>
    <row r="22" spans="1:7" x14ac:dyDescent="0.25">
      <c r="A22" s="23" t="s">
        <v>973</v>
      </c>
      <c r="B22" s="23" t="s">
        <v>1229</v>
      </c>
      <c r="C22" s="23">
        <v>1</v>
      </c>
      <c r="D22" s="23">
        <v>1</v>
      </c>
      <c r="E22" s="23"/>
      <c r="F22" s="23">
        <v>1</v>
      </c>
    </row>
    <row r="23" spans="1:7" x14ac:dyDescent="0.25">
      <c r="A23" s="23" t="s">
        <v>973</v>
      </c>
      <c r="B23" s="23" t="s">
        <v>1236</v>
      </c>
      <c r="C23" s="23">
        <v>1</v>
      </c>
      <c r="D23" s="23">
        <v>1</v>
      </c>
      <c r="E23" s="23"/>
      <c r="F23" s="23">
        <v>1</v>
      </c>
    </row>
    <row r="24" spans="1:7" x14ac:dyDescent="0.25">
      <c r="A24" s="23" t="s">
        <v>973</v>
      </c>
      <c r="B24" s="23" t="s">
        <v>1230</v>
      </c>
      <c r="C24" s="23">
        <v>1</v>
      </c>
      <c r="D24" s="23">
        <v>1</v>
      </c>
      <c r="E24" s="23"/>
      <c r="F24" s="23">
        <v>1</v>
      </c>
    </row>
    <row r="25" spans="1:7" x14ac:dyDescent="0.25">
      <c r="A25" s="23" t="s">
        <v>973</v>
      </c>
      <c r="B25" s="23" t="s">
        <v>732</v>
      </c>
      <c r="C25" s="23">
        <v>1</v>
      </c>
      <c r="D25" s="23">
        <v>1</v>
      </c>
      <c r="E25" s="23"/>
      <c r="F25" s="23">
        <v>1</v>
      </c>
    </row>
    <row r="26" spans="1:7" x14ac:dyDescent="0.25">
      <c r="A26" s="23" t="s">
        <v>973</v>
      </c>
      <c r="B26" s="23" t="s">
        <v>1234</v>
      </c>
      <c r="C26" s="23">
        <v>1</v>
      </c>
      <c r="D26" s="23">
        <v>1</v>
      </c>
      <c r="E26" s="23"/>
      <c r="F26" s="23">
        <v>1</v>
      </c>
    </row>
    <row r="27" spans="1:7" x14ac:dyDescent="0.25">
      <c r="A27" s="23" t="s">
        <v>973</v>
      </c>
      <c r="B27" s="23" t="s">
        <v>1235</v>
      </c>
      <c r="C27" s="23">
        <v>1</v>
      </c>
      <c r="D27" s="23">
        <v>1</v>
      </c>
      <c r="E27" s="23">
        <v>1</v>
      </c>
      <c r="F27" s="23">
        <v>1</v>
      </c>
    </row>
    <row r="28" spans="1:7" x14ac:dyDescent="0.25">
      <c r="A28" s="24" t="s">
        <v>1207</v>
      </c>
      <c r="B28" s="24" t="s">
        <v>1228</v>
      </c>
      <c r="C28" s="24">
        <v>1</v>
      </c>
      <c r="D28" s="24">
        <v>1</v>
      </c>
      <c r="E28" s="24"/>
      <c r="F28" s="24">
        <v>1</v>
      </c>
    </row>
    <row r="29" spans="1:7" x14ac:dyDescent="0.25">
      <c r="A29" s="24" t="s">
        <v>1207</v>
      </c>
      <c r="B29" s="20" t="s">
        <v>1229</v>
      </c>
      <c r="C29" s="24"/>
      <c r="D29" s="24"/>
      <c r="E29" s="24"/>
      <c r="F29" s="24"/>
    </row>
    <row r="30" spans="1:7" x14ac:dyDescent="0.25">
      <c r="A30" s="24" t="s">
        <v>1207</v>
      </c>
      <c r="B30" s="24" t="s">
        <v>1236</v>
      </c>
      <c r="C30" s="24">
        <v>1</v>
      </c>
      <c r="D30" s="24">
        <v>1</v>
      </c>
      <c r="E30" s="24"/>
      <c r="F30" s="24">
        <v>1</v>
      </c>
    </row>
    <row r="31" spans="1:7" x14ac:dyDescent="0.25">
      <c r="A31" s="24" t="s">
        <v>1207</v>
      </c>
      <c r="B31" s="24" t="s">
        <v>1230</v>
      </c>
      <c r="C31" s="24">
        <v>1</v>
      </c>
      <c r="D31" s="24">
        <v>1</v>
      </c>
      <c r="E31" s="24">
        <v>1</v>
      </c>
      <c r="F31" s="24">
        <v>1</v>
      </c>
    </row>
    <row r="32" spans="1:7" x14ac:dyDescent="0.25">
      <c r="A32" s="24" t="s">
        <v>1207</v>
      </c>
      <c r="B32" s="20" t="s">
        <v>1238</v>
      </c>
      <c r="C32" s="24"/>
      <c r="D32" s="24"/>
      <c r="E32" s="24"/>
      <c r="F32" s="24"/>
      <c r="G32" t="s">
        <v>1232</v>
      </c>
    </row>
    <row r="33" spans="1:7" x14ac:dyDescent="0.25">
      <c r="A33" s="24" t="s">
        <v>1207</v>
      </c>
      <c r="B33" s="24" t="s">
        <v>732</v>
      </c>
      <c r="C33" s="24"/>
      <c r="D33" s="24"/>
      <c r="E33" s="24"/>
      <c r="F33" s="24"/>
    </row>
    <row r="34" spans="1:7" x14ac:dyDescent="0.25">
      <c r="A34" s="24" t="s">
        <v>1207</v>
      </c>
      <c r="B34" s="20" t="s">
        <v>1239</v>
      </c>
      <c r="C34" s="24"/>
      <c r="D34" s="24"/>
      <c r="E34" s="24"/>
      <c r="F34" s="24">
        <v>1</v>
      </c>
      <c r="G34" t="s">
        <v>1232</v>
      </c>
    </row>
    <row r="35" spans="1:7" x14ac:dyDescent="0.25">
      <c r="A35" s="24" t="s">
        <v>1207</v>
      </c>
      <c r="B35" s="20" t="s">
        <v>859</v>
      </c>
      <c r="C35" s="24"/>
      <c r="D35" s="24"/>
      <c r="E35" s="24"/>
      <c r="F35" s="24"/>
      <c r="G35" t="s">
        <v>1232</v>
      </c>
    </row>
    <row r="36" spans="1:7" x14ac:dyDescent="0.25">
      <c r="A36" s="25" t="s">
        <v>1207</v>
      </c>
      <c r="B36" s="25" t="s">
        <v>1234</v>
      </c>
      <c r="C36" s="24"/>
      <c r="D36" s="24"/>
      <c r="E36" s="24"/>
      <c r="F36" s="24"/>
    </row>
    <row r="37" spans="1:7" x14ac:dyDescent="0.25">
      <c r="A37" s="25" t="s">
        <v>1207</v>
      </c>
      <c r="B37" s="25" t="s">
        <v>1235</v>
      </c>
      <c r="C37" s="24"/>
      <c r="D37" s="24"/>
      <c r="E37" s="24"/>
      <c r="F37" s="24"/>
    </row>
    <row r="38" spans="1:7" x14ac:dyDescent="0.25">
      <c r="A38" s="26" t="s">
        <v>1210</v>
      </c>
      <c r="B38" s="26" t="s">
        <v>1228</v>
      </c>
      <c r="C38" s="26">
        <v>1</v>
      </c>
      <c r="D38" s="26">
        <v>1</v>
      </c>
      <c r="E38" s="26"/>
      <c r="F38" s="26">
        <v>1</v>
      </c>
    </row>
    <row r="39" spans="1:7" x14ac:dyDescent="0.25">
      <c r="A39" s="26" t="s">
        <v>1210</v>
      </c>
      <c r="B39" s="20" t="s">
        <v>1229</v>
      </c>
      <c r="C39" s="26"/>
      <c r="D39" s="26"/>
      <c r="E39" s="26"/>
      <c r="F39" s="26"/>
    </row>
    <row r="40" spans="1:7" x14ac:dyDescent="0.25">
      <c r="A40" s="26" t="s">
        <v>1210</v>
      </c>
      <c r="B40" s="26" t="s">
        <v>1236</v>
      </c>
      <c r="C40" s="26">
        <v>1</v>
      </c>
      <c r="D40" s="26">
        <v>1</v>
      </c>
      <c r="E40" s="26"/>
      <c r="F40" s="26">
        <v>1</v>
      </c>
    </row>
    <row r="41" spans="1:7" x14ac:dyDescent="0.25">
      <c r="A41" s="26" t="s">
        <v>1210</v>
      </c>
      <c r="B41" s="26" t="s">
        <v>1240</v>
      </c>
      <c r="C41" s="26">
        <v>1</v>
      </c>
      <c r="D41" s="26">
        <v>1</v>
      </c>
      <c r="E41" s="26"/>
      <c r="F41" s="26">
        <v>1</v>
      </c>
    </row>
    <row r="42" spans="1:7" x14ac:dyDescent="0.25">
      <c r="A42" s="26" t="s">
        <v>1210</v>
      </c>
      <c r="B42" s="20" t="s">
        <v>1240</v>
      </c>
      <c r="C42" s="26"/>
      <c r="D42" s="26"/>
      <c r="E42" s="26"/>
      <c r="F42" s="26"/>
      <c r="G42" t="s">
        <v>1241</v>
      </c>
    </row>
    <row r="43" spans="1:7" x14ac:dyDescent="0.25">
      <c r="A43" s="26" t="s">
        <v>1210</v>
      </c>
      <c r="B43" s="26" t="s">
        <v>732</v>
      </c>
      <c r="C43" s="26">
        <v>1</v>
      </c>
      <c r="D43" s="26">
        <v>1</v>
      </c>
      <c r="E43" s="26"/>
      <c r="F43" s="26">
        <v>1</v>
      </c>
    </row>
    <row r="44" spans="1:7" x14ac:dyDescent="0.25">
      <c r="A44" s="26" t="s">
        <v>1210</v>
      </c>
      <c r="B44" s="26" t="s">
        <v>859</v>
      </c>
      <c r="C44" s="26">
        <v>1</v>
      </c>
      <c r="D44" s="26">
        <v>1</v>
      </c>
      <c r="E44" s="26"/>
      <c r="F44" s="26">
        <v>1</v>
      </c>
    </row>
    <row r="45" spans="1:7" x14ac:dyDescent="0.25">
      <c r="A45" s="26" t="s">
        <v>1210</v>
      </c>
      <c r="B45" s="26" t="s">
        <v>1235</v>
      </c>
      <c r="C45" s="26">
        <v>1</v>
      </c>
      <c r="D45" s="26">
        <v>1</v>
      </c>
      <c r="E45" s="26">
        <v>1</v>
      </c>
      <c r="F45" s="26">
        <v>1</v>
      </c>
    </row>
    <row r="46" spans="1:7" x14ac:dyDescent="0.25">
      <c r="A46" s="26" t="s">
        <v>1210</v>
      </c>
      <c r="B46" s="20" t="s">
        <v>1242</v>
      </c>
      <c r="C46" s="26"/>
      <c r="D46" s="26"/>
      <c r="E46" s="26"/>
      <c r="F46" s="26"/>
      <c r="G46" t="s">
        <v>1232</v>
      </c>
    </row>
    <row r="47" spans="1:7" x14ac:dyDescent="0.25">
      <c r="A47" s="26" t="s">
        <v>1210</v>
      </c>
      <c r="B47" s="26" t="s">
        <v>1234</v>
      </c>
      <c r="C47" s="26">
        <v>1</v>
      </c>
      <c r="D47" s="26">
        <v>1</v>
      </c>
      <c r="E47" s="26"/>
      <c r="F47" s="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DEFB-68D4-4C82-B812-B547B3559457}">
  <dimension ref="A1:AX345"/>
  <sheetViews>
    <sheetView topLeftCell="A262" workbookViewId="0">
      <selection activeCell="Q2" sqref="Q2:AF345"/>
    </sheetView>
  </sheetViews>
  <sheetFormatPr defaultRowHeight="15" x14ac:dyDescent="0.25"/>
  <cols>
    <col min="1" max="1" width="11.85546875" bestFit="1" customWidth="1"/>
    <col min="2" max="2" width="29.7109375" customWidth="1"/>
    <col min="3" max="3" width="11.7109375" bestFit="1" customWidth="1"/>
    <col min="4" max="4" width="38.5703125" hidden="1" customWidth="1"/>
    <col min="5" max="16" width="0" hidden="1" customWidth="1"/>
    <col min="17" max="17" width="26" bestFit="1" customWidth="1"/>
  </cols>
  <sheetData>
    <row r="1" spans="1:50" x14ac:dyDescent="0.25">
      <c r="A1" t="s">
        <v>1213</v>
      </c>
      <c r="B1" t="s">
        <v>1243</v>
      </c>
      <c r="C1" t="s">
        <v>1244</v>
      </c>
      <c r="D1" t="s">
        <v>1245</v>
      </c>
      <c r="E1" t="s">
        <v>1246</v>
      </c>
      <c r="F1" t="s">
        <v>1247</v>
      </c>
      <c r="G1" t="s">
        <v>1248</v>
      </c>
      <c r="H1" t="s">
        <v>1249</v>
      </c>
      <c r="I1" t="s">
        <v>1250</v>
      </c>
      <c r="J1" t="s">
        <v>1251</v>
      </c>
      <c r="K1" t="s">
        <v>1252</v>
      </c>
      <c r="L1" t="s">
        <v>1253</v>
      </c>
      <c r="M1" t="s">
        <v>1254</v>
      </c>
      <c r="N1" t="s">
        <v>1255</v>
      </c>
      <c r="O1" t="s">
        <v>1256</v>
      </c>
      <c r="P1" t="s">
        <v>1257</v>
      </c>
      <c r="Q1" t="s">
        <v>1258</v>
      </c>
      <c r="R1" t="s">
        <v>1259</v>
      </c>
      <c r="S1" t="s">
        <v>1260</v>
      </c>
      <c r="T1" t="s">
        <v>1261</v>
      </c>
      <c r="U1" t="s">
        <v>1262</v>
      </c>
      <c r="V1" t="s">
        <v>1263</v>
      </c>
      <c r="W1" t="s">
        <v>1264</v>
      </c>
      <c r="X1" t="s">
        <v>1265</v>
      </c>
      <c r="Y1" t="s">
        <v>1266</v>
      </c>
      <c r="Z1" t="s">
        <v>1267</v>
      </c>
      <c r="AA1" t="s">
        <v>1268</v>
      </c>
      <c r="AB1" t="s">
        <v>1269</v>
      </c>
      <c r="AC1" t="s">
        <v>1270</v>
      </c>
      <c r="AD1" t="s">
        <v>153</v>
      </c>
      <c r="AE1" t="s">
        <v>1271</v>
      </c>
      <c r="AF1" t="s">
        <v>1272</v>
      </c>
      <c r="AG1" t="s">
        <v>1273</v>
      </c>
      <c r="AH1" t="s">
        <v>1274</v>
      </c>
      <c r="AI1" t="s">
        <v>1275</v>
      </c>
      <c r="AJ1" t="s">
        <v>1276</v>
      </c>
      <c r="AK1" t="s">
        <v>1277</v>
      </c>
      <c r="AL1" t="s">
        <v>1278</v>
      </c>
      <c r="AM1" t="s">
        <v>1279</v>
      </c>
      <c r="AN1" t="s">
        <v>1280</v>
      </c>
      <c r="AO1" t="s">
        <v>1281</v>
      </c>
      <c r="AP1" t="s">
        <v>1282</v>
      </c>
      <c r="AQ1" t="s">
        <v>1283</v>
      </c>
      <c r="AR1" t="s">
        <v>1284</v>
      </c>
      <c r="AS1" t="s">
        <v>1285</v>
      </c>
      <c r="AT1" t="s">
        <v>1286</v>
      </c>
      <c r="AU1" t="s">
        <v>1287</v>
      </c>
      <c r="AV1" t="s">
        <v>1288</v>
      </c>
      <c r="AW1" t="s">
        <v>1289</v>
      </c>
      <c r="AX1" t="s">
        <v>1290</v>
      </c>
    </row>
    <row r="2" spans="1:50" x14ac:dyDescent="0.25">
      <c r="A2" t="s">
        <v>76</v>
      </c>
      <c r="B2" t="s">
        <v>77</v>
      </c>
      <c r="C2" s="1">
        <v>44697</v>
      </c>
      <c r="D2" t="s">
        <v>1291</v>
      </c>
      <c r="E2" t="s">
        <v>80</v>
      </c>
      <c r="F2">
        <v>0</v>
      </c>
      <c r="G2" t="s">
        <v>84</v>
      </c>
      <c r="H2" t="s">
        <v>85</v>
      </c>
      <c r="J2" t="s">
        <v>117</v>
      </c>
      <c r="K2" t="s">
        <v>91</v>
      </c>
      <c r="L2" s="2">
        <v>0.55555555555555558</v>
      </c>
      <c r="M2">
        <v>1</v>
      </c>
      <c r="N2" t="s">
        <v>90</v>
      </c>
      <c r="O2" t="s">
        <v>87</v>
      </c>
      <c r="P2" t="s">
        <v>92</v>
      </c>
      <c r="Q2" t="s">
        <v>141</v>
      </c>
      <c r="R2" t="s">
        <v>142</v>
      </c>
      <c r="S2" t="s">
        <v>143</v>
      </c>
      <c r="T2">
        <v>1</v>
      </c>
      <c r="U2" t="s">
        <v>144</v>
      </c>
      <c r="V2">
        <v>231</v>
      </c>
      <c r="W2">
        <v>245</v>
      </c>
      <c r="X2" t="s">
        <v>1292</v>
      </c>
      <c r="Y2" t="s">
        <v>1293</v>
      </c>
      <c r="Z2">
        <v>200</v>
      </c>
      <c r="AA2" t="s">
        <v>101</v>
      </c>
      <c r="AB2" t="s">
        <v>1293</v>
      </c>
      <c r="AD2">
        <v>4</v>
      </c>
      <c r="AE2" t="s">
        <v>1294</v>
      </c>
      <c r="AH2" t="s">
        <v>145</v>
      </c>
      <c r="AI2" t="s">
        <v>146</v>
      </c>
      <c r="AJ2" t="s">
        <v>1295</v>
      </c>
      <c r="AK2">
        <v>18.110000610351602</v>
      </c>
      <c r="AL2" t="s">
        <v>101</v>
      </c>
      <c r="AN2" t="s">
        <v>83</v>
      </c>
      <c r="AO2" t="s">
        <v>148</v>
      </c>
      <c r="AP2">
        <v>1</v>
      </c>
      <c r="AQ2" t="s">
        <v>103</v>
      </c>
      <c r="AR2">
        <v>18.110000610351602</v>
      </c>
      <c r="AS2" t="s">
        <v>101</v>
      </c>
      <c r="AT2" s="1">
        <v>18264</v>
      </c>
      <c r="AU2" t="s">
        <v>104</v>
      </c>
      <c r="AW2" t="s">
        <v>1300</v>
      </c>
    </row>
    <row r="3" spans="1:50" x14ac:dyDescent="0.25">
      <c r="A3" t="s">
        <v>76</v>
      </c>
      <c r="B3" t="s">
        <v>77</v>
      </c>
      <c r="C3" s="1">
        <v>44697</v>
      </c>
      <c r="D3" t="s">
        <v>1291</v>
      </c>
      <c r="E3" t="s">
        <v>80</v>
      </c>
      <c r="F3">
        <v>0</v>
      </c>
      <c r="G3" t="s">
        <v>84</v>
      </c>
      <c r="H3" t="s">
        <v>85</v>
      </c>
      <c r="J3" t="s">
        <v>117</v>
      </c>
      <c r="K3" t="s">
        <v>91</v>
      </c>
      <c r="L3" s="2">
        <v>0.55555555555555558</v>
      </c>
      <c r="M3">
        <v>1</v>
      </c>
      <c r="N3" t="s">
        <v>90</v>
      </c>
      <c r="O3" t="s">
        <v>87</v>
      </c>
      <c r="P3" t="s">
        <v>92</v>
      </c>
      <c r="Q3" t="s">
        <v>141</v>
      </c>
      <c r="R3" t="s">
        <v>142</v>
      </c>
      <c r="S3" t="s">
        <v>143</v>
      </c>
      <c r="T3">
        <v>1</v>
      </c>
      <c r="U3" t="s">
        <v>144</v>
      </c>
      <c r="V3">
        <v>231</v>
      </c>
      <c r="W3">
        <v>245</v>
      </c>
      <c r="X3" t="s">
        <v>1292</v>
      </c>
      <c r="Y3" t="s">
        <v>1293</v>
      </c>
      <c r="Z3">
        <v>200</v>
      </c>
      <c r="AA3" t="s">
        <v>101</v>
      </c>
      <c r="AB3" t="s">
        <v>1293</v>
      </c>
      <c r="AD3">
        <v>4</v>
      </c>
      <c r="AE3" t="s">
        <v>1294</v>
      </c>
      <c r="AH3" t="s">
        <v>150</v>
      </c>
      <c r="AI3" t="s">
        <v>151</v>
      </c>
      <c r="AJ3" t="s">
        <v>1295</v>
      </c>
      <c r="AK3">
        <v>-88</v>
      </c>
      <c r="AL3" t="s">
        <v>101</v>
      </c>
      <c r="AN3" t="s">
        <v>83</v>
      </c>
      <c r="AO3" t="s">
        <v>152</v>
      </c>
      <c r="AP3">
        <v>1</v>
      </c>
      <c r="AQ3" t="s">
        <v>103</v>
      </c>
      <c r="AR3">
        <v>-88</v>
      </c>
      <c r="AS3" t="s">
        <v>101</v>
      </c>
      <c r="AT3" s="1">
        <v>18264</v>
      </c>
      <c r="AU3" t="s">
        <v>104</v>
      </c>
      <c r="AW3" t="s">
        <v>1315</v>
      </c>
    </row>
    <row r="4" spans="1:50" x14ac:dyDescent="0.25">
      <c r="A4" t="s">
        <v>76</v>
      </c>
      <c r="B4" t="s">
        <v>77</v>
      </c>
      <c r="C4" s="1">
        <v>44697</v>
      </c>
      <c r="D4" t="s">
        <v>1291</v>
      </c>
      <c r="E4" t="s">
        <v>80</v>
      </c>
      <c r="F4">
        <v>0</v>
      </c>
      <c r="G4" t="s">
        <v>84</v>
      </c>
      <c r="H4" t="s">
        <v>85</v>
      </c>
      <c r="J4" t="s">
        <v>117</v>
      </c>
      <c r="K4" t="s">
        <v>91</v>
      </c>
      <c r="L4" s="2">
        <v>0.55555555555555558</v>
      </c>
      <c r="M4">
        <v>1</v>
      </c>
      <c r="N4" t="s">
        <v>90</v>
      </c>
      <c r="O4" t="s">
        <v>87</v>
      </c>
      <c r="P4" t="s">
        <v>92</v>
      </c>
      <c r="Q4" t="s">
        <v>154</v>
      </c>
      <c r="R4" t="s">
        <v>142</v>
      </c>
      <c r="S4" t="s">
        <v>143</v>
      </c>
      <c r="T4">
        <v>1</v>
      </c>
      <c r="U4" t="s">
        <v>155</v>
      </c>
      <c r="V4">
        <v>205</v>
      </c>
      <c r="W4">
        <v>213</v>
      </c>
      <c r="X4" t="s">
        <v>1292</v>
      </c>
      <c r="Y4" t="s">
        <v>1293</v>
      </c>
      <c r="Z4">
        <v>125</v>
      </c>
      <c r="AA4" t="s">
        <v>101</v>
      </c>
      <c r="AB4" t="s">
        <v>1293</v>
      </c>
      <c r="AD4">
        <v>3</v>
      </c>
      <c r="AE4" t="s">
        <v>1294</v>
      </c>
      <c r="AH4" t="s">
        <v>156</v>
      </c>
      <c r="AI4" t="s">
        <v>146</v>
      </c>
      <c r="AJ4" t="s">
        <v>1295</v>
      </c>
      <c r="AK4">
        <v>13.3500003814697</v>
      </c>
      <c r="AL4" t="s">
        <v>101</v>
      </c>
      <c r="AN4" t="s">
        <v>83</v>
      </c>
      <c r="AO4" t="s">
        <v>157</v>
      </c>
      <c r="AP4">
        <v>1</v>
      </c>
      <c r="AQ4" t="s">
        <v>103</v>
      </c>
      <c r="AR4">
        <v>13.3500003814697</v>
      </c>
      <c r="AS4" t="s">
        <v>101</v>
      </c>
      <c r="AT4" s="1">
        <v>18264</v>
      </c>
      <c r="AU4" t="s">
        <v>104</v>
      </c>
      <c r="AW4" t="s">
        <v>1301</v>
      </c>
    </row>
    <row r="5" spans="1:50" x14ac:dyDescent="0.25">
      <c r="A5" t="s">
        <v>76</v>
      </c>
      <c r="B5" t="s">
        <v>77</v>
      </c>
      <c r="C5" s="1">
        <v>44697</v>
      </c>
      <c r="D5" t="s">
        <v>1291</v>
      </c>
      <c r="E5" t="s">
        <v>80</v>
      </c>
      <c r="F5">
        <v>0</v>
      </c>
      <c r="G5" t="s">
        <v>84</v>
      </c>
      <c r="H5" t="s">
        <v>85</v>
      </c>
      <c r="J5" t="s">
        <v>117</v>
      </c>
      <c r="K5" t="s">
        <v>91</v>
      </c>
      <c r="L5" s="2">
        <v>0.55555555555555558</v>
      </c>
      <c r="M5">
        <v>1</v>
      </c>
      <c r="N5" t="s">
        <v>90</v>
      </c>
      <c r="O5" t="s">
        <v>87</v>
      </c>
      <c r="P5" t="s">
        <v>92</v>
      </c>
      <c r="Q5" t="s">
        <v>154</v>
      </c>
      <c r="R5" t="s">
        <v>142</v>
      </c>
      <c r="S5" t="s">
        <v>143</v>
      </c>
      <c r="T5">
        <v>1</v>
      </c>
      <c r="U5" t="s">
        <v>155</v>
      </c>
      <c r="V5">
        <v>205</v>
      </c>
      <c r="W5">
        <v>213</v>
      </c>
      <c r="X5" t="s">
        <v>1292</v>
      </c>
      <c r="Y5" t="s">
        <v>1293</v>
      </c>
      <c r="Z5">
        <v>125</v>
      </c>
      <c r="AA5" t="s">
        <v>101</v>
      </c>
      <c r="AB5" t="s">
        <v>1293</v>
      </c>
      <c r="AD5">
        <v>3</v>
      </c>
      <c r="AE5" t="s">
        <v>1294</v>
      </c>
      <c r="AH5" t="s">
        <v>158</v>
      </c>
      <c r="AI5" t="s">
        <v>151</v>
      </c>
      <c r="AJ5" t="s">
        <v>1295</v>
      </c>
      <c r="AK5">
        <v>-88</v>
      </c>
      <c r="AL5" t="s">
        <v>101</v>
      </c>
      <c r="AN5" t="s">
        <v>83</v>
      </c>
      <c r="AO5" t="s">
        <v>159</v>
      </c>
      <c r="AP5">
        <v>1</v>
      </c>
      <c r="AQ5" t="s">
        <v>103</v>
      </c>
      <c r="AR5">
        <v>-88</v>
      </c>
      <c r="AS5" t="s">
        <v>101</v>
      </c>
      <c r="AT5" s="1">
        <v>18264</v>
      </c>
      <c r="AU5" t="s">
        <v>104</v>
      </c>
      <c r="AW5" t="s">
        <v>1316</v>
      </c>
    </row>
    <row r="6" spans="1:50" x14ac:dyDescent="0.25">
      <c r="A6" t="s">
        <v>76</v>
      </c>
      <c r="B6" t="s">
        <v>77</v>
      </c>
      <c r="C6" s="1">
        <v>44697</v>
      </c>
      <c r="D6" t="s">
        <v>1291</v>
      </c>
      <c r="E6" t="s">
        <v>80</v>
      </c>
      <c r="F6">
        <v>0</v>
      </c>
      <c r="G6" t="s">
        <v>84</v>
      </c>
      <c r="H6" t="s">
        <v>85</v>
      </c>
      <c r="J6" t="s">
        <v>117</v>
      </c>
      <c r="K6" t="s">
        <v>91</v>
      </c>
      <c r="L6" s="2">
        <v>0.55555555555555558</v>
      </c>
      <c r="M6">
        <v>1</v>
      </c>
      <c r="N6" t="s">
        <v>90</v>
      </c>
      <c r="O6" t="s">
        <v>87</v>
      </c>
      <c r="P6" t="s">
        <v>92</v>
      </c>
      <c r="Q6" t="s">
        <v>160</v>
      </c>
      <c r="R6" t="s">
        <v>142</v>
      </c>
      <c r="S6" t="s">
        <v>143</v>
      </c>
      <c r="T6">
        <v>1</v>
      </c>
      <c r="U6" t="s">
        <v>161</v>
      </c>
      <c r="V6">
        <v>265</v>
      </c>
      <c r="W6">
        <v>275</v>
      </c>
      <c r="X6" t="s">
        <v>1292</v>
      </c>
      <c r="Y6" t="s">
        <v>1293</v>
      </c>
      <c r="Z6">
        <v>295</v>
      </c>
      <c r="AA6" t="s">
        <v>101</v>
      </c>
      <c r="AB6" t="s">
        <v>1293</v>
      </c>
      <c r="AD6">
        <v>6</v>
      </c>
      <c r="AE6" t="s">
        <v>1294</v>
      </c>
      <c r="AH6" t="s">
        <v>162</v>
      </c>
      <c r="AI6" t="s">
        <v>146</v>
      </c>
      <c r="AJ6" t="s">
        <v>1295</v>
      </c>
      <c r="AK6">
        <v>19.7700004577637</v>
      </c>
      <c r="AL6" t="s">
        <v>101</v>
      </c>
      <c r="AN6" t="s">
        <v>83</v>
      </c>
      <c r="AO6" t="s">
        <v>163</v>
      </c>
      <c r="AP6">
        <v>1</v>
      </c>
      <c r="AQ6" t="s">
        <v>103</v>
      </c>
      <c r="AR6">
        <v>19.7700004577637</v>
      </c>
      <c r="AS6" t="s">
        <v>101</v>
      </c>
      <c r="AT6" s="1">
        <v>18264</v>
      </c>
      <c r="AU6" t="s">
        <v>104</v>
      </c>
      <c r="AW6" t="s">
        <v>1302</v>
      </c>
    </row>
    <row r="7" spans="1:50" x14ac:dyDescent="0.25">
      <c r="A7" t="s">
        <v>76</v>
      </c>
      <c r="B7" t="s">
        <v>77</v>
      </c>
      <c r="C7" s="1">
        <v>44697</v>
      </c>
      <c r="D7" t="s">
        <v>1291</v>
      </c>
      <c r="E7" t="s">
        <v>80</v>
      </c>
      <c r="F7">
        <v>0</v>
      </c>
      <c r="G7" t="s">
        <v>84</v>
      </c>
      <c r="H7" t="s">
        <v>85</v>
      </c>
      <c r="J7" t="s">
        <v>117</v>
      </c>
      <c r="K7" t="s">
        <v>91</v>
      </c>
      <c r="L7" s="2">
        <v>0.55555555555555558</v>
      </c>
      <c r="M7">
        <v>1</v>
      </c>
      <c r="N7" t="s">
        <v>90</v>
      </c>
      <c r="O7" t="s">
        <v>87</v>
      </c>
      <c r="P7" t="s">
        <v>92</v>
      </c>
      <c r="Q7" t="s">
        <v>160</v>
      </c>
      <c r="R7" t="s">
        <v>142</v>
      </c>
      <c r="S7" t="s">
        <v>143</v>
      </c>
      <c r="T7">
        <v>1</v>
      </c>
      <c r="U7" t="s">
        <v>161</v>
      </c>
      <c r="V7">
        <v>265</v>
      </c>
      <c r="W7">
        <v>275</v>
      </c>
      <c r="X7" t="s">
        <v>1292</v>
      </c>
      <c r="Y7" t="s">
        <v>1293</v>
      </c>
      <c r="Z7">
        <v>295</v>
      </c>
      <c r="AA7" t="s">
        <v>101</v>
      </c>
      <c r="AB7" t="s">
        <v>1293</v>
      </c>
      <c r="AD7">
        <v>6</v>
      </c>
      <c r="AE7" t="s">
        <v>1294</v>
      </c>
      <c r="AH7" t="s">
        <v>164</v>
      </c>
      <c r="AI7" t="s">
        <v>151</v>
      </c>
      <c r="AJ7" t="s">
        <v>1295</v>
      </c>
      <c r="AK7">
        <v>-88</v>
      </c>
      <c r="AL7" t="s">
        <v>101</v>
      </c>
      <c r="AN7" t="s">
        <v>83</v>
      </c>
      <c r="AO7" t="s">
        <v>165</v>
      </c>
      <c r="AP7">
        <v>1</v>
      </c>
      <c r="AQ7" t="s">
        <v>103</v>
      </c>
      <c r="AR7">
        <v>-88</v>
      </c>
      <c r="AS7" t="s">
        <v>101</v>
      </c>
      <c r="AT7" s="1">
        <v>18264</v>
      </c>
      <c r="AU7" t="s">
        <v>104</v>
      </c>
      <c r="AW7" t="s">
        <v>1317</v>
      </c>
    </row>
    <row r="8" spans="1:50" x14ac:dyDescent="0.25">
      <c r="A8" t="s">
        <v>76</v>
      </c>
      <c r="B8" t="s">
        <v>77</v>
      </c>
      <c r="C8" s="1">
        <v>44697</v>
      </c>
      <c r="D8" t="s">
        <v>1291</v>
      </c>
      <c r="E8" t="s">
        <v>80</v>
      </c>
      <c r="F8">
        <v>0</v>
      </c>
      <c r="G8" t="s">
        <v>84</v>
      </c>
      <c r="H8" t="s">
        <v>85</v>
      </c>
      <c r="J8" t="s">
        <v>117</v>
      </c>
      <c r="K8" t="s">
        <v>91</v>
      </c>
      <c r="L8" s="2">
        <v>0.55555555555555558</v>
      </c>
      <c r="M8">
        <v>1</v>
      </c>
      <c r="N8" t="s">
        <v>90</v>
      </c>
      <c r="O8" t="s">
        <v>87</v>
      </c>
      <c r="P8" t="s">
        <v>92</v>
      </c>
      <c r="Q8" t="s">
        <v>166</v>
      </c>
      <c r="R8" t="s">
        <v>142</v>
      </c>
      <c r="S8" t="s">
        <v>143</v>
      </c>
      <c r="T8">
        <v>1</v>
      </c>
      <c r="U8" t="s">
        <v>167</v>
      </c>
      <c r="V8">
        <v>280</v>
      </c>
      <c r="W8">
        <v>290</v>
      </c>
      <c r="X8" t="s">
        <v>1292</v>
      </c>
      <c r="Y8" t="s">
        <v>1293</v>
      </c>
      <c r="Z8">
        <v>380</v>
      </c>
      <c r="AA8" t="s">
        <v>101</v>
      </c>
      <c r="AB8" t="s">
        <v>1293</v>
      </c>
      <c r="AD8">
        <v>7</v>
      </c>
      <c r="AE8" t="s">
        <v>1294</v>
      </c>
      <c r="AH8" t="s">
        <v>168</v>
      </c>
      <c r="AI8" t="s">
        <v>146</v>
      </c>
      <c r="AJ8" t="s">
        <v>1295</v>
      </c>
      <c r="AK8">
        <v>20.219999313354499</v>
      </c>
      <c r="AL8" t="s">
        <v>101</v>
      </c>
      <c r="AN8" t="s">
        <v>83</v>
      </c>
      <c r="AO8" t="s">
        <v>169</v>
      </c>
      <c r="AP8">
        <v>1</v>
      </c>
      <c r="AQ8" t="s">
        <v>103</v>
      </c>
      <c r="AR8">
        <v>20.219999313354499</v>
      </c>
      <c r="AS8" t="s">
        <v>101</v>
      </c>
      <c r="AT8" s="1">
        <v>18264</v>
      </c>
      <c r="AU8" t="s">
        <v>104</v>
      </c>
      <c r="AW8" t="s">
        <v>1303</v>
      </c>
    </row>
    <row r="9" spans="1:50" x14ac:dyDescent="0.25">
      <c r="A9" t="s">
        <v>76</v>
      </c>
      <c r="B9" t="s">
        <v>77</v>
      </c>
      <c r="C9" s="1">
        <v>44697</v>
      </c>
      <c r="D9" t="s">
        <v>1291</v>
      </c>
      <c r="E9" t="s">
        <v>80</v>
      </c>
      <c r="F9">
        <v>0</v>
      </c>
      <c r="G9" t="s">
        <v>84</v>
      </c>
      <c r="H9" t="s">
        <v>85</v>
      </c>
      <c r="J9" t="s">
        <v>117</v>
      </c>
      <c r="K9" t="s">
        <v>91</v>
      </c>
      <c r="L9" s="2">
        <v>0.55555555555555558</v>
      </c>
      <c r="M9">
        <v>1</v>
      </c>
      <c r="N9" t="s">
        <v>90</v>
      </c>
      <c r="O9" t="s">
        <v>87</v>
      </c>
      <c r="P9" t="s">
        <v>92</v>
      </c>
      <c r="Q9" t="s">
        <v>166</v>
      </c>
      <c r="R9" t="s">
        <v>142</v>
      </c>
      <c r="S9" t="s">
        <v>143</v>
      </c>
      <c r="T9">
        <v>1</v>
      </c>
      <c r="U9" t="s">
        <v>167</v>
      </c>
      <c r="V9">
        <v>280</v>
      </c>
      <c r="W9">
        <v>290</v>
      </c>
      <c r="X9" t="s">
        <v>1292</v>
      </c>
      <c r="Y9" t="s">
        <v>1293</v>
      </c>
      <c r="Z9">
        <v>380</v>
      </c>
      <c r="AA9" t="s">
        <v>101</v>
      </c>
      <c r="AB9" t="s">
        <v>1293</v>
      </c>
      <c r="AD9">
        <v>7</v>
      </c>
      <c r="AE9" t="s">
        <v>1294</v>
      </c>
      <c r="AH9" t="s">
        <v>170</v>
      </c>
      <c r="AI9" t="s">
        <v>151</v>
      </c>
      <c r="AJ9" t="s">
        <v>1295</v>
      </c>
      <c r="AK9">
        <v>-88</v>
      </c>
      <c r="AL9" t="s">
        <v>101</v>
      </c>
      <c r="AN9" t="s">
        <v>83</v>
      </c>
      <c r="AO9" t="s">
        <v>171</v>
      </c>
      <c r="AP9">
        <v>1</v>
      </c>
      <c r="AQ9" t="s">
        <v>103</v>
      </c>
      <c r="AR9">
        <v>-88</v>
      </c>
      <c r="AS9" t="s">
        <v>101</v>
      </c>
      <c r="AT9" s="1">
        <v>18264</v>
      </c>
      <c r="AU9" t="s">
        <v>104</v>
      </c>
      <c r="AW9" t="s">
        <v>1318</v>
      </c>
    </row>
    <row r="10" spans="1:50" x14ac:dyDescent="0.25">
      <c r="A10" t="s">
        <v>76</v>
      </c>
      <c r="B10" t="s">
        <v>77</v>
      </c>
      <c r="C10" s="1">
        <v>44697</v>
      </c>
      <c r="D10" t="s">
        <v>1291</v>
      </c>
      <c r="E10" t="s">
        <v>80</v>
      </c>
      <c r="F10">
        <v>0</v>
      </c>
      <c r="G10" t="s">
        <v>84</v>
      </c>
      <c r="H10" t="s">
        <v>85</v>
      </c>
      <c r="J10" t="s">
        <v>117</v>
      </c>
      <c r="K10" t="s">
        <v>91</v>
      </c>
      <c r="L10" s="2">
        <v>0.55555555555555558</v>
      </c>
      <c r="M10">
        <v>1</v>
      </c>
      <c r="N10" t="s">
        <v>90</v>
      </c>
      <c r="O10" t="s">
        <v>87</v>
      </c>
      <c r="P10" t="s">
        <v>92</v>
      </c>
      <c r="Q10" t="s">
        <v>172</v>
      </c>
      <c r="R10" t="s">
        <v>142</v>
      </c>
      <c r="S10" t="s">
        <v>143</v>
      </c>
      <c r="T10">
        <v>1</v>
      </c>
      <c r="U10" t="s">
        <v>173</v>
      </c>
      <c r="V10">
        <v>341</v>
      </c>
      <c r="W10">
        <v>358</v>
      </c>
      <c r="X10" t="s">
        <v>1292</v>
      </c>
      <c r="Y10" t="s">
        <v>1293</v>
      </c>
      <c r="Z10">
        <v>630</v>
      </c>
      <c r="AA10" t="s">
        <v>101</v>
      </c>
      <c r="AB10" t="s">
        <v>1293</v>
      </c>
      <c r="AD10">
        <v>10</v>
      </c>
      <c r="AE10" t="s">
        <v>1294</v>
      </c>
      <c r="AH10" t="s">
        <v>174</v>
      </c>
      <c r="AI10" t="s">
        <v>146</v>
      </c>
      <c r="AJ10" t="s">
        <v>1295</v>
      </c>
      <c r="AK10">
        <v>23.680000305175799</v>
      </c>
      <c r="AL10" t="s">
        <v>101</v>
      </c>
      <c r="AN10" t="s">
        <v>83</v>
      </c>
      <c r="AO10" t="s">
        <v>175</v>
      </c>
      <c r="AP10">
        <v>1</v>
      </c>
      <c r="AQ10" t="s">
        <v>103</v>
      </c>
      <c r="AR10">
        <v>23.680000305175799</v>
      </c>
      <c r="AS10" t="s">
        <v>101</v>
      </c>
      <c r="AT10" s="1">
        <v>18264</v>
      </c>
      <c r="AU10" t="s">
        <v>104</v>
      </c>
      <c r="AW10" t="s">
        <v>1304</v>
      </c>
    </row>
    <row r="11" spans="1:50" x14ac:dyDescent="0.25">
      <c r="A11" t="s">
        <v>76</v>
      </c>
      <c r="B11" t="s">
        <v>77</v>
      </c>
      <c r="C11" s="1">
        <v>44697</v>
      </c>
      <c r="D11" t="s">
        <v>1291</v>
      </c>
      <c r="E11" t="s">
        <v>80</v>
      </c>
      <c r="F11">
        <v>0</v>
      </c>
      <c r="G11" t="s">
        <v>84</v>
      </c>
      <c r="H11" t="s">
        <v>85</v>
      </c>
      <c r="J11" t="s">
        <v>117</v>
      </c>
      <c r="K11" t="s">
        <v>91</v>
      </c>
      <c r="L11" s="2">
        <v>0.55555555555555558</v>
      </c>
      <c r="M11">
        <v>1</v>
      </c>
      <c r="N11" t="s">
        <v>90</v>
      </c>
      <c r="O11" t="s">
        <v>87</v>
      </c>
      <c r="P11" t="s">
        <v>92</v>
      </c>
      <c r="Q11" t="s">
        <v>172</v>
      </c>
      <c r="R11" t="s">
        <v>142</v>
      </c>
      <c r="S11" t="s">
        <v>143</v>
      </c>
      <c r="T11">
        <v>1</v>
      </c>
      <c r="U11" t="s">
        <v>173</v>
      </c>
      <c r="V11">
        <v>341</v>
      </c>
      <c r="W11">
        <v>358</v>
      </c>
      <c r="X11" t="s">
        <v>1292</v>
      </c>
      <c r="Y11" t="s">
        <v>1293</v>
      </c>
      <c r="Z11">
        <v>630</v>
      </c>
      <c r="AA11" t="s">
        <v>101</v>
      </c>
      <c r="AB11" t="s">
        <v>1293</v>
      </c>
      <c r="AD11">
        <v>10</v>
      </c>
      <c r="AE11" t="s">
        <v>1294</v>
      </c>
      <c r="AH11" t="s">
        <v>176</v>
      </c>
      <c r="AI11" t="s">
        <v>151</v>
      </c>
      <c r="AJ11" t="s">
        <v>1295</v>
      </c>
      <c r="AK11">
        <v>-88</v>
      </c>
      <c r="AL11" t="s">
        <v>101</v>
      </c>
      <c r="AN11" t="s">
        <v>83</v>
      </c>
      <c r="AO11" t="s">
        <v>177</v>
      </c>
      <c r="AP11">
        <v>1</v>
      </c>
      <c r="AQ11" t="s">
        <v>103</v>
      </c>
      <c r="AR11">
        <v>-88</v>
      </c>
      <c r="AS11" t="s">
        <v>101</v>
      </c>
      <c r="AT11" s="1">
        <v>18264</v>
      </c>
      <c r="AU11" t="s">
        <v>104</v>
      </c>
      <c r="AW11" t="s">
        <v>1319</v>
      </c>
    </row>
    <row r="12" spans="1:50" x14ac:dyDescent="0.25">
      <c r="A12" t="s">
        <v>76</v>
      </c>
      <c r="B12" t="s">
        <v>77</v>
      </c>
      <c r="C12" s="1">
        <v>44697</v>
      </c>
      <c r="D12" t="s">
        <v>1291</v>
      </c>
      <c r="E12" t="s">
        <v>80</v>
      </c>
      <c r="F12">
        <v>0</v>
      </c>
      <c r="G12" t="s">
        <v>84</v>
      </c>
      <c r="H12" t="s">
        <v>85</v>
      </c>
      <c r="J12" t="s">
        <v>117</v>
      </c>
      <c r="K12" t="s">
        <v>91</v>
      </c>
      <c r="L12" s="2">
        <v>0.55555555555555558</v>
      </c>
      <c r="M12">
        <v>1</v>
      </c>
      <c r="N12" t="s">
        <v>90</v>
      </c>
      <c r="O12" t="s">
        <v>87</v>
      </c>
      <c r="P12" t="s">
        <v>92</v>
      </c>
      <c r="Q12" t="s">
        <v>178</v>
      </c>
      <c r="R12" t="s">
        <v>142</v>
      </c>
      <c r="S12" t="s">
        <v>143</v>
      </c>
      <c r="T12">
        <v>1</v>
      </c>
      <c r="U12" t="s">
        <v>179</v>
      </c>
      <c r="V12">
        <v>325</v>
      </c>
      <c r="W12">
        <v>340</v>
      </c>
      <c r="X12" t="s">
        <v>1292</v>
      </c>
      <c r="Y12" t="s">
        <v>1293</v>
      </c>
      <c r="Z12">
        <v>505</v>
      </c>
      <c r="AA12" t="s">
        <v>101</v>
      </c>
      <c r="AB12" t="s">
        <v>1293</v>
      </c>
      <c r="AD12">
        <v>9</v>
      </c>
      <c r="AE12" t="s">
        <v>1294</v>
      </c>
      <c r="AH12" t="s">
        <v>180</v>
      </c>
      <c r="AI12" t="s">
        <v>99</v>
      </c>
      <c r="AJ12" t="s">
        <v>1295</v>
      </c>
      <c r="AK12">
        <v>99</v>
      </c>
      <c r="AL12" t="s">
        <v>101</v>
      </c>
      <c r="AN12" t="s">
        <v>83</v>
      </c>
      <c r="AO12" t="s">
        <v>181</v>
      </c>
      <c r="AP12">
        <v>1</v>
      </c>
      <c r="AQ12" t="s">
        <v>103</v>
      </c>
      <c r="AR12">
        <v>600</v>
      </c>
      <c r="AS12" t="s">
        <v>101</v>
      </c>
      <c r="AT12" s="1">
        <v>44756</v>
      </c>
      <c r="AU12" t="s">
        <v>104</v>
      </c>
      <c r="AV12" t="s">
        <v>182</v>
      </c>
      <c r="AW12" t="s">
        <v>1297</v>
      </c>
    </row>
    <row r="13" spans="1:50" x14ac:dyDescent="0.25">
      <c r="A13" t="s">
        <v>76</v>
      </c>
      <c r="B13" t="s">
        <v>77</v>
      </c>
      <c r="C13" s="1">
        <v>44697</v>
      </c>
      <c r="D13" t="s">
        <v>1291</v>
      </c>
      <c r="E13" t="s">
        <v>80</v>
      </c>
      <c r="F13">
        <v>0</v>
      </c>
      <c r="G13" t="s">
        <v>84</v>
      </c>
      <c r="H13" t="s">
        <v>85</v>
      </c>
      <c r="J13" t="s">
        <v>117</v>
      </c>
      <c r="K13" t="s">
        <v>91</v>
      </c>
      <c r="L13" s="2">
        <v>0.55555555555555558</v>
      </c>
      <c r="M13">
        <v>1</v>
      </c>
      <c r="N13" t="s">
        <v>90</v>
      </c>
      <c r="O13" t="s">
        <v>87</v>
      </c>
      <c r="P13" t="s">
        <v>92</v>
      </c>
      <c r="Q13" t="s">
        <v>178</v>
      </c>
      <c r="R13" t="s">
        <v>142</v>
      </c>
      <c r="S13" t="s">
        <v>143</v>
      </c>
      <c r="T13">
        <v>1</v>
      </c>
      <c r="U13" t="s">
        <v>179</v>
      </c>
      <c r="V13">
        <v>325</v>
      </c>
      <c r="W13">
        <v>340</v>
      </c>
      <c r="X13" t="s">
        <v>1292</v>
      </c>
      <c r="Y13" t="s">
        <v>1293</v>
      </c>
      <c r="Z13">
        <v>505</v>
      </c>
      <c r="AA13" t="s">
        <v>101</v>
      </c>
      <c r="AB13" t="s">
        <v>1293</v>
      </c>
      <c r="AD13">
        <v>9</v>
      </c>
      <c r="AE13" t="s">
        <v>1294</v>
      </c>
      <c r="AH13" t="s">
        <v>184</v>
      </c>
      <c r="AI13" t="s">
        <v>151</v>
      </c>
      <c r="AJ13" t="s">
        <v>1295</v>
      </c>
      <c r="AK13">
        <v>-88</v>
      </c>
      <c r="AL13" t="s">
        <v>101</v>
      </c>
      <c r="AN13" t="s">
        <v>83</v>
      </c>
      <c r="AO13" t="s">
        <v>185</v>
      </c>
      <c r="AP13">
        <v>1</v>
      </c>
      <c r="AQ13" t="s">
        <v>103</v>
      </c>
      <c r="AR13">
        <v>-88</v>
      </c>
      <c r="AS13" t="s">
        <v>101</v>
      </c>
      <c r="AT13" s="1">
        <v>18264</v>
      </c>
      <c r="AU13" t="s">
        <v>104</v>
      </c>
      <c r="AW13" t="s">
        <v>1320</v>
      </c>
    </row>
    <row r="14" spans="1:50" x14ac:dyDescent="0.25">
      <c r="A14" t="s">
        <v>76</v>
      </c>
      <c r="B14" t="s">
        <v>77</v>
      </c>
      <c r="C14" s="1">
        <v>44697</v>
      </c>
      <c r="D14" t="s">
        <v>1291</v>
      </c>
      <c r="E14" t="s">
        <v>80</v>
      </c>
      <c r="F14">
        <v>0</v>
      </c>
      <c r="G14" t="s">
        <v>84</v>
      </c>
      <c r="H14" t="s">
        <v>85</v>
      </c>
      <c r="J14" t="s">
        <v>117</v>
      </c>
      <c r="K14" t="s">
        <v>91</v>
      </c>
      <c r="L14" s="2">
        <v>0.55555555555555558</v>
      </c>
      <c r="M14">
        <v>1</v>
      </c>
      <c r="N14" t="s">
        <v>90</v>
      </c>
      <c r="O14" t="s">
        <v>87</v>
      </c>
      <c r="P14" t="s">
        <v>92</v>
      </c>
      <c r="Q14" t="s">
        <v>186</v>
      </c>
      <c r="R14" t="s">
        <v>142</v>
      </c>
      <c r="S14" t="s">
        <v>143</v>
      </c>
      <c r="T14">
        <v>1</v>
      </c>
      <c r="U14" t="s">
        <v>187</v>
      </c>
      <c r="V14">
        <v>325</v>
      </c>
      <c r="W14">
        <v>340</v>
      </c>
      <c r="X14" t="s">
        <v>1292</v>
      </c>
      <c r="Y14" t="s">
        <v>1293</v>
      </c>
      <c r="Z14">
        <v>580</v>
      </c>
      <c r="AA14" t="s">
        <v>101</v>
      </c>
      <c r="AB14" t="s">
        <v>1293</v>
      </c>
      <c r="AD14">
        <v>9</v>
      </c>
      <c r="AE14" t="s">
        <v>1294</v>
      </c>
      <c r="AH14" t="s">
        <v>188</v>
      </c>
      <c r="AI14" t="s">
        <v>146</v>
      </c>
      <c r="AJ14" t="s">
        <v>1295</v>
      </c>
      <c r="AK14">
        <v>23.5</v>
      </c>
      <c r="AL14" t="s">
        <v>101</v>
      </c>
      <c r="AN14" t="s">
        <v>83</v>
      </c>
      <c r="AO14" t="s">
        <v>189</v>
      </c>
      <c r="AP14">
        <v>1</v>
      </c>
      <c r="AQ14" t="s">
        <v>103</v>
      </c>
      <c r="AR14">
        <v>23.5</v>
      </c>
      <c r="AS14" t="s">
        <v>101</v>
      </c>
      <c r="AT14" s="1">
        <v>18264</v>
      </c>
      <c r="AU14" t="s">
        <v>104</v>
      </c>
      <c r="AW14" t="s">
        <v>1305</v>
      </c>
    </row>
    <row r="15" spans="1:50" x14ac:dyDescent="0.25">
      <c r="A15" t="s">
        <v>76</v>
      </c>
      <c r="B15" t="s">
        <v>77</v>
      </c>
      <c r="C15" s="1">
        <v>44697</v>
      </c>
      <c r="D15" t="s">
        <v>1291</v>
      </c>
      <c r="E15" t="s">
        <v>80</v>
      </c>
      <c r="F15">
        <v>0</v>
      </c>
      <c r="G15" t="s">
        <v>84</v>
      </c>
      <c r="H15" t="s">
        <v>85</v>
      </c>
      <c r="J15" t="s">
        <v>117</v>
      </c>
      <c r="K15" t="s">
        <v>91</v>
      </c>
      <c r="L15" s="2">
        <v>0.55555555555555558</v>
      </c>
      <c r="M15">
        <v>1</v>
      </c>
      <c r="N15" t="s">
        <v>90</v>
      </c>
      <c r="O15" t="s">
        <v>87</v>
      </c>
      <c r="P15" t="s">
        <v>92</v>
      </c>
      <c r="Q15" t="s">
        <v>186</v>
      </c>
      <c r="R15" t="s">
        <v>142</v>
      </c>
      <c r="S15" t="s">
        <v>143</v>
      </c>
      <c r="T15">
        <v>1</v>
      </c>
      <c r="U15" t="s">
        <v>187</v>
      </c>
      <c r="V15">
        <v>325</v>
      </c>
      <c r="W15">
        <v>340</v>
      </c>
      <c r="X15" t="s">
        <v>1292</v>
      </c>
      <c r="Y15" t="s">
        <v>1293</v>
      </c>
      <c r="Z15">
        <v>580</v>
      </c>
      <c r="AA15" t="s">
        <v>101</v>
      </c>
      <c r="AB15" t="s">
        <v>1293</v>
      </c>
      <c r="AD15">
        <v>9</v>
      </c>
      <c r="AE15" t="s">
        <v>1294</v>
      </c>
      <c r="AH15" t="s">
        <v>190</v>
      </c>
      <c r="AI15" t="s">
        <v>151</v>
      </c>
      <c r="AJ15" t="s">
        <v>1295</v>
      </c>
      <c r="AK15">
        <v>-88</v>
      </c>
      <c r="AL15" t="s">
        <v>101</v>
      </c>
      <c r="AN15" t="s">
        <v>83</v>
      </c>
      <c r="AO15" t="s">
        <v>191</v>
      </c>
      <c r="AP15">
        <v>1</v>
      </c>
      <c r="AQ15" t="s">
        <v>103</v>
      </c>
      <c r="AR15">
        <v>-88</v>
      </c>
      <c r="AS15" t="s">
        <v>101</v>
      </c>
      <c r="AT15" s="1">
        <v>18264</v>
      </c>
      <c r="AU15" t="s">
        <v>104</v>
      </c>
      <c r="AW15" t="s">
        <v>1321</v>
      </c>
    </row>
    <row r="16" spans="1:50" x14ac:dyDescent="0.25">
      <c r="A16" t="s">
        <v>76</v>
      </c>
      <c r="B16" t="s">
        <v>77</v>
      </c>
      <c r="C16" s="1">
        <v>44697</v>
      </c>
      <c r="D16" t="s">
        <v>1291</v>
      </c>
      <c r="E16" t="s">
        <v>80</v>
      </c>
      <c r="F16">
        <v>0</v>
      </c>
      <c r="G16" t="s">
        <v>84</v>
      </c>
      <c r="H16" t="s">
        <v>85</v>
      </c>
      <c r="J16" t="s">
        <v>117</v>
      </c>
      <c r="K16" t="s">
        <v>91</v>
      </c>
      <c r="L16" s="2">
        <v>0.55555555555555558</v>
      </c>
      <c r="M16">
        <v>1</v>
      </c>
      <c r="N16" t="s">
        <v>90</v>
      </c>
      <c r="O16" t="s">
        <v>87</v>
      </c>
      <c r="P16" t="s">
        <v>92</v>
      </c>
      <c r="Q16" t="s">
        <v>192</v>
      </c>
      <c r="R16" t="s">
        <v>142</v>
      </c>
      <c r="S16" t="s">
        <v>143</v>
      </c>
      <c r="T16">
        <v>1</v>
      </c>
      <c r="U16" t="s">
        <v>193</v>
      </c>
      <c r="V16">
        <v>348</v>
      </c>
      <c r="W16">
        <v>360</v>
      </c>
      <c r="X16" t="s">
        <v>1292</v>
      </c>
      <c r="Y16" t="s">
        <v>1293</v>
      </c>
      <c r="Z16">
        <v>715</v>
      </c>
      <c r="AA16" t="s">
        <v>101</v>
      </c>
      <c r="AB16" t="s">
        <v>1293</v>
      </c>
      <c r="AD16">
        <v>10</v>
      </c>
      <c r="AE16" t="s">
        <v>1294</v>
      </c>
      <c r="AH16" t="s">
        <v>194</v>
      </c>
      <c r="AI16" t="s">
        <v>99</v>
      </c>
      <c r="AJ16" t="s">
        <v>1295</v>
      </c>
      <c r="AK16">
        <v>135</v>
      </c>
      <c r="AL16" t="s">
        <v>101</v>
      </c>
      <c r="AN16" t="s">
        <v>83</v>
      </c>
      <c r="AO16" t="s">
        <v>181</v>
      </c>
      <c r="AP16">
        <v>1</v>
      </c>
      <c r="AQ16" t="s">
        <v>103</v>
      </c>
      <c r="AR16">
        <v>600</v>
      </c>
      <c r="AS16" t="s">
        <v>101</v>
      </c>
      <c r="AT16" s="1">
        <v>44756</v>
      </c>
      <c r="AU16" t="s">
        <v>104</v>
      </c>
      <c r="AV16" t="s">
        <v>182</v>
      </c>
      <c r="AW16" t="s">
        <v>1297</v>
      </c>
    </row>
    <row r="17" spans="1:49" x14ac:dyDescent="0.25">
      <c r="A17" t="s">
        <v>76</v>
      </c>
      <c r="B17" t="s">
        <v>77</v>
      </c>
      <c r="C17" s="1">
        <v>44697</v>
      </c>
      <c r="D17" t="s">
        <v>1291</v>
      </c>
      <c r="E17" t="s">
        <v>80</v>
      </c>
      <c r="F17">
        <v>0</v>
      </c>
      <c r="G17" t="s">
        <v>84</v>
      </c>
      <c r="H17" t="s">
        <v>85</v>
      </c>
      <c r="J17" t="s">
        <v>117</v>
      </c>
      <c r="K17" t="s">
        <v>91</v>
      </c>
      <c r="L17" s="2">
        <v>0.55555555555555558</v>
      </c>
      <c r="M17">
        <v>1</v>
      </c>
      <c r="N17" t="s">
        <v>90</v>
      </c>
      <c r="O17" t="s">
        <v>87</v>
      </c>
      <c r="P17" t="s">
        <v>92</v>
      </c>
      <c r="Q17" t="s">
        <v>192</v>
      </c>
      <c r="R17" t="s">
        <v>142</v>
      </c>
      <c r="S17" t="s">
        <v>143</v>
      </c>
      <c r="T17">
        <v>1</v>
      </c>
      <c r="U17" t="s">
        <v>193</v>
      </c>
      <c r="V17">
        <v>348</v>
      </c>
      <c r="W17">
        <v>360</v>
      </c>
      <c r="X17" t="s">
        <v>1292</v>
      </c>
      <c r="Y17" t="s">
        <v>1293</v>
      </c>
      <c r="Z17">
        <v>715</v>
      </c>
      <c r="AA17" t="s">
        <v>101</v>
      </c>
      <c r="AB17" t="s">
        <v>1293</v>
      </c>
      <c r="AD17">
        <v>10</v>
      </c>
      <c r="AE17" t="s">
        <v>1294</v>
      </c>
      <c r="AH17" t="s">
        <v>195</v>
      </c>
      <c r="AI17" t="s">
        <v>151</v>
      </c>
      <c r="AJ17" t="s">
        <v>1295</v>
      </c>
      <c r="AK17">
        <v>-88</v>
      </c>
      <c r="AL17" t="s">
        <v>101</v>
      </c>
      <c r="AN17" t="s">
        <v>83</v>
      </c>
      <c r="AO17" t="s">
        <v>196</v>
      </c>
      <c r="AP17">
        <v>1</v>
      </c>
      <c r="AQ17" t="s">
        <v>103</v>
      </c>
      <c r="AR17">
        <v>-88</v>
      </c>
      <c r="AS17" t="s">
        <v>101</v>
      </c>
      <c r="AT17" s="1">
        <v>18264</v>
      </c>
      <c r="AU17" t="s">
        <v>104</v>
      </c>
      <c r="AW17" t="s">
        <v>1322</v>
      </c>
    </row>
    <row r="18" spans="1:49" x14ac:dyDescent="0.25">
      <c r="A18" t="s">
        <v>76</v>
      </c>
      <c r="B18" t="s">
        <v>77</v>
      </c>
      <c r="C18" s="1">
        <v>44697</v>
      </c>
      <c r="D18" t="s">
        <v>1291</v>
      </c>
      <c r="E18" t="s">
        <v>80</v>
      </c>
      <c r="F18">
        <v>0</v>
      </c>
      <c r="G18" t="s">
        <v>84</v>
      </c>
      <c r="H18" t="s">
        <v>85</v>
      </c>
      <c r="J18" t="s">
        <v>117</v>
      </c>
      <c r="K18" t="s">
        <v>91</v>
      </c>
      <c r="L18" s="2">
        <v>0.55555555555555558</v>
      </c>
      <c r="M18">
        <v>1</v>
      </c>
      <c r="N18" t="s">
        <v>90</v>
      </c>
      <c r="O18" t="s">
        <v>87</v>
      </c>
      <c r="P18" t="s">
        <v>92</v>
      </c>
      <c r="Q18" t="s">
        <v>197</v>
      </c>
      <c r="R18" t="s">
        <v>142</v>
      </c>
      <c r="S18" t="s">
        <v>143</v>
      </c>
      <c r="T18">
        <v>1</v>
      </c>
      <c r="U18" t="s">
        <v>198</v>
      </c>
      <c r="V18">
        <v>342</v>
      </c>
      <c r="W18">
        <v>358</v>
      </c>
      <c r="X18" t="s">
        <v>1292</v>
      </c>
      <c r="Y18" t="s">
        <v>1293</v>
      </c>
      <c r="Z18">
        <v>655</v>
      </c>
      <c r="AA18" t="s">
        <v>101</v>
      </c>
      <c r="AB18" t="s">
        <v>1293</v>
      </c>
      <c r="AD18">
        <v>11</v>
      </c>
      <c r="AE18" t="s">
        <v>1294</v>
      </c>
      <c r="AH18" t="s">
        <v>199</v>
      </c>
      <c r="AI18" t="s">
        <v>99</v>
      </c>
      <c r="AJ18" t="s">
        <v>1295</v>
      </c>
      <c r="AK18">
        <v>123</v>
      </c>
      <c r="AL18" t="s">
        <v>101</v>
      </c>
      <c r="AN18" t="s">
        <v>83</v>
      </c>
      <c r="AO18" t="s">
        <v>181</v>
      </c>
      <c r="AP18">
        <v>1</v>
      </c>
      <c r="AQ18" t="s">
        <v>103</v>
      </c>
      <c r="AR18">
        <v>600</v>
      </c>
      <c r="AS18" t="s">
        <v>101</v>
      </c>
      <c r="AT18" s="1">
        <v>44756</v>
      </c>
      <c r="AU18" t="s">
        <v>104</v>
      </c>
      <c r="AV18" t="s">
        <v>182</v>
      </c>
      <c r="AW18" t="s">
        <v>1297</v>
      </c>
    </row>
    <row r="19" spans="1:49" x14ac:dyDescent="0.25">
      <c r="A19" t="s">
        <v>76</v>
      </c>
      <c r="B19" t="s">
        <v>77</v>
      </c>
      <c r="C19" s="1">
        <v>44697</v>
      </c>
      <c r="D19" t="s">
        <v>1291</v>
      </c>
      <c r="E19" t="s">
        <v>80</v>
      </c>
      <c r="F19">
        <v>0</v>
      </c>
      <c r="G19" t="s">
        <v>84</v>
      </c>
      <c r="H19" t="s">
        <v>85</v>
      </c>
      <c r="J19" t="s">
        <v>117</v>
      </c>
      <c r="K19" t="s">
        <v>91</v>
      </c>
      <c r="L19" s="2">
        <v>0.55555555555555558</v>
      </c>
      <c r="M19">
        <v>1</v>
      </c>
      <c r="N19" t="s">
        <v>90</v>
      </c>
      <c r="O19" t="s">
        <v>87</v>
      </c>
      <c r="P19" t="s">
        <v>92</v>
      </c>
      <c r="Q19" t="s">
        <v>197</v>
      </c>
      <c r="R19" t="s">
        <v>142</v>
      </c>
      <c r="S19" t="s">
        <v>143</v>
      </c>
      <c r="T19">
        <v>1</v>
      </c>
      <c r="U19" t="s">
        <v>198</v>
      </c>
      <c r="V19">
        <v>342</v>
      </c>
      <c r="W19">
        <v>358</v>
      </c>
      <c r="X19" t="s">
        <v>1292</v>
      </c>
      <c r="Y19" t="s">
        <v>1293</v>
      </c>
      <c r="Z19">
        <v>655</v>
      </c>
      <c r="AA19" t="s">
        <v>101</v>
      </c>
      <c r="AB19" t="s">
        <v>1293</v>
      </c>
      <c r="AD19">
        <v>11</v>
      </c>
      <c r="AE19" t="s">
        <v>1294</v>
      </c>
      <c r="AH19" t="s">
        <v>200</v>
      </c>
      <c r="AI19" t="s">
        <v>151</v>
      </c>
      <c r="AJ19" t="s">
        <v>1295</v>
      </c>
      <c r="AK19">
        <v>-88</v>
      </c>
      <c r="AL19" t="s">
        <v>101</v>
      </c>
      <c r="AN19" t="s">
        <v>83</v>
      </c>
      <c r="AO19" t="s">
        <v>201</v>
      </c>
      <c r="AP19">
        <v>1</v>
      </c>
      <c r="AQ19" t="s">
        <v>103</v>
      </c>
      <c r="AR19">
        <v>-88</v>
      </c>
      <c r="AS19" t="s">
        <v>101</v>
      </c>
      <c r="AT19" s="1">
        <v>18264</v>
      </c>
      <c r="AU19" t="s">
        <v>104</v>
      </c>
      <c r="AW19" t="s">
        <v>1323</v>
      </c>
    </row>
    <row r="20" spans="1:49" x14ac:dyDescent="0.25">
      <c r="A20" t="s">
        <v>76</v>
      </c>
      <c r="B20" t="s">
        <v>77</v>
      </c>
      <c r="C20" s="1">
        <v>44697</v>
      </c>
      <c r="D20" t="s">
        <v>1291</v>
      </c>
      <c r="E20" t="s">
        <v>80</v>
      </c>
      <c r="F20">
        <v>0</v>
      </c>
      <c r="G20" t="s">
        <v>84</v>
      </c>
      <c r="H20" t="s">
        <v>85</v>
      </c>
      <c r="J20" t="s">
        <v>117</v>
      </c>
      <c r="K20" t="s">
        <v>91</v>
      </c>
      <c r="L20" s="2">
        <v>0.55555555555555558</v>
      </c>
      <c r="M20">
        <v>1</v>
      </c>
      <c r="N20" t="s">
        <v>90</v>
      </c>
      <c r="O20" t="s">
        <v>87</v>
      </c>
      <c r="P20" t="s">
        <v>92</v>
      </c>
      <c r="Q20" t="s">
        <v>202</v>
      </c>
      <c r="R20" t="s">
        <v>142</v>
      </c>
      <c r="S20" t="s">
        <v>143</v>
      </c>
      <c r="T20">
        <v>1</v>
      </c>
      <c r="U20" t="s">
        <v>203</v>
      </c>
      <c r="V20">
        <v>340</v>
      </c>
      <c r="W20">
        <v>355</v>
      </c>
      <c r="X20" t="s">
        <v>1292</v>
      </c>
      <c r="Y20" t="s">
        <v>1293</v>
      </c>
      <c r="Z20">
        <v>655</v>
      </c>
      <c r="AA20" t="s">
        <v>101</v>
      </c>
      <c r="AB20" t="s">
        <v>1293</v>
      </c>
      <c r="AD20">
        <v>10</v>
      </c>
      <c r="AE20" t="s">
        <v>1294</v>
      </c>
      <c r="AH20" t="s">
        <v>204</v>
      </c>
      <c r="AI20" t="s">
        <v>99</v>
      </c>
      <c r="AJ20" t="s">
        <v>1295</v>
      </c>
      <c r="AK20">
        <v>123</v>
      </c>
      <c r="AL20" t="s">
        <v>101</v>
      </c>
      <c r="AN20" t="s">
        <v>83</v>
      </c>
      <c r="AO20" t="s">
        <v>181</v>
      </c>
      <c r="AP20">
        <v>1</v>
      </c>
      <c r="AQ20" t="s">
        <v>103</v>
      </c>
      <c r="AR20">
        <v>600</v>
      </c>
      <c r="AS20" t="s">
        <v>101</v>
      </c>
      <c r="AT20" s="1">
        <v>44756</v>
      </c>
      <c r="AU20" t="s">
        <v>104</v>
      </c>
      <c r="AV20" t="s">
        <v>182</v>
      </c>
      <c r="AW20" t="s">
        <v>1297</v>
      </c>
    </row>
    <row r="21" spans="1:49" x14ac:dyDescent="0.25">
      <c r="A21" t="s">
        <v>76</v>
      </c>
      <c r="B21" t="s">
        <v>77</v>
      </c>
      <c r="C21" s="1">
        <v>44697</v>
      </c>
      <c r="D21" t="s">
        <v>1291</v>
      </c>
      <c r="E21" t="s">
        <v>80</v>
      </c>
      <c r="F21">
        <v>0</v>
      </c>
      <c r="G21" t="s">
        <v>84</v>
      </c>
      <c r="H21" t="s">
        <v>85</v>
      </c>
      <c r="J21" t="s">
        <v>117</v>
      </c>
      <c r="K21" t="s">
        <v>91</v>
      </c>
      <c r="L21" s="2">
        <v>0.55555555555555558</v>
      </c>
      <c r="M21">
        <v>1</v>
      </c>
      <c r="N21" t="s">
        <v>90</v>
      </c>
      <c r="O21" t="s">
        <v>87</v>
      </c>
      <c r="P21" t="s">
        <v>92</v>
      </c>
      <c r="Q21" t="s">
        <v>202</v>
      </c>
      <c r="R21" t="s">
        <v>142</v>
      </c>
      <c r="S21" t="s">
        <v>143</v>
      </c>
      <c r="T21">
        <v>1</v>
      </c>
      <c r="U21" t="s">
        <v>203</v>
      </c>
      <c r="V21">
        <v>340</v>
      </c>
      <c r="W21">
        <v>355</v>
      </c>
      <c r="X21" t="s">
        <v>1292</v>
      </c>
      <c r="Y21" t="s">
        <v>1293</v>
      </c>
      <c r="Z21">
        <v>655</v>
      </c>
      <c r="AA21" t="s">
        <v>101</v>
      </c>
      <c r="AB21" t="s">
        <v>1293</v>
      </c>
      <c r="AD21">
        <v>10</v>
      </c>
      <c r="AE21" t="s">
        <v>1294</v>
      </c>
      <c r="AH21" t="s">
        <v>205</v>
      </c>
      <c r="AI21" t="s">
        <v>151</v>
      </c>
      <c r="AJ21" t="s">
        <v>1295</v>
      </c>
      <c r="AK21">
        <v>-88</v>
      </c>
      <c r="AL21" t="s">
        <v>101</v>
      </c>
      <c r="AN21" t="s">
        <v>83</v>
      </c>
      <c r="AO21" t="s">
        <v>206</v>
      </c>
      <c r="AP21">
        <v>1</v>
      </c>
      <c r="AQ21" t="s">
        <v>103</v>
      </c>
      <c r="AR21">
        <v>-88</v>
      </c>
      <c r="AS21" t="s">
        <v>101</v>
      </c>
      <c r="AT21" s="1">
        <v>18264</v>
      </c>
      <c r="AU21" t="s">
        <v>104</v>
      </c>
      <c r="AW21" t="s">
        <v>1324</v>
      </c>
    </row>
    <row r="22" spans="1:49" x14ac:dyDescent="0.25">
      <c r="A22" t="s">
        <v>76</v>
      </c>
      <c r="B22" t="s">
        <v>77</v>
      </c>
      <c r="C22" s="1">
        <v>44697</v>
      </c>
      <c r="D22" t="s">
        <v>1291</v>
      </c>
      <c r="E22" t="s">
        <v>80</v>
      </c>
      <c r="F22">
        <v>0</v>
      </c>
      <c r="G22" t="s">
        <v>84</v>
      </c>
      <c r="H22" t="s">
        <v>85</v>
      </c>
      <c r="J22" t="s">
        <v>117</v>
      </c>
      <c r="K22" t="s">
        <v>91</v>
      </c>
      <c r="L22" s="2">
        <v>0.55555555555555558</v>
      </c>
      <c r="M22">
        <v>1</v>
      </c>
      <c r="N22" t="s">
        <v>90</v>
      </c>
      <c r="O22" t="s">
        <v>87</v>
      </c>
      <c r="P22" t="s">
        <v>92</v>
      </c>
      <c r="Q22" t="s">
        <v>207</v>
      </c>
      <c r="R22" t="s">
        <v>142</v>
      </c>
      <c r="S22" t="s">
        <v>143</v>
      </c>
      <c r="T22">
        <v>1</v>
      </c>
      <c r="U22" t="s">
        <v>208</v>
      </c>
      <c r="V22">
        <v>324</v>
      </c>
      <c r="W22">
        <v>342</v>
      </c>
      <c r="X22" t="s">
        <v>1292</v>
      </c>
      <c r="Y22" t="s">
        <v>1293</v>
      </c>
      <c r="Z22">
        <v>675</v>
      </c>
      <c r="AA22" t="s">
        <v>101</v>
      </c>
      <c r="AB22" t="s">
        <v>1293</v>
      </c>
      <c r="AD22">
        <v>9</v>
      </c>
      <c r="AE22" t="s">
        <v>1294</v>
      </c>
      <c r="AH22" t="s">
        <v>209</v>
      </c>
      <c r="AI22" t="s">
        <v>146</v>
      </c>
      <c r="AJ22" t="s">
        <v>1295</v>
      </c>
      <c r="AK22">
        <v>24.459999084472699</v>
      </c>
      <c r="AL22" t="s">
        <v>101</v>
      </c>
      <c r="AN22" t="s">
        <v>83</v>
      </c>
      <c r="AO22" t="s">
        <v>210</v>
      </c>
      <c r="AP22">
        <v>1</v>
      </c>
      <c r="AQ22" t="s">
        <v>103</v>
      </c>
      <c r="AR22">
        <v>24.459999084472699</v>
      </c>
      <c r="AS22" t="s">
        <v>101</v>
      </c>
      <c r="AT22" s="1">
        <v>18264</v>
      </c>
      <c r="AU22" t="s">
        <v>104</v>
      </c>
      <c r="AW22" t="s">
        <v>1306</v>
      </c>
    </row>
    <row r="23" spans="1:49" x14ac:dyDescent="0.25">
      <c r="A23" t="s">
        <v>76</v>
      </c>
      <c r="B23" t="s">
        <v>77</v>
      </c>
      <c r="C23" s="1">
        <v>44697</v>
      </c>
      <c r="D23" t="s">
        <v>1291</v>
      </c>
      <c r="E23" t="s">
        <v>80</v>
      </c>
      <c r="F23">
        <v>0</v>
      </c>
      <c r="G23" t="s">
        <v>84</v>
      </c>
      <c r="H23" t="s">
        <v>85</v>
      </c>
      <c r="J23" t="s">
        <v>117</v>
      </c>
      <c r="K23" t="s">
        <v>91</v>
      </c>
      <c r="L23" s="2">
        <v>0.55555555555555558</v>
      </c>
      <c r="M23">
        <v>1</v>
      </c>
      <c r="N23" t="s">
        <v>90</v>
      </c>
      <c r="O23" t="s">
        <v>87</v>
      </c>
      <c r="P23" t="s">
        <v>92</v>
      </c>
      <c r="Q23" t="s">
        <v>207</v>
      </c>
      <c r="R23" t="s">
        <v>142</v>
      </c>
      <c r="S23" t="s">
        <v>143</v>
      </c>
      <c r="T23">
        <v>1</v>
      </c>
      <c r="U23" t="s">
        <v>208</v>
      </c>
      <c r="V23">
        <v>324</v>
      </c>
      <c r="W23">
        <v>342</v>
      </c>
      <c r="X23" t="s">
        <v>1292</v>
      </c>
      <c r="Y23" t="s">
        <v>1293</v>
      </c>
      <c r="Z23">
        <v>675</v>
      </c>
      <c r="AA23" t="s">
        <v>101</v>
      </c>
      <c r="AB23" t="s">
        <v>1293</v>
      </c>
      <c r="AD23">
        <v>9</v>
      </c>
      <c r="AE23" t="s">
        <v>1294</v>
      </c>
      <c r="AH23" t="s">
        <v>211</v>
      </c>
      <c r="AI23" t="s">
        <v>151</v>
      </c>
      <c r="AJ23" t="s">
        <v>1295</v>
      </c>
      <c r="AK23">
        <v>-88</v>
      </c>
      <c r="AL23" t="s">
        <v>101</v>
      </c>
      <c r="AN23" t="s">
        <v>83</v>
      </c>
      <c r="AO23" t="s">
        <v>212</v>
      </c>
      <c r="AP23">
        <v>1</v>
      </c>
      <c r="AQ23" t="s">
        <v>103</v>
      </c>
      <c r="AR23">
        <v>-88</v>
      </c>
      <c r="AS23" t="s">
        <v>101</v>
      </c>
      <c r="AT23" s="1">
        <v>18264</v>
      </c>
      <c r="AU23" t="s">
        <v>104</v>
      </c>
      <c r="AW23" t="s">
        <v>1325</v>
      </c>
    </row>
    <row r="24" spans="1:49" x14ac:dyDescent="0.25">
      <c r="A24" t="s">
        <v>76</v>
      </c>
      <c r="B24" t="s">
        <v>77</v>
      </c>
      <c r="C24" s="1">
        <v>44697</v>
      </c>
      <c r="D24" t="s">
        <v>1291</v>
      </c>
      <c r="E24" t="s">
        <v>80</v>
      </c>
      <c r="F24">
        <v>0</v>
      </c>
      <c r="G24" t="s">
        <v>84</v>
      </c>
      <c r="H24" t="s">
        <v>85</v>
      </c>
      <c r="J24" t="s">
        <v>117</v>
      </c>
      <c r="K24" t="s">
        <v>91</v>
      </c>
      <c r="L24" s="2">
        <v>0.55555555555555558</v>
      </c>
      <c r="M24">
        <v>1</v>
      </c>
      <c r="N24" t="s">
        <v>90</v>
      </c>
      <c r="O24" t="s">
        <v>87</v>
      </c>
      <c r="P24" t="s">
        <v>92</v>
      </c>
      <c r="Q24" t="s">
        <v>213</v>
      </c>
      <c r="R24" t="s">
        <v>142</v>
      </c>
      <c r="S24" t="s">
        <v>143</v>
      </c>
      <c r="T24">
        <v>1</v>
      </c>
      <c r="U24" t="s">
        <v>214</v>
      </c>
      <c r="V24">
        <v>365</v>
      </c>
      <c r="W24">
        <v>385</v>
      </c>
      <c r="X24" t="s">
        <v>1292</v>
      </c>
      <c r="Y24" t="s">
        <v>1293</v>
      </c>
      <c r="Z24">
        <v>705</v>
      </c>
      <c r="AA24" t="s">
        <v>101</v>
      </c>
      <c r="AB24" t="s">
        <v>1293</v>
      </c>
      <c r="AD24">
        <v>11</v>
      </c>
      <c r="AE24" t="s">
        <v>1294</v>
      </c>
      <c r="AH24" t="s">
        <v>215</v>
      </c>
      <c r="AI24" t="s">
        <v>146</v>
      </c>
      <c r="AJ24" t="s">
        <v>1295</v>
      </c>
      <c r="AK24">
        <v>26.829999923706101</v>
      </c>
      <c r="AL24" t="s">
        <v>101</v>
      </c>
      <c r="AN24" t="s">
        <v>83</v>
      </c>
      <c r="AO24" t="s">
        <v>216</v>
      </c>
      <c r="AP24">
        <v>1</v>
      </c>
      <c r="AQ24" t="s">
        <v>103</v>
      </c>
      <c r="AR24">
        <v>26.829999923706101</v>
      </c>
      <c r="AS24" t="s">
        <v>101</v>
      </c>
      <c r="AT24" s="1">
        <v>18264</v>
      </c>
      <c r="AU24" t="s">
        <v>104</v>
      </c>
      <c r="AW24" t="s">
        <v>1307</v>
      </c>
    </row>
    <row r="25" spans="1:49" x14ac:dyDescent="0.25">
      <c r="A25" t="s">
        <v>76</v>
      </c>
      <c r="B25" t="s">
        <v>77</v>
      </c>
      <c r="C25" s="1">
        <v>44697</v>
      </c>
      <c r="D25" t="s">
        <v>1291</v>
      </c>
      <c r="E25" t="s">
        <v>80</v>
      </c>
      <c r="F25">
        <v>0</v>
      </c>
      <c r="G25" t="s">
        <v>84</v>
      </c>
      <c r="H25" t="s">
        <v>85</v>
      </c>
      <c r="J25" t="s">
        <v>117</v>
      </c>
      <c r="K25" t="s">
        <v>91</v>
      </c>
      <c r="L25" s="2">
        <v>0.55555555555555558</v>
      </c>
      <c r="M25">
        <v>1</v>
      </c>
      <c r="N25" t="s">
        <v>90</v>
      </c>
      <c r="O25" t="s">
        <v>87</v>
      </c>
      <c r="P25" t="s">
        <v>92</v>
      </c>
      <c r="Q25" t="s">
        <v>213</v>
      </c>
      <c r="R25" t="s">
        <v>142</v>
      </c>
      <c r="S25" t="s">
        <v>143</v>
      </c>
      <c r="T25">
        <v>1</v>
      </c>
      <c r="U25" t="s">
        <v>214</v>
      </c>
      <c r="V25">
        <v>365</v>
      </c>
      <c r="W25">
        <v>385</v>
      </c>
      <c r="X25" t="s">
        <v>1292</v>
      </c>
      <c r="Y25" t="s">
        <v>1293</v>
      </c>
      <c r="Z25">
        <v>705</v>
      </c>
      <c r="AA25" t="s">
        <v>101</v>
      </c>
      <c r="AB25" t="s">
        <v>1293</v>
      </c>
      <c r="AD25">
        <v>11</v>
      </c>
      <c r="AE25" t="s">
        <v>1294</v>
      </c>
      <c r="AH25" t="s">
        <v>217</v>
      </c>
      <c r="AI25" t="s">
        <v>151</v>
      </c>
      <c r="AJ25" t="s">
        <v>1295</v>
      </c>
      <c r="AK25">
        <v>-88</v>
      </c>
      <c r="AL25" t="s">
        <v>101</v>
      </c>
      <c r="AN25" t="s">
        <v>83</v>
      </c>
      <c r="AO25" t="s">
        <v>218</v>
      </c>
      <c r="AP25">
        <v>1</v>
      </c>
      <c r="AQ25" t="s">
        <v>103</v>
      </c>
      <c r="AR25">
        <v>-88</v>
      </c>
      <c r="AS25" t="s">
        <v>101</v>
      </c>
      <c r="AT25" s="1">
        <v>18264</v>
      </c>
      <c r="AU25" t="s">
        <v>104</v>
      </c>
      <c r="AW25" t="s">
        <v>1326</v>
      </c>
    </row>
    <row r="26" spans="1:49" x14ac:dyDescent="0.25">
      <c r="A26" t="s">
        <v>76</v>
      </c>
      <c r="B26" t="s">
        <v>77</v>
      </c>
      <c r="C26" s="1">
        <v>44697</v>
      </c>
      <c r="D26" t="s">
        <v>1291</v>
      </c>
      <c r="E26" t="s">
        <v>80</v>
      </c>
      <c r="F26">
        <v>0</v>
      </c>
      <c r="G26" t="s">
        <v>84</v>
      </c>
      <c r="H26" t="s">
        <v>85</v>
      </c>
      <c r="J26" t="s">
        <v>117</v>
      </c>
      <c r="K26" t="s">
        <v>91</v>
      </c>
      <c r="L26" s="2">
        <v>0.55555555555555558</v>
      </c>
      <c r="M26">
        <v>1</v>
      </c>
      <c r="N26" t="s">
        <v>90</v>
      </c>
      <c r="O26" t="s">
        <v>87</v>
      </c>
      <c r="P26" t="s">
        <v>92</v>
      </c>
      <c r="Q26" t="s">
        <v>219</v>
      </c>
      <c r="R26" t="s">
        <v>142</v>
      </c>
      <c r="S26" t="s">
        <v>143</v>
      </c>
      <c r="T26">
        <v>1</v>
      </c>
      <c r="U26" t="s">
        <v>220</v>
      </c>
      <c r="V26">
        <v>331</v>
      </c>
      <c r="W26">
        <v>340</v>
      </c>
      <c r="X26" t="s">
        <v>1292</v>
      </c>
      <c r="Y26" t="s">
        <v>1293</v>
      </c>
      <c r="Z26">
        <v>630</v>
      </c>
      <c r="AA26" t="s">
        <v>101</v>
      </c>
      <c r="AB26" t="s">
        <v>1293</v>
      </c>
      <c r="AD26">
        <v>10</v>
      </c>
      <c r="AE26" t="s">
        <v>1294</v>
      </c>
      <c r="AH26" t="s">
        <v>221</v>
      </c>
      <c r="AI26" t="s">
        <v>99</v>
      </c>
      <c r="AJ26" t="s">
        <v>1295</v>
      </c>
      <c r="AK26">
        <v>120</v>
      </c>
      <c r="AL26" t="s">
        <v>101</v>
      </c>
      <c r="AN26" t="s">
        <v>83</v>
      </c>
      <c r="AO26" t="s">
        <v>181</v>
      </c>
      <c r="AP26">
        <v>1</v>
      </c>
      <c r="AQ26" t="s">
        <v>103</v>
      </c>
      <c r="AR26">
        <v>600</v>
      </c>
      <c r="AS26" t="s">
        <v>101</v>
      </c>
      <c r="AT26" s="1">
        <v>44756</v>
      </c>
      <c r="AU26" t="s">
        <v>104</v>
      </c>
      <c r="AV26" t="s">
        <v>182</v>
      </c>
      <c r="AW26" t="s">
        <v>1297</v>
      </c>
    </row>
    <row r="27" spans="1:49" x14ac:dyDescent="0.25">
      <c r="A27" t="s">
        <v>76</v>
      </c>
      <c r="B27" t="s">
        <v>77</v>
      </c>
      <c r="C27" s="1">
        <v>44697</v>
      </c>
      <c r="D27" t="s">
        <v>1291</v>
      </c>
      <c r="E27" t="s">
        <v>80</v>
      </c>
      <c r="F27">
        <v>0</v>
      </c>
      <c r="G27" t="s">
        <v>84</v>
      </c>
      <c r="H27" t="s">
        <v>85</v>
      </c>
      <c r="J27" t="s">
        <v>117</v>
      </c>
      <c r="K27" t="s">
        <v>91</v>
      </c>
      <c r="L27" s="2">
        <v>0.55555555555555558</v>
      </c>
      <c r="M27">
        <v>1</v>
      </c>
      <c r="N27" t="s">
        <v>90</v>
      </c>
      <c r="O27" t="s">
        <v>87</v>
      </c>
      <c r="P27" t="s">
        <v>92</v>
      </c>
      <c r="Q27" t="s">
        <v>219</v>
      </c>
      <c r="R27" t="s">
        <v>142</v>
      </c>
      <c r="S27" t="s">
        <v>143</v>
      </c>
      <c r="T27">
        <v>1</v>
      </c>
      <c r="U27" t="s">
        <v>220</v>
      </c>
      <c r="V27">
        <v>331</v>
      </c>
      <c r="W27">
        <v>340</v>
      </c>
      <c r="X27" t="s">
        <v>1292</v>
      </c>
      <c r="Y27" t="s">
        <v>1293</v>
      </c>
      <c r="Z27">
        <v>630</v>
      </c>
      <c r="AA27" t="s">
        <v>101</v>
      </c>
      <c r="AB27" t="s">
        <v>1293</v>
      </c>
      <c r="AD27">
        <v>10</v>
      </c>
      <c r="AE27" t="s">
        <v>1294</v>
      </c>
      <c r="AH27" t="s">
        <v>222</v>
      </c>
      <c r="AI27" t="s">
        <v>151</v>
      </c>
      <c r="AJ27" t="s">
        <v>1295</v>
      </c>
      <c r="AK27">
        <v>-88</v>
      </c>
      <c r="AL27" t="s">
        <v>101</v>
      </c>
      <c r="AN27" t="s">
        <v>83</v>
      </c>
      <c r="AO27" t="s">
        <v>223</v>
      </c>
      <c r="AP27">
        <v>1</v>
      </c>
      <c r="AQ27" t="s">
        <v>103</v>
      </c>
      <c r="AR27">
        <v>-88</v>
      </c>
      <c r="AS27" t="s">
        <v>101</v>
      </c>
      <c r="AT27" s="1">
        <v>18264</v>
      </c>
      <c r="AU27" t="s">
        <v>104</v>
      </c>
      <c r="AW27" t="s">
        <v>1327</v>
      </c>
    </row>
    <row r="28" spans="1:49" x14ac:dyDescent="0.25">
      <c r="A28" t="s">
        <v>76</v>
      </c>
      <c r="B28" t="s">
        <v>77</v>
      </c>
      <c r="C28" s="1">
        <v>44697</v>
      </c>
      <c r="D28" t="s">
        <v>1291</v>
      </c>
      <c r="E28" t="s">
        <v>80</v>
      </c>
      <c r="F28">
        <v>0</v>
      </c>
      <c r="G28" t="s">
        <v>84</v>
      </c>
      <c r="H28" t="s">
        <v>85</v>
      </c>
      <c r="J28" t="s">
        <v>117</v>
      </c>
      <c r="K28" t="s">
        <v>91</v>
      </c>
      <c r="L28" s="2">
        <v>0.55555555555555558</v>
      </c>
      <c r="M28">
        <v>1</v>
      </c>
      <c r="N28" t="s">
        <v>90</v>
      </c>
      <c r="O28" t="s">
        <v>87</v>
      </c>
      <c r="P28" t="s">
        <v>92</v>
      </c>
      <c r="Q28" t="s">
        <v>224</v>
      </c>
      <c r="R28" t="s">
        <v>142</v>
      </c>
      <c r="S28" t="s">
        <v>143</v>
      </c>
      <c r="T28">
        <v>1</v>
      </c>
      <c r="U28" t="s">
        <v>225</v>
      </c>
      <c r="V28">
        <v>340</v>
      </c>
      <c r="W28">
        <v>358</v>
      </c>
      <c r="X28" t="s">
        <v>1292</v>
      </c>
      <c r="Y28" t="s">
        <v>1293</v>
      </c>
      <c r="Z28">
        <v>630</v>
      </c>
      <c r="AA28" t="s">
        <v>101</v>
      </c>
      <c r="AB28" t="s">
        <v>1293</v>
      </c>
      <c r="AD28">
        <v>11</v>
      </c>
      <c r="AE28" t="s">
        <v>1294</v>
      </c>
      <c r="AH28" t="s">
        <v>226</v>
      </c>
      <c r="AI28" t="s">
        <v>146</v>
      </c>
      <c r="AJ28" t="s">
        <v>1295</v>
      </c>
      <c r="AK28">
        <v>28.069999694824201</v>
      </c>
      <c r="AL28" t="s">
        <v>101</v>
      </c>
      <c r="AN28" t="s">
        <v>83</v>
      </c>
      <c r="AO28" t="s">
        <v>227</v>
      </c>
      <c r="AP28">
        <v>1</v>
      </c>
      <c r="AQ28" t="s">
        <v>103</v>
      </c>
      <c r="AR28">
        <v>28.069999694824201</v>
      </c>
      <c r="AS28" t="s">
        <v>101</v>
      </c>
      <c r="AT28" s="1">
        <v>18264</v>
      </c>
      <c r="AU28" t="s">
        <v>104</v>
      </c>
      <c r="AW28" t="s">
        <v>1308</v>
      </c>
    </row>
    <row r="29" spans="1:49" x14ac:dyDescent="0.25">
      <c r="A29" t="s">
        <v>76</v>
      </c>
      <c r="B29" t="s">
        <v>77</v>
      </c>
      <c r="C29" s="1">
        <v>44697</v>
      </c>
      <c r="D29" t="s">
        <v>1291</v>
      </c>
      <c r="E29" t="s">
        <v>80</v>
      </c>
      <c r="F29">
        <v>0</v>
      </c>
      <c r="G29" t="s">
        <v>84</v>
      </c>
      <c r="H29" t="s">
        <v>85</v>
      </c>
      <c r="J29" t="s">
        <v>117</v>
      </c>
      <c r="K29" t="s">
        <v>91</v>
      </c>
      <c r="L29" s="2">
        <v>0.55555555555555558</v>
      </c>
      <c r="M29">
        <v>1</v>
      </c>
      <c r="N29" t="s">
        <v>90</v>
      </c>
      <c r="O29" t="s">
        <v>87</v>
      </c>
      <c r="P29" t="s">
        <v>92</v>
      </c>
      <c r="Q29" t="s">
        <v>224</v>
      </c>
      <c r="R29" t="s">
        <v>142</v>
      </c>
      <c r="S29" t="s">
        <v>143</v>
      </c>
      <c r="T29">
        <v>1</v>
      </c>
      <c r="U29" t="s">
        <v>225</v>
      </c>
      <c r="V29">
        <v>340</v>
      </c>
      <c r="W29">
        <v>358</v>
      </c>
      <c r="X29" t="s">
        <v>1292</v>
      </c>
      <c r="Y29" t="s">
        <v>1293</v>
      </c>
      <c r="Z29">
        <v>630</v>
      </c>
      <c r="AA29" t="s">
        <v>101</v>
      </c>
      <c r="AB29" t="s">
        <v>1293</v>
      </c>
      <c r="AD29">
        <v>11</v>
      </c>
      <c r="AE29" t="s">
        <v>1294</v>
      </c>
      <c r="AH29" t="s">
        <v>228</v>
      </c>
      <c r="AI29" t="s">
        <v>151</v>
      </c>
      <c r="AJ29" t="s">
        <v>1295</v>
      </c>
      <c r="AK29">
        <v>-88</v>
      </c>
      <c r="AL29" t="s">
        <v>101</v>
      </c>
      <c r="AN29" t="s">
        <v>83</v>
      </c>
      <c r="AO29" t="s">
        <v>229</v>
      </c>
      <c r="AP29">
        <v>1</v>
      </c>
      <c r="AQ29" t="s">
        <v>103</v>
      </c>
      <c r="AR29">
        <v>-88</v>
      </c>
      <c r="AS29" t="s">
        <v>101</v>
      </c>
      <c r="AT29" s="1">
        <v>18264</v>
      </c>
      <c r="AU29" t="s">
        <v>104</v>
      </c>
      <c r="AW29" t="s">
        <v>1328</v>
      </c>
    </row>
    <row r="30" spans="1:49" x14ac:dyDescent="0.25">
      <c r="A30" t="s">
        <v>76</v>
      </c>
      <c r="B30" t="s">
        <v>77</v>
      </c>
      <c r="C30" s="1">
        <v>44697</v>
      </c>
      <c r="D30" t="s">
        <v>1291</v>
      </c>
      <c r="E30" t="s">
        <v>80</v>
      </c>
      <c r="F30">
        <v>0</v>
      </c>
      <c r="G30" t="s">
        <v>84</v>
      </c>
      <c r="H30" t="s">
        <v>85</v>
      </c>
      <c r="J30" t="s">
        <v>117</v>
      </c>
      <c r="K30" t="s">
        <v>91</v>
      </c>
      <c r="L30" s="2">
        <v>0.55555555555555558</v>
      </c>
      <c r="M30">
        <v>1</v>
      </c>
      <c r="N30" t="s">
        <v>90</v>
      </c>
      <c r="O30" t="s">
        <v>87</v>
      </c>
      <c r="P30" t="s">
        <v>92</v>
      </c>
      <c r="Q30" t="s">
        <v>230</v>
      </c>
      <c r="R30" t="s">
        <v>142</v>
      </c>
      <c r="S30" t="s">
        <v>143</v>
      </c>
      <c r="T30">
        <v>1</v>
      </c>
      <c r="U30" t="s">
        <v>231</v>
      </c>
      <c r="V30">
        <v>352</v>
      </c>
      <c r="W30">
        <v>370</v>
      </c>
      <c r="X30" t="s">
        <v>1292</v>
      </c>
      <c r="Y30" t="s">
        <v>1293</v>
      </c>
      <c r="Z30">
        <v>795</v>
      </c>
      <c r="AA30" t="s">
        <v>101</v>
      </c>
      <c r="AB30" t="s">
        <v>1293</v>
      </c>
      <c r="AD30">
        <v>11</v>
      </c>
      <c r="AE30" t="s">
        <v>1294</v>
      </c>
      <c r="AH30" t="s">
        <v>232</v>
      </c>
      <c r="AI30" t="s">
        <v>146</v>
      </c>
      <c r="AJ30" t="s">
        <v>1295</v>
      </c>
      <c r="AK30">
        <v>23.180000305175799</v>
      </c>
      <c r="AL30" t="s">
        <v>101</v>
      </c>
      <c r="AN30" t="s">
        <v>83</v>
      </c>
      <c r="AO30" t="s">
        <v>233</v>
      </c>
      <c r="AP30">
        <v>1</v>
      </c>
      <c r="AQ30" t="s">
        <v>103</v>
      </c>
      <c r="AR30">
        <v>23.180000305175799</v>
      </c>
      <c r="AS30" t="s">
        <v>101</v>
      </c>
      <c r="AT30" s="1">
        <v>18264</v>
      </c>
      <c r="AU30" t="s">
        <v>104</v>
      </c>
      <c r="AW30" t="s">
        <v>1309</v>
      </c>
    </row>
    <row r="31" spans="1:49" x14ac:dyDescent="0.25">
      <c r="A31" t="s">
        <v>76</v>
      </c>
      <c r="B31" t="s">
        <v>77</v>
      </c>
      <c r="C31" s="1">
        <v>44697</v>
      </c>
      <c r="D31" t="s">
        <v>1291</v>
      </c>
      <c r="E31" t="s">
        <v>80</v>
      </c>
      <c r="F31">
        <v>0</v>
      </c>
      <c r="G31" t="s">
        <v>84</v>
      </c>
      <c r="H31" t="s">
        <v>85</v>
      </c>
      <c r="J31" t="s">
        <v>117</v>
      </c>
      <c r="K31" t="s">
        <v>91</v>
      </c>
      <c r="L31" s="2">
        <v>0.55555555555555558</v>
      </c>
      <c r="M31">
        <v>1</v>
      </c>
      <c r="N31" t="s">
        <v>90</v>
      </c>
      <c r="O31" t="s">
        <v>87</v>
      </c>
      <c r="P31" t="s">
        <v>92</v>
      </c>
      <c r="Q31" t="s">
        <v>230</v>
      </c>
      <c r="R31" t="s">
        <v>142</v>
      </c>
      <c r="S31" t="s">
        <v>143</v>
      </c>
      <c r="T31">
        <v>1</v>
      </c>
      <c r="U31" t="s">
        <v>231</v>
      </c>
      <c r="V31">
        <v>352</v>
      </c>
      <c r="W31">
        <v>370</v>
      </c>
      <c r="X31" t="s">
        <v>1292</v>
      </c>
      <c r="Y31" t="s">
        <v>1293</v>
      </c>
      <c r="Z31">
        <v>795</v>
      </c>
      <c r="AA31" t="s">
        <v>101</v>
      </c>
      <c r="AB31" t="s">
        <v>1293</v>
      </c>
      <c r="AD31">
        <v>11</v>
      </c>
      <c r="AE31" t="s">
        <v>1294</v>
      </c>
      <c r="AH31" t="s">
        <v>234</v>
      </c>
      <c r="AI31" t="s">
        <v>151</v>
      </c>
      <c r="AJ31" t="s">
        <v>1295</v>
      </c>
      <c r="AK31">
        <v>-88</v>
      </c>
      <c r="AL31" t="s">
        <v>101</v>
      </c>
      <c r="AN31" t="s">
        <v>83</v>
      </c>
      <c r="AO31" t="s">
        <v>235</v>
      </c>
      <c r="AP31">
        <v>1</v>
      </c>
      <c r="AQ31" t="s">
        <v>103</v>
      </c>
      <c r="AR31">
        <v>-88</v>
      </c>
      <c r="AS31" t="s">
        <v>101</v>
      </c>
      <c r="AT31" s="1">
        <v>18264</v>
      </c>
      <c r="AU31" t="s">
        <v>104</v>
      </c>
      <c r="AW31" t="s">
        <v>1329</v>
      </c>
    </row>
    <row r="32" spans="1:49" x14ac:dyDescent="0.25">
      <c r="A32" t="s">
        <v>76</v>
      </c>
      <c r="B32" t="s">
        <v>77</v>
      </c>
      <c r="C32" s="1">
        <v>44697</v>
      </c>
      <c r="D32" t="s">
        <v>1291</v>
      </c>
      <c r="E32" t="s">
        <v>80</v>
      </c>
      <c r="F32">
        <v>0</v>
      </c>
      <c r="G32" t="s">
        <v>84</v>
      </c>
      <c r="H32" t="s">
        <v>85</v>
      </c>
      <c r="J32" t="s">
        <v>117</v>
      </c>
      <c r="K32" t="s">
        <v>91</v>
      </c>
      <c r="L32" s="2">
        <v>0.55555555555555558</v>
      </c>
      <c r="M32">
        <v>1</v>
      </c>
      <c r="N32" t="s">
        <v>90</v>
      </c>
      <c r="O32" t="s">
        <v>87</v>
      </c>
      <c r="P32" t="s">
        <v>92</v>
      </c>
      <c r="Q32" t="s">
        <v>236</v>
      </c>
      <c r="R32" t="s">
        <v>142</v>
      </c>
      <c r="S32" t="s">
        <v>143</v>
      </c>
      <c r="T32">
        <v>1</v>
      </c>
      <c r="U32" t="s">
        <v>237</v>
      </c>
      <c r="V32">
        <v>392</v>
      </c>
      <c r="W32">
        <v>406</v>
      </c>
      <c r="X32" t="s">
        <v>1292</v>
      </c>
      <c r="Y32" t="s">
        <v>1293</v>
      </c>
      <c r="Z32">
        <v>990</v>
      </c>
      <c r="AA32" t="s">
        <v>101</v>
      </c>
      <c r="AB32" t="s">
        <v>1293</v>
      </c>
      <c r="AD32">
        <v>12</v>
      </c>
      <c r="AE32" t="s">
        <v>1294</v>
      </c>
      <c r="AH32" t="s">
        <v>238</v>
      </c>
      <c r="AI32" t="s">
        <v>146</v>
      </c>
      <c r="AJ32" t="s">
        <v>1295</v>
      </c>
      <c r="AK32">
        <v>27.590000152587901</v>
      </c>
      <c r="AL32" t="s">
        <v>101</v>
      </c>
      <c r="AN32" t="s">
        <v>83</v>
      </c>
      <c r="AO32" t="s">
        <v>239</v>
      </c>
      <c r="AP32">
        <v>1</v>
      </c>
      <c r="AQ32" t="s">
        <v>103</v>
      </c>
      <c r="AR32">
        <v>27.590000152587901</v>
      </c>
      <c r="AS32" t="s">
        <v>101</v>
      </c>
      <c r="AT32" s="1">
        <v>18264</v>
      </c>
      <c r="AU32" t="s">
        <v>104</v>
      </c>
      <c r="AW32" t="s">
        <v>1310</v>
      </c>
    </row>
    <row r="33" spans="1:49" x14ac:dyDescent="0.25">
      <c r="A33" t="s">
        <v>76</v>
      </c>
      <c r="B33" t="s">
        <v>77</v>
      </c>
      <c r="C33" s="1">
        <v>44697</v>
      </c>
      <c r="D33" t="s">
        <v>1291</v>
      </c>
      <c r="E33" t="s">
        <v>80</v>
      </c>
      <c r="F33">
        <v>0</v>
      </c>
      <c r="G33" t="s">
        <v>84</v>
      </c>
      <c r="H33" t="s">
        <v>85</v>
      </c>
      <c r="J33" t="s">
        <v>117</v>
      </c>
      <c r="K33" t="s">
        <v>91</v>
      </c>
      <c r="L33" s="2">
        <v>0.55555555555555558</v>
      </c>
      <c r="M33">
        <v>1</v>
      </c>
      <c r="N33" t="s">
        <v>90</v>
      </c>
      <c r="O33" t="s">
        <v>87</v>
      </c>
      <c r="P33" t="s">
        <v>92</v>
      </c>
      <c r="Q33" t="s">
        <v>236</v>
      </c>
      <c r="R33" t="s">
        <v>142</v>
      </c>
      <c r="S33" t="s">
        <v>143</v>
      </c>
      <c r="T33">
        <v>1</v>
      </c>
      <c r="U33" t="s">
        <v>237</v>
      </c>
      <c r="V33">
        <v>392</v>
      </c>
      <c r="W33">
        <v>406</v>
      </c>
      <c r="X33" t="s">
        <v>1292</v>
      </c>
      <c r="Y33" t="s">
        <v>1293</v>
      </c>
      <c r="Z33">
        <v>990</v>
      </c>
      <c r="AA33" t="s">
        <v>101</v>
      </c>
      <c r="AB33" t="s">
        <v>1293</v>
      </c>
      <c r="AD33">
        <v>12</v>
      </c>
      <c r="AE33" t="s">
        <v>1294</v>
      </c>
      <c r="AH33" t="s">
        <v>240</v>
      </c>
      <c r="AI33" t="s">
        <v>151</v>
      </c>
      <c r="AJ33" t="s">
        <v>1295</v>
      </c>
      <c r="AK33">
        <v>-88</v>
      </c>
      <c r="AL33" t="s">
        <v>101</v>
      </c>
      <c r="AN33" t="s">
        <v>83</v>
      </c>
      <c r="AO33" t="s">
        <v>241</v>
      </c>
      <c r="AP33">
        <v>1</v>
      </c>
      <c r="AQ33" t="s">
        <v>103</v>
      </c>
      <c r="AR33">
        <v>-88</v>
      </c>
      <c r="AS33" t="s">
        <v>101</v>
      </c>
      <c r="AT33" s="1">
        <v>18264</v>
      </c>
      <c r="AU33" t="s">
        <v>104</v>
      </c>
      <c r="AW33" t="s">
        <v>1330</v>
      </c>
    </row>
    <row r="34" spans="1:49" x14ac:dyDescent="0.25">
      <c r="A34" t="s">
        <v>76</v>
      </c>
      <c r="B34" t="s">
        <v>77</v>
      </c>
      <c r="C34" s="1">
        <v>44697</v>
      </c>
      <c r="D34" t="s">
        <v>1291</v>
      </c>
      <c r="E34" t="s">
        <v>80</v>
      </c>
      <c r="F34">
        <v>0</v>
      </c>
      <c r="G34" t="s">
        <v>84</v>
      </c>
      <c r="H34" t="s">
        <v>85</v>
      </c>
      <c r="J34" t="s">
        <v>117</v>
      </c>
      <c r="K34" t="s">
        <v>91</v>
      </c>
      <c r="L34" s="2">
        <v>0.55555555555555558</v>
      </c>
      <c r="M34">
        <v>1</v>
      </c>
      <c r="N34" t="s">
        <v>90</v>
      </c>
      <c r="O34" t="s">
        <v>87</v>
      </c>
      <c r="P34" t="s">
        <v>92</v>
      </c>
      <c r="Q34" t="s">
        <v>242</v>
      </c>
      <c r="R34" t="s">
        <v>142</v>
      </c>
      <c r="S34" t="s">
        <v>143</v>
      </c>
      <c r="T34">
        <v>1</v>
      </c>
      <c r="U34" t="s">
        <v>243</v>
      </c>
      <c r="V34">
        <v>438</v>
      </c>
      <c r="W34">
        <v>460</v>
      </c>
      <c r="X34" t="s">
        <v>1292</v>
      </c>
      <c r="Y34" t="s">
        <v>1293</v>
      </c>
      <c r="Z34">
        <v>1305</v>
      </c>
      <c r="AA34" t="s">
        <v>101</v>
      </c>
      <c r="AB34" t="s">
        <v>1293</v>
      </c>
      <c r="AD34">
        <v>14</v>
      </c>
      <c r="AE34" t="s">
        <v>1311</v>
      </c>
      <c r="AH34" t="s">
        <v>244</v>
      </c>
      <c r="AI34" t="s">
        <v>146</v>
      </c>
      <c r="AJ34" t="s">
        <v>1295</v>
      </c>
      <c r="AK34">
        <v>28.9799995422363</v>
      </c>
      <c r="AL34" t="s">
        <v>101</v>
      </c>
      <c r="AN34" t="s">
        <v>83</v>
      </c>
      <c r="AO34" t="s">
        <v>245</v>
      </c>
      <c r="AP34">
        <v>1</v>
      </c>
      <c r="AQ34" t="s">
        <v>103</v>
      </c>
      <c r="AR34">
        <v>28.9799995422363</v>
      </c>
      <c r="AS34" t="s">
        <v>101</v>
      </c>
      <c r="AT34" s="1">
        <v>18264</v>
      </c>
      <c r="AU34" t="s">
        <v>104</v>
      </c>
      <c r="AW34" t="s">
        <v>1312</v>
      </c>
    </row>
    <row r="35" spans="1:49" x14ac:dyDescent="0.25">
      <c r="A35" t="s">
        <v>76</v>
      </c>
      <c r="B35" t="s">
        <v>77</v>
      </c>
      <c r="C35" s="1">
        <v>44697</v>
      </c>
      <c r="D35" t="s">
        <v>1291</v>
      </c>
      <c r="E35" t="s">
        <v>80</v>
      </c>
      <c r="F35">
        <v>0</v>
      </c>
      <c r="G35" t="s">
        <v>84</v>
      </c>
      <c r="H35" t="s">
        <v>85</v>
      </c>
      <c r="J35" t="s">
        <v>117</v>
      </c>
      <c r="K35" t="s">
        <v>91</v>
      </c>
      <c r="L35" s="2">
        <v>0.55555555555555558</v>
      </c>
      <c r="M35">
        <v>1</v>
      </c>
      <c r="N35" t="s">
        <v>90</v>
      </c>
      <c r="O35" t="s">
        <v>87</v>
      </c>
      <c r="P35" t="s">
        <v>92</v>
      </c>
      <c r="Q35" t="s">
        <v>242</v>
      </c>
      <c r="R35" t="s">
        <v>142</v>
      </c>
      <c r="S35" t="s">
        <v>143</v>
      </c>
      <c r="T35">
        <v>1</v>
      </c>
      <c r="U35" t="s">
        <v>243</v>
      </c>
      <c r="V35">
        <v>438</v>
      </c>
      <c r="W35">
        <v>460</v>
      </c>
      <c r="X35" t="s">
        <v>1292</v>
      </c>
      <c r="Y35" t="s">
        <v>1293</v>
      </c>
      <c r="Z35">
        <v>1305</v>
      </c>
      <c r="AA35" t="s">
        <v>101</v>
      </c>
      <c r="AB35" t="s">
        <v>1293</v>
      </c>
      <c r="AD35">
        <v>14</v>
      </c>
      <c r="AE35" t="s">
        <v>1311</v>
      </c>
      <c r="AH35" t="s">
        <v>246</v>
      </c>
      <c r="AI35" t="s">
        <v>151</v>
      </c>
      <c r="AJ35" t="s">
        <v>1295</v>
      </c>
      <c r="AK35">
        <v>-88</v>
      </c>
      <c r="AL35" t="s">
        <v>101</v>
      </c>
      <c r="AN35" t="s">
        <v>83</v>
      </c>
      <c r="AO35" t="s">
        <v>247</v>
      </c>
      <c r="AP35">
        <v>1</v>
      </c>
      <c r="AQ35" t="s">
        <v>103</v>
      </c>
      <c r="AR35">
        <v>-88</v>
      </c>
      <c r="AS35" t="s">
        <v>101</v>
      </c>
      <c r="AT35" s="1">
        <v>18264</v>
      </c>
      <c r="AU35" t="s">
        <v>104</v>
      </c>
      <c r="AW35" t="s">
        <v>1331</v>
      </c>
    </row>
    <row r="36" spans="1:49" x14ac:dyDescent="0.25">
      <c r="A36" t="s">
        <v>76</v>
      </c>
      <c r="B36" t="s">
        <v>77</v>
      </c>
      <c r="C36" s="1">
        <v>44697</v>
      </c>
      <c r="D36" t="s">
        <v>1291</v>
      </c>
      <c r="E36" t="s">
        <v>80</v>
      </c>
      <c r="F36">
        <v>0</v>
      </c>
      <c r="G36" t="s">
        <v>84</v>
      </c>
      <c r="H36" t="s">
        <v>85</v>
      </c>
      <c r="J36" t="s">
        <v>117</v>
      </c>
      <c r="K36" t="s">
        <v>91</v>
      </c>
      <c r="L36" s="2">
        <v>0.55555555555555558</v>
      </c>
      <c r="M36">
        <v>1</v>
      </c>
      <c r="N36" t="s">
        <v>90</v>
      </c>
      <c r="O36" t="s">
        <v>87</v>
      </c>
      <c r="P36" t="s">
        <v>92</v>
      </c>
      <c r="Q36" t="s">
        <v>248</v>
      </c>
      <c r="R36" t="s">
        <v>142</v>
      </c>
      <c r="S36" t="s">
        <v>143</v>
      </c>
      <c r="T36">
        <v>1</v>
      </c>
      <c r="U36" t="s">
        <v>249</v>
      </c>
      <c r="V36">
        <v>480</v>
      </c>
      <c r="W36">
        <v>490</v>
      </c>
      <c r="X36" t="s">
        <v>1292</v>
      </c>
      <c r="Y36" t="s">
        <v>1293</v>
      </c>
      <c r="Z36">
        <v>1950</v>
      </c>
      <c r="AA36" t="s">
        <v>101</v>
      </c>
      <c r="AB36" t="s">
        <v>1293</v>
      </c>
      <c r="AD36">
        <v>16</v>
      </c>
      <c r="AE36" t="s">
        <v>1311</v>
      </c>
      <c r="AH36" t="s">
        <v>250</v>
      </c>
      <c r="AI36" t="s">
        <v>146</v>
      </c>
      <c r="AJ36" t="s">
        <v>1295</v>
      </c>
      <c r="AK36">
        <v>29.620000839233398</v>
      </c>
      <c r="AL36" t="s">
        <v>101</v>
      </c>
      <c r="AN36" t="s">
        <v>83</v>
      </c>
      <c r="AO36" t="s">
        <v>251</v>
      </c>
      <c r="AP36">
        <v>1</v>
      </c>
      <c r="AQ36" t="s">
        <v>103</v>
      </c>
      <c r="AR36">
        <v>29.620000839233398</v>
      </c>
      <c r="AS36" t="s">
        <v>101</v>
      </c>
      <c r="AT36" s="1">
        <v>18264</v>
      </c>
      <c r="AU36" t="s">
        <v>104</v>
      </c>
      <c r="AW36" t="s">
        <v>1313</v>
      </c>
    </row>
    <row r="37" spans="1:49" x14ac:dyDescent="0.25">
      <c r="A37" t="s">
        <v>76</v>
      </c>
      <c r="B37" t="s">
        <v>77</v>
      </c>
      <c r="C37" s="1">
        <v>44697</v>
      </c>
      <c r="D37" t="s">
        <v>1291</v>
      </c>
      <c r="E37" t="s">
        <v>80</v>
      </c>
      <c r="F37">
        <v>0</v>
      </c>
      <c r="G37" t="s">
        <v>84</v>
      </c>
      <c r="H37" t="s">
        <v>85</v>
      </c>
      <c r="J37" t="s">
        <v>117</v>
      </c>
      <c r="K37" t="s">
        <v>91</v>
      </c>
      <c r="L37" s="2">
        <v>0.55555555555555558</v>
      </c>
      <c r="M37">
        <v>1</v>
      </c>
      <c r="N37" t="s">
        <v>90</v>
      </c>
      <c r="O37" t="s">
        <v>87</v>
      </c>
      <c r="P37" t="s">
        <v>92</v>
      </c>
      <c r="Q37" t="s">
        <v>248</v>
      </c>
      <c r="R37" t="s">
        <v>142</v>
      </c>
      <c r="S37" t="s">
        <v>143</v>
      </c>
      <c r="T37">
        <v>1</v>
      </c>
      <c r="U37" t="s">
        <v>249</v>
      </c>
      <c r="V37">
        <v>480</v>
      </c>
      <c r="W37">
        <v>490</v>
      </c>
      <c r="X37" t="s">
        <v>1292</v>
      </c>
      <c r="Y37" t="s">
        <v>1293</v>
      </c>
      <c r="Z37">
        <v>1950</v>
      </c>
      <c r="AA37" t="s">
        <v>101</v>
      </c>
      <c r="AB37" t="s">
        <v>1293</v>
      </c>
      <c r="AD37">
        <v>16</v>
      </c>
      <c r="AE37" t="s">
        <v>1311</v>
      </c>
      <c r="AH37" t="s">
        <v>252</v>
      </c>
      <c r="AI37" t="s">
        <v>151</v>
      </c>
      <c r="AJ37" t="s">
        <v>1295</v>
      </c>
      <c r="AK37">
        <v>-88</v>
      </c>
      <c r="AL37" t="s">
        <v>101</v>
      </c>
      <c r="AN37" t="s">
        <v>83</v>
      </c>
      <c r="AO37" t="s">
        <v>253</v>
      </c>
      <c r="AP37">
        <v>1</v>
      </c>
      <c r="AQ37" t="s">
        <v>103</v>
      </c>
      <c r="AR37">
        <v>-88</v>
      </c>
      <c r="AS37" t="s">
        <v>101</v>
      </c>
      <c r="AT37" s="1">
        <v>18264</v>
      </c>
      <c r="AU37" t="s">
        <v>104</v>
      </c>
      <c r="AW37" t="s">
        <v>1332</v>
      </c>
    </row>
    <row r="38" spans="1:49" x14ac:dyDescent="0.25">
      <c r="A38" t="s">
        <v>76</v>
      </c>
      <c r="B38" t="s">
        <v>77</v>
      </c>
      <c r="C38" s="1">
        <v>44697</v>
      </c>
      <c r="D38" t="s">
        <v>1291</v>
      </c>
      <c r="E38" t="s">
        <v>80</v>
      </c>
      <c r="F38">
        <v>0</v>
      </c>
      <c r="G38" t="s">
        <v>84</v>
      </c>
      <c r="H38" t="s">
        <v>85</v>
      </c>
      <c r="J38" t="s">
        <v>117</v>
      </c>
      <c r="K38" t="s">
        <v>91</v>
      </c>
      <c r="L38" s="2">
        <v>0.55555555555555558</v>
      </c>
      <c r="M38">
        <v>1</v>
      </c>
      <c r="N38" t="s">
        <v>90</v>
      </c>
      <c r="O38" t="s">
        <v>87</v>
      </c>
      <c r="P38" t="s">
        <v>92</v>
      </c>
      <c r="Q38" t="s">
        <v>254</v>
      </c>
      <c r="R38" t="s">
        <v>142</v>
      </c>
      <c r="S38" t="s">
        <v>143</v>
      </c>
      <c r="T38">
        <v>1</v>
      </c>
      <c r="U38" t="s">
        <v>255</v>
      </c>
      <c r="V38">
        <v>465</v>
      </c>
      <c r="W38">
        <v>479</v>
      </c>
      <c r="X38" t="s">
        <v>1292</v>
      </c>
      <c r="Y38" t="s">
        <v>1293</v>
      </c>
      <c r="Z38">
        <v>1750</v>
      </c>
      <c r="AA38" t="s">
        <v>101</v>
      </c>
      <c r="AB38" t="s">
        <v>1293</v>
      </c>
      <c r="AD38">
        <v>15</v>
      </c>
      <c r="AE38" t="s">
        <v>1311</v>
      </c>
      <c r="AH38" t="s">
        <v>256</v>
      </c>
      <c r="AI38" t="s">
        <v>146</v>
      </c>
      <c r="AJ38" t="s">
        <v>1295</v>
      </c>
      <c r="AK38">
        <v>28.100000381469702</v>
      </c>
      <c r="AL38" t="s">
        <v>101</v>
      </c>
      <c r="AN38" t="s">
        <v>83</v>
      </c>
      <c r="AO38" t="s">
        <v>257</v>
      </c>
      <c r="AP38">
        <v>1</v>
      </c>
      <c r="AQ38" t="s">
        <v>103</v>
      </c>
      <c r="AR38">
        <v>28.100000381469702</v>
      </c>
      <c r="AS38" t="s">
        <v>101</v>
      </c>
      <c r="AT38" s="1">
        <v>18264</v>
      </c>
      <c r="AU38" t="s">
        <v>104</v>
      </c>
      <c r="AW38" t="s">
        <v>1314</v>
      </c>
    </row>
    <row r="39" spans="1:49" x14ac:dyDescent="0.25">
      <c r="A39" t="s">
        <v>76</v>
      </c>
      <c r="B39" t="s">
        <v>77</v>
      </c>
      <c r="C39" s="1">
        <v>44697</v>
      </c>
      <c r="D39" t="s">
        <v>1291</v>
      </c>
      <c r="E39" t="s">
        <v>80</v>
      </c>
      <c r="F39">
        <v>0</v>
      </c>
      <c r="G39" t="s">
        <v>84</v>
      </c>
      <c r="H39" t="s">
        <v>85</v>
      </c>
      <c r="J39" t="s">
        <v>117</v>
      </c>
      <c r="K39" t="s">
        <v>91</v>
      </c>
      <c r="L39" s="2">
        <v>0.55555555555555558</v>
      </c>
      <c r="M39">
        <v>1</v>
      </c>
      <c r="N39" t="s">
        <v>90</v>
      </c>
      <c r="O39" t="s">
        <v>87</v>
      </c>
      <c r="P39" t="s">
        <v>92</v>
      </c>
      <c r="Q39" t="s">
        <v>254</v>
      </c>
      <c r="R39" t="s">
        <v>142</v>
      </c>
      <c r="S39" t="s">
        <v>143</v>
      </c>
      <c r="T39">
        <v>1</v>
      </c>
      <c r="U39" t="s">
        <v>255</v>
      </c>
      <c r="V39">
        <v>465</v>
      </c>
      <c r="W39">
        <v>479</v>
      </c>
      <c r="X39" t="s">
        <v>1292</v>
      </c>
      <c r="Y39" t="s">
        <v>1293</v>
      </c>
      <c r="Z39">
        <v>1750</v>
      </c>
      <c r="AA39" t="s">
        <v>101</v>
      </c>
      <c r="AB39" t="s">
        <v>1293</v>
      </c>
      <c r="AD39">
        <v>15</v>
      </c>
      <c r="AE39" t="s">
        <v>1311</v>
      </c>
      <c r="AH39" t="s">
        <v>258</v>
      </c>
      <c r="AI39" t="s">
        <v>151</v>
      </c>
      <c r="AJ39" t="s">
        <v>1295</v>
      </c>
      <c r="AK39">
        <v>-88</v>
      </c>
      <c r="AL39" t="s">
        <v>101</v>
      </c>
      <c r="AN39" t="s">
        <v>83</v>
      </c>
      <c r="AO39" t="s">
        <v>259</v>
      </c>
      <c r="AP39">
        <v>1</v>
      </c>
      <c r="AQ39" t="s">
        <v>103</v>
      </c>
      <c r="AR39">
        <v>-88</v>
      </c>
      <c r="AS39" t="s">
        <v>101</v>
      </c>
      <c r="AT39" s="1">
        <v>18264</v>
      </c>
      <c r="AU39" t="s">
        <v>104</v>
      </c>
      <c r="AW39" t="s">
        <v>1333</v>
      </c>
    </row>
    <row r="40" spans="1:49" x14ac:dyDescent="0.25">
      <c r="A40" t="s">
        <v>76</v>
      </c>
      <c r="B40" t="s">
        <v>77</v>
      </c>
      <c r="C40" s="1">
        <v>44697</v>
      </c>
      <c r="D40" t="s">
        <v>1291</v>
      </c>
      <c r="E40" t="s">
        <v>80</v>
      </c>
      <c r="F40">
        <v>0</v>
      </c>
      <c r="G40" t="s">
        <v>84</v>
      </c>
      <c r="H40" t="s">
        <v>85</v>
      </c>
      <c r="J40" t="s">
        <v>117</v>
      </c>
      <c r="K40" t="s">
        <v>91</v>
      </c>
      <c r="L40" s="2">
        <v>0.55555555555555558</v>
      </c>
      <c r="M40">
        <v>1</v>
      </c>
      <c r="N40" t="s">
        <v>90</v>
      </c>
      <c r="O40" t="s">
        <v>87</v>
      </c>
      <c r="P40" t="s">
        <v>92</v>
      </c>
      <c r="Q40" t="s">
        <v>93</v>
      </c>
      <c r="R40" t="s">
        <v>94</v>
      </c>
      <c r="S40" t="s">
        <v>95</v>
      </c>
      <c r="T40">
        <v>1</v>
      </c>
      <c r="U40" t="s">
        <v>97</v>
      </c>
      <c r="V40">
        <v>165</v>
      </c>
      <c r="W40">
        <v>175</v>
      </c>
      <c r="X40" t="s">
        <v>1292</v>
      </c>
      <c r="Y40" t="s">
        <v>1293</v>
      </c>
      <c r="Z40">
        <v>115</v>
      </c>
      <c r="AA40" t="s">
        <v>101</v>
      </c>
      <c r="AB40" t="s">
        <v>1293</v>
      </c>
      <c r="AD40" t="e">
        <v>#N/A</v>
      </c>
      <c r="AE40" t="s">
        <v>1294</v>
      </c>
      <c r="AH40" t="s">
        <v>98</v>
      </c>
      <c r="AI40" t="s">
        <v>99</v>
      </c>
      <c r="AJ40" t="s">
        <v>1295</v>
      </c>
      <c r="AK40">
        <v>115</v>
      </c>
      <c r="AL40" t="s">
        <v>101</v>
      </c>
      <c r="AN40" t="s">
        <v>83</v>
      </c>
      <c r="AO40" t="s">
        <v>102</v>
      </c>
      <c r="AP40">
        <v>1</v>
      </c>
      <c r="AQ40" t="s">
        <v>103</v>
      </c>
      <c r="AR40">
        <v>575</v>
      </c>
      <c r="AS40" t="s">
        <v>101</v>
      </c>
      <c r="AT40" s="1">
        <v>44767</v>
      </c>
      <c r="AU40" t="s">
        <v>104</v>
      </c>
      <c r="AV40" t="s">
        <v>105</v>
      </c>
      <c r="AW40" t="s">
        <v>1296</v>
      </c>
    </row>
    <row r="41" spans="1:49" x14ac:dyDescent="0.25">
      <c r="A41" t="s">
        <v>76</v>
      </c>
      <c r="B41" t="s">
        <v>77</v>
      </c>
      <c r="C41" s="1">
        <v>44697</v>
      </c>
      <c r="D41" t="s">
        <v>1291</v>
      </c>
      <c r="E41" t="s">
        <v>80</v>
      </c>
      <c r="F41">
        <v>0</v>
      </c>
      <c r="G41" t="s">
        <v>84</v>
      </c>
      <c r="H41" t="s">
        <v>85</v>
      </c>
      <c r="J41" t="s">
        <v>117</v>
      </c>
      <c r="K41" t="s">
        <v>91</v>
      </c>
      <c r="L41" s="2">
        <v>0.55555555555555558</v>
      </c>
      <c r="M41">
        <v>1</v>
      </c>
      <c r="N41" t="s">
        <v>90</v>
      </c>
      <c r="O41" t="s">
        <v>87</v>
      </c>
      <c r="P41" t="s">
        <v>92</v>
      </c>
      <c r="Q41" t="s">
        <v>129</v>
      </c>
      <c r="R41" t="s">
        <v>94</v>
      </c>
      <c r="S41" t="s">
        <v>95</v>
      </c>
      <c r="T41">
        <v>1</v>
      </c>
      <c r="U41" t="s">
        <v>130</v>
      </c>
      <c r="V41">
        <v>161</v>
      </c>
      <c r="W41">
        <v>172</v>
      </c>
      <c r="X41" t="s">
        <v>1292</v>
      </c>
      <c r="Y41" t="s">
        <v>1293</v>
      </c>
      <c r="Z41">
        <v>100</v>
      </c>
      <c r="AA41" t="s">
        <v>101</v>
      </c>
      <c r="AB41" t="s">
        <v>1293</v>
      </c>
      <c r="AD41" t="e">
        <v>#N/A</v>
      </c>
      <c r="AE41" t="s">
        <v>1294</v>
      </c>
      <c r="AH41" t="s">
        <v>131</v>
      </c>
      <c r="AI41" t="s">
        <v>99</v>
      </c>
      <c r="AJ41" t="s">
        <v>1295</v>
      </c>
      <c r="AK41">
        <v>100</v>
      </c>
      <c r="AL41" t="s">
        <v>101</v>
      </c>
      <c r="AN41" t="s">
        <v>83</v>
      </c>
      <c r="AO41" t="s">
        <v>102</v>
      </c>
      <c r="AP41">
        <v>1</v>
      </c>
      <c r="AQ41" t="s">
        <v>103</v>
      </c>
      <c r="AR41">
        <v>575</v>
      </c>
      <c r="AS41" t="s">
        <v>101</v>
      </c>
      <c r="AT41" s="1">
        <v>44767</v>
      </c>
      <c r="AU41" t="s">
        <v>104</v>
      </c>
      <c r="AV41" t="s">
        <v>105</v>
      </c>
      <c r="AW41" t="s">
        <v>1296</v>
      </c>
    </row>
    <row r="42" spans="1:49" x14ac:dyDescent="0.25">
      <c r="A42" t="s">
        <v>76</v>
      </c>
      <c r="B42" t="s">
        <v>77</v>
      </c>
      <c r="C42" s="1">
        <v>44697</v>
      </c>
      <c r="D42" t="s">
        <v>1291</v>
      </c>
      <c r="E42" t="s">
        <v>80</v>
      </c>
      <c r="F42">
        <v>0</v>
      </c>
      <c r="G42" t="s">
        <v>84</v>
      </c>
      <c r="H42" t="s">
        <v>85</v>
      </c>
      <c r="J42" t="s">
        <v>117</v>
      </c>
      <c r="K42" t="s">
        <v>91</v>
      </c>
      <c r="L42" s="2">
        <v>0.55555555555555558</v>
      </c>
      <c r="M42">
        <v>1</v>
      </c>
      <c r="N42" t="s">
        <v>90</v>
      </c>
      <c r="O42" t="s">
        <v>87</v>
      </c>
      <c r="P42" t="s">
        <v>92</v>
      </c>
      <c r="Q42" t="s">
        <v>132</v>
      </c>
      <c r="R42" t="s">
        <v>94</v>
      </c>
      <c r="S42" t="s">
        <v>95</v>
      </c>
      <c r="T42">
        <v>1</v>
      </c>
      <c r="U42" t="s">
        <v>133</v>
      </c>
      <c r="V42">
        <v>161</v>
      </c>
      <c r="W42">
        <v>172</v>
      </c>
      <c r="X42" t="s">
        <v>1292</v>
      </c>
      <c r="Y42" t="s">
        <v>1293</v>
      </c>
      <c r="Z42">
        <v>115</v>
      </c>
      <c r="AA42" t="s">
        <v>101</v>
      </c>
      <c r="AB42" t="s">
        <v>1293</v>
      </c>
      <c r="AD42" t="e">
        <v>#N/A</v>
      </c>
      <c r="AE42" t="s">
        <v>1294</v>
      </c>
      <c r="AH42" t="s">
        <v>134</v>
      </c>
      <c r="AI42" t="s">
        <v>99</v>
      </c>
      <c r="AJ42" t="s">
        <v>1295</v>
      </c>
      <c r="AK42">
        <v>115</v>
      </c>
      <c r="AL42" t="s">
        <v>101</v>
      </c>
      <c r="AN42" t="s">
        <v>83</v>
      </c>
      <c r="AO42" t="s">
        <v>102</v>
      </c>
      <c r="AP42">
        <v>1</v>
      </c>
      <c r="AQ42" t="s">
        <v>103</v>
      </c>
      <c r="AR42">
        <v>575</v>
      </c>
      <c r="AS42" t="s">
        <v>101</v>
      </c>
      <c r="AT42" s="1">
        <v>44767</v>
      </c>
      <c r="AU42" t="s">
        <v>104</v>
      </c>
      <c r="AV42" t="s">
        <v>105</v>
      </c>
      <c r="AW42" t="s">
        <v>1296</v>
      </c>
    </row>
    <row r="43" spans="1:49" x14ac:dyDescent="0.25">
      <c r="A43" t="s">
        <v>76</v>
      </c>
      <c r="B43" t="s">
        <v>77</v>
      </c>
      <c r="C43" s="1">
        <v>44697</v>
      </c>
      <c r="D43" t="s">
        <v>1291</v>
      </c>
      <c r="E43" t="s">
        <v>80</v>
      </c>
      <c r="F43">
        <v>0</v>
      </c>
      <c r="G43" t="s">
        <v>84</v>
      </c>
      <c r="H43" t="s">
        <v>85</v>
      </c>
      <c r="J43" t="s">
        <v>117</v>
      </c>
      <c r="K43" t="s">
        <v>91</v>
      </c>
      <c r="L43" s="2">
        <v>0.55555555555555558</v>
      </c>
      <c r="M43">
        <v>1</v>
      </c>
      <c r="N43" t="s">
        <v>90</v>
      </c>
      <c r="O43" t="s">
        <v>87</v>
      </c>
      <c r="P43" t="s">
        <v>92</v>
      </c>
      <c r="Q43" t="s">
        <v>135</v>
      </c>
      <c r="R43" t="s">
        <v>94</v>
      </c>
      <c r="S43" t="s">
        <v>95</v>
      </c>
      <c r="T43">
        <v>1</v>
      </c>
      <c r="U43" t="s">
        <v>136</v>
      </c>
      <c r="V43">
        <v>159</v>
      </c>
      <c r="W43">
        <v>168</v>
      </c>
      <c r="X43" t="s">
        <v>1292</v>
      </c>
      <c r="Y43" t="s">
        <v>1293</v>
      </c>
      <c r="Z43">
        <v>100</v>
      </c>
      <c r="AA43" t="s">
        <v>101</v>
      </c>
      <c r="AB43" t="s">
        <v>1293</v>
      </c>
      <c r="AD43" t="e">
        <v>#N/A</v>
      </c>
      <c r="AE43" t="s">
        <v>1294</v>
      </c>
      <c r="AH43" t="s">
        <v>137</v>
      </c>
      <c r="AI43" t="s">
        <v>99</v>
      </c>
      <c r="AJ43" t="s">
        <v>1295</v>
      </c>
      <c r="AK43">
        <v>100</v>
      </c>
      <c r="AL43" t="s">
        <v>101</v>
      </c>
      <c r="AN43" t="s">
        <v>83</v>
      </c>
      <c r="AO43" t="s">
        <v>102</v>
      </c>
      <c r="AP43">
        <v>1</v>
      </c>
      <c r="AQ43" t="s">
        <v>103</v>
      </c>
      <c r="AR43">
        <v>575</v>
      </c>
      <c r="AS43" t="s">
        <v>101</v>
      </c>
      <c r="AT43" s="1">
        <v>44767</v>
      </c>
      <c r="AU43" t="s">
        <v>104</v>
      </c>
      <c r="AV43" t="s">
        <v>105</v>
      </c>
      <c r="AW43" t="s">
        <v>1296</v>
      </c>
    </row>
    <row r="44" spans="1:49" x14ac:dyDescent="0.25">
      <c r="A44" t="s">
        <v>76</v>
      </c>
      <c r="B44" t="s">
        <v>77</v>
      </c>
      <c r="C44" s="1">
        <v>44697</v>
      </c>
      <c r="D44" t="s">
        <v>1291</v>
      </c>
      <c r="E44" t="s">
        <v>80</v>
      </c>
      <c r="F44">
        <v>0</v>
      </c>
      <c r="G44" t="s">
        <v>84</v>
      </c>
      <c r="H44" t="s">
        <v>85</v>
      </c>
      <c r="J44" t="s">
        <v>117</v>
      </c>
      <c r="K44" t="s">
        <v>91</v>
      </c>
      <c r="L44" s="2">
        <v>0.55555555555555558</v>
      </c>
      <c r="M44">
        <v>1</v>
      </c>
      <c r="N44" t="s">
        <v>90</v>
      </c>
      <c r="O44" t="s">
        <v>87</v>
      </c>
      <c r="P44" t="s">
        <v>92</v>
      </c>
      <c r="Q44" t="s">
        <v>138</v>
      </c>
      <c r="R44" t="s">
        <v>94</v>
      </c>
      <c r="S44" t="s">
        <v>95</v>
      </c>
      <c r="T44">
        <v>1</v>
      </c>
      <c r="U44" t="s">
        <v>139</v>
      </c>
      <c r="V44">
        <v>169</v>
      </c>
      <c r="W44">
        <v>179</v>
      </c>
      <c r="X44" t="s">
        <v>1292</v>
      </c>
      <c r="Y44" t="s">
        <v>1293</v>
      </c>
      <c r="Z44">
        <v>145</v>
      </c>
      <c r="AA44" t="s">
        <v>101</v>
      </c>
      <c r="AB44" t="s">
        <v>1293</v>
      </c>
      <c r="AD44" t="e">
        <v>#N/A</v>
      </c>
      <c r="AE44" t="s">
        <v>1294</v>
      </c>
      <c r="AH44" t="s">
        <v>140</v>
      </c>
      <c r="AI44" t="s">
        <v>99</v>
      </c>
      <c r="AJ44" t="s">
        <v>1295</v>
      </c>
      <c r="AK44">
        <v>145</v>
      </c>
      <c r="AL44" t="s">
        <v>101</v>
      </c>
      <c r="AN44" t="s">
        <v>83</v>
      </c>
      <c r="AO44" t="s">
        <v>102</v>
      </c>
      <c r="AP44">
        <v>1</v>
      </c>
      <c r="AQ44" t="s">
        <v>103</v>
      </c>
      <c r="AR44">
        <v>575</v>
      </c>
      <c r="AS44" t="s">
        <v>101</v>
      </c>
      <c r="AT44" s="1">
        <v>44767</v>
      </c>
      <c r="AU44" t="s">
        <v>104</v>
      </c>
      <c r="AV44" t="s">
        <v>105</v>
      </c>
      <c r="AW44" t="s">
        <v>1296</v>
      </c>
    </row>
    <row r="45" spans="1:49" x14ac:dyDescent="0.25">
      <c r="A45" t="s">
        <v>76</v>
      </c>
      <c r="B45" t="s">
        <v>77</v>
      </c>
      <c r="C45" s="1">
        <v>44697</v>
      </c>
      <c r="D45" t="s">
        <v>1291</v>
      </c>
      <c r="E45" t="s">
        <v>80</v>
      </c>
      <c r="F45">
        <v>0</v>
      </c>
      <c r="G45" t="s">
        <v>84</v>
      </c>
      <c r="H45" t="s">
        <v>85</v>
      </c>
      <c r="J45" t="s">
        <v>117</v>
      </c>
      <c r="K45" t="s">
        <v>91</v>
      </c>
      <c r="L45" s="2">
        <v>0.55555555555555558</v>
      </c>
      <c r="M45">
        <v>1</v>
      </c>
      <c r="N45" t="s">
        <v>90</v>
      </c>
      <c r="O45" t="s">
        <v>87</v>
      </c>
      <c r="P45" t="s">
        <v>92</v>
      </c>
      <c r="Q45" t="s">
        <v>260</v>
      </c>
      <c r="R45" t="s">
        <v>261</v>
      </c>
      <c r="S45" t="s">
        <v>262</v>
      </c>
      <c r="T45">
        <v>1</v>
      </c>
      <c r="U45" t="s">
        <v>263</v>
      </c>
      <c r="V45">
        <v>141</v>
      </c>
      <c r="W45">
        <v>150</v>
      </c>
      <c r="X45" t="s">
        <v>1292</v>
      </c>
      <c r="Y45" t="s">
        <v>1293</v>
      </c>
      <c r="AA45" t="s">
        <v>101</v>
      </c>
      <c r="AB45" t="s">
        <v>1298</v>
      </c>
      <c r="AD45" t="e">
        <v>#N/A</v>
      </c>
      <c r="AE45" t="s">
        <v>1294</v>
      </c>
      <c r="AH45" t="s">
        <v>264</v>
      </c>
      <c r="AI45" t="s">
        <v>99</v>
      </c>
      <c r="AJ45" t="s">
        <v>1295</v>
      </c>
      <c r="AK45">
        <v>62.119998931884801</v>
      </c>
      <c r="AL45" t="s">
        <v>101</v>
      </c>
      <c r="AN45" t="s">
        <v>83</v>
      </c>
      <c r="AO45" t="s">
        <v>265</v>
      </c>
      <c r="AP45">
        <v>1</v>
      </c>
      <c r="AQ45" t="s">
        <v>103</v>
      </c>
      <c r="AR45">
        <v>343.55999755859398</v>
      </c>
      <c r="AS45" t="s">
        <v>101</v>
      </c>
      <c r="AT45" s="1">
        <v>44768</v>
      </c>
      <c r="AU45" t="s">
        <v>104</v>
      </c>
      <c r="AV45" t="s">
        <v>266</v>
      </c>
      <c r="AW45" t="s">
        <v>1299</v>
      </c>
    </row>
    <row r="46" spans="1:49" x14ac:dyDescent="0.25">
      <c r="A46" t="s">
        <v>76</v>
      </c>
      <c r="B46" t="s">
        <v>77</v>
      </c>
      <c r="C46" s="1">
        <v>44697</v>
      </c>
      <c r="D46" t="s">
        <v>1291</v>
      </c>
      <c r="E46" t="s">
        <v>80</v>
      </c>
      <c r="F46">
        <v>0</v>
      </c>
      <c r="G46" t="s">
        <v>84</v>
      </c>
      <c r="H46" t="s">
        <v>85</v>
      </c>
      <c r="J46" t="s">
        <v>117</v>
      </c>
      <c r="K46" t="s">
        <v>91</v>
      </c>
      <c r="L46" s="2">
        <v>0.55555555555555558</v>
      </c>
      <c r="M46">
        <v>1</v>
      </c>
      <c r="N46" t="s">
        <v>90</v>
      </c>
      <c r="O46" t="s">
        <v>87</v>
      </c>
      <c r="P46" t="s">
        <v>92</v>
      </c>
      <c r="Q46" t="s">
        <v>268</v>
      </c>
      <c r="R46" t="s">
        <v>261</v>
      </c>
      <c r="S46" t="s">
        <v>262</v>
      </c>
      <c r="T46">
        <v>1</v>
      </c>
      <c r="U46" t="s">
        <v>269</v>
      </c>
      <c r="V46">
        <v>140</v>
      </c>
      <c r="W46">
        <v>150</v>
      </c>
      <c r="X46" t="s">
        <v>1292</v>
      </c>
      <c r="Y46" t="s">
        <v>1293</v>
      </c>
      <c r="AA46" t="s">
        <v>101</v>
      </c>
      <c r="AB46" t="s">
        <v>1298</v>
      </c>
      <c r="AD46" t="e">
        <v>#N/A</v>
      </c>
      <c r="AE46" t="s">
        <v>1294</v>
      </c>
      <c r="AH46" t="s">
        <v>270</v>
      </c>
      <c r="AI46" t="s">
        <v>99</v>
      </c>
      <c r="AJ46" t="s">
        <v>1295</v>
      </c>
      <c r="AK46">
        <v>57.5200004577637</v>
      </c>
      <c r="AL46" t="s">
        <v>101</v>
      </c>
      <c r="AN46" t="s">
        <v>83</v>
      </c>
      <c r="AO46" t="s">
        <v>265</v>
      </c>
      <c r="AP46">
        <v>1</v>
      </c>
      <c r="AQ46" t="s">
        <v>103</v>
      </c>
      <c r="AR46">
        <v>343.55999755859398</v>
      </c>
      <c r="AS46" t="s">
        <v>101</v>
      </c>
      <c r="AT46" s="1">
        <v>44768</v>
      </c>
      <c r="AU46" t="s">
        <v>104</v>
      </c>
      <c r="AV46" t="s">
        <v>266</v>
      </c>
      <c r="AW46" t="s">
        <v>1299</v>
      </c>
    </row>
    <row r="47" spans="1:49" x14ac:dyDescent="0.25">
      <c r="A47" t="s">
        <v>76</v>
      </c>
      <c r="B47" t="s">
        <v>77</v>
      </c>
      <c r="C47" s="1">
        <v>44697</v>
      </c>
      <c r="D47" t="s">
        <v>1291</v>
      </c>
      <c r="E47" t="s">
        <v>80</v>
      </c>
      <c r="F47">
        <v>0</v>
      </c>
      <c r="G47" t="s">
        <v>84</v>
      </c>
      <c r="H47" t="s">
        <v>85</v>
      </c>
      <c r="J47" t="s">
        <v>117</v>
      </c>
      <c r="K47" t="s">
        <v>91</v>
      </c>
      <c r="L47" s="2">
        <v>0.55555555555555558</v>
      </c>
      <c r="M47">
        <v>1</v>
      </c>
      <c r="N47" t="s">
        <v>90</v>
      </c>
      <c r="O47" t="s">
        <v>87</v>
      </c>
      <c r="P47" t="s">
        <v>92</v>
      </c>
      <c r="Q47" t="s">
        <v>271</v>
      </c>
      <c r="R47" t="s">
        <v>261</v>
      </c>
      <c r="S47" t="s">
        <v>262</v>
      </c>
      <c r="T47">
        <v>1</v>
      </c>
      <c r="U47" t="s">
        <v>272</v>
      </c>
      <c r="V47">
        <v>151</v>
      </c>
      <c r="W47">
        <v>158</v>
      </c>
      <c r="X47" t="s">
        <v>1292</v>
      </c>
      <c r="Y47" t="s">
        <v>1293</v>
      </c>
      <c r="AA47" t="s">
        <v>101</v>
      </c>
      <c r="AB47" t="s">
        <v>1298</v>
      </c>
      <c r="AD47" t="e">
        <v>#N/A</v>
      </c>
      <c r="AE47" t="s">
        <v>1294</v>
      </c>
      <c r="AH47" t="s">
        <v>273</v>
      </c>
      <c r="AI47" t="s">
        <v>99</v>
      </c>
      <c r="AJ47" t="s">
        <v>1295</v>
      </c>
      <c r="AK47">
        <v>79.930000305175795</v>
      </c>
      <c r="AL47" t="s">
        <v>101</v>
      </c>
      <c r="AN47" t="s">
        <v>83</v>
      </c>
      <c r="AO47" t="s">
        <v>265</v>
      </c>
      <c r="AP47">
        <v>1</v>
      </c>
      <c r="AQ47" t="s">
        <v>103</v>
      </c>
      <c r="AR47">
        <v>343.55999755859398</v>
      </c>
      <c r="AS47" t="s">
        <v>101</v>
      </c>
      <c r="AT47" s="1">
        <v>44768</v>
      </c>
      <c r="AU47" t="s">
        <v>104</v>
      </c>
      <c r="AV47" t="s">
        <v>266</v>
      </c>
      <c r="AW47" t="s">
        <v>1299</v>
      </c>
    </row>
    <row r="48" spans="1:49" x14ac:dyDescent="0.25">
      <c r="A48" t="s">
        <v>76</v>
      </c>
      <c r="B48" t="s">
        <v>77</v>
      </c>
      <c r="C48" s="1">
        <v>44697</v>
      </c>
      <c r="D48" t="s">
        <v>1291</v>
      </c>
      <c r="E48" t="s">
        <v>80</v>
      </c>
      <c r="F48">
        <v>0</v>
      </c>
      <c r="G48" t="s">
        <v>84</v>
      </c>
      <c r="H48" t="s">
        <v>85</v>
      </c>
      <c r="J48" t="s">
        <v>117</v>
      </c>
      <c r="K48" t="s">
        <v>91</v>
      </c>
      <c r="L48" s="2">
        <v>0.55555555555555558</v>
      </c>
      <c r="M48">
        <v>1</v>
      </c>
      <c r="N48" t="s">
        <v>90</v>
      </c>
      <c r="O48" t="s">
        <v>87</v>
      </c>
      <c r="P48" t="s">
        <v>92</v>
      </c>
      <c r="Q48" t="s">
        <v>274</v>
      </c>
      <c r="R48" t="s">
        <v>261</v>
      </c>
      <c r="S48" t="s">
        <v>262</v>
      </c>
      <c r="T48">
        <v>1</v>
      </c>
      <c r="U48" t="s">
        <v>275</v>
      </c>
      <c r="V48">
        <v>150</v>
      </c>
      <c r="W48">
        <v>160</v>
      </c>
      <c r="X48" t="s">
        <v>1292</v>
      </c>
      <c r="Y48" t="s">
        <v>1293</v>
      </c>
      <c r="AA48" t="s">
        <v>101</v>
      </c>
      <c r="AB48" t="s">
        <v>1298</v>
      </c>
      <c r="AD48" t="e">
        <v>#N/A</v>
      </c>
      <c r="AE48" t="s">
        <v>1294</v>
      </c>
      <c r="AH48" t="s">
        <v>276</v>
      </c>
      <c r="AI48" t="s">
        <v>99</v>
      </c>
      <c r="AJ48" t="s">
        <v>1295</v>
      </c>
      <c r="AK48">
        <v>75.25</v>
      </c>
      <c r="AL48" t="s">
        <v>101</v>
      </c>
      <c r="AN48" t="s">
        <v>83</v>
      </c>
      <c r="AO48" t="s">
        <v>265</v>
      </c>
      <c r="AP48">
        <v>1</v>
      </c>
      <c r="AQ48" t="s">
        <v>103</v>
      </c>
      <c r="AR48">
        <v>343.55999755859398</v>
      </c>
      <c r="AS48" t="s">
        <v>101</v>
      </c>
      <c r="AT48" s="1">
        <v>44768</v>
      </c>
      <c r="AU48" t="s">
        <v>104</v>
      </c>
      <c r="AV48" t="s">
        <v>266</v>
      </c>
      <c r="AW48" t="s">
        <v>1299</v>
      </c>
    </row>
    <row r="49" spans="1:49" x14ac:dyDescent="0.25">
      <c r="A49" t="s">
        <v>76</v>
      </c>
      <c r="B49" t="s">
        <v>77</v>
      </c>
      <c r="C49" s="1">
        <v>44697</v>
      </c>
      <c r="D49" t="s">
        <v>1291</v>
      </c>
      <c r="E49" t="s">
        <v>80</v>
      </c>
      <c r="F49">
        <v>0</v>
      </c>
      <c r="G49" t="s">
        <v>84</v>
      </c>
      <c r="H49" t="s">
        <v>85</v>
      </c>
      <c r="J49" t="s">
        <v>117</v>
      </c>
      <c r="K49" t="s">
        <v>91</v>
      </c>
      <c r="L49" s="2">
        <v>0.55555555555555558</v>
      </c>
      <c r="M49">
        <v>1</v>
      </c>
      <c r="N49" t="s">
        <v>90</v>
      </c>
      <c r="O49" t="s">
        <v>87</v>
      </c>
      <c r="P49" t="s">
        <v>92</v>
      </c>
      <c r="Q49" t="s">
        <v>277</v>
      </c>
      <c r="R49" t="s">
        <v>261</v>
      </c>
      <c r="S49" t="s">
        <v>262</v>
      </c>
      <c r="T49">
        <v>1</v>
      </c>
      <c r="U49" t="s">
        <v>278</v>
      </c>
      <c r="V49">
        <v>144</v>
      </c>
      <c r="W49">
        <v>154</v>
      </c>
      <c r="X49" t="s">
        <v>1292</v>
      </c>
      <c r="Y49" t="s">
        <v>1293</v>
      </c>
      <c r="AA49" t="s">
        <v>101</v>
      </c>
      <c r="AB49" t="s">
        <v>1298</v>
      </c>
      <c r="AD49" t="e">
        <v>#N/A</v>
      </c>
      <c r="AE49" t="s">
        <v>1294</v>
      </c>
      <c r="AH49" t="s">
        <v>279</v>
      </c>
      <c r="AI49" t="s">
        <v>99</v>
      </c>
      <c r="AJ49" t="s">
        <v>1295</v>
      </c>
      <c r="AK49">
        <v>68.739997863769503</v>
      </c>
      <c r="AL49" t="s">
        <v>101</v>
      </c>
      <c r="AN49" t="s">
        <v>83</v>
      </c>
      <c r="AO49" t="s">
        <v>265</v>
      </c>
      <c r="AP49">
        <v>1</v>
      </c>
      <c r="AQ49" t="s">
        <v>103</v>
      </c>
      <c r="AR49">
        <v>343.55999755859398</v>
      </c>
      <c r="AS49" t="s">
        <v>101</v>
      </c>
      <c r="AT49" s="1">
        <v>44768</v>
      </c>
      <c r="AU49" t="s">
        <v>104</v>
      </c>
      <c r="AV49" t="s">
        <v>266</v>
      </c>
      <c r="AW49" t="s">
        <v>1299</v>
      </c>
    </row>
    <row r="50" spans="1:49" x14ac:dyDescent="0.25">
      <c r="A50" t="s">
        <v>280</v>
      </c>
      <c r="B50" t="s">
        <v>281</v>
      </c>
      <c r="C50" s="1">
        <v>44698</v>
      </c>
      <c r="D50" t="s">
        <v>1291</v>
      </c>
      <c r="E50" t="s">
        <v>80</v>
      </c>
      <c r="F50">
        <v>0</v>
      </c>
      <c r="G50" t="s">
        <v>282</v>
      </c>
      <c r="H50" t="s">
        <v>85</v>
      </c>
      <c r="J50" t="s">
        <v>1334</v>
      </c>
      <c r="K50" t="s">
        <v>1335</v>
      </c>
      <c r="L50" s="2">
        <v>0.375</v>
      </c>
      <c r="M50">
        <v>1</v>
      </c>
      <c r="N50" t="s">
        <v>90</v>
      </c>
      <c r="O50" t="s">
        <v>87</v>
      </c>
      <c r="P50" t="s">
        <v>92</v>
      </c>
      <c r="Q50" t="s">
        <v>391</v>
      </c>
      <c r="R50" t="s">
        <v>142</v>
      </c>
      <c r="S50" t="s">
        <v>143</v>
      </c>
      <c r="T50">
        <v>1</v>
      </c>
      <c r="U50" t="s">
        <v>392</v>
      </c>
      <c r="V50">
        <v>210</v>
      </c>
      <c r="W50">
        <v>220</v>
      </c>
      <c r="X50" t="s">
        <v>1292</v>
      </c>
      <c r="Y50" t="s">
        <v>1293</v>
      </c>
      <c r="Z50">
        <v>155</v>
      </c>
      <c r="AA50" t="s">
        <v>101</v>
      </c>
      <c r="AB50" t="s">
        <v>1293</v>
      </c>
      <c r="AD50">
        <v>4</v>
      </c>
      <c r="AE50" t="s">
        <v>1294</v>
      </c>
      <c r="AH50" t="s">
        <v>393</v>
      </c>
      <c r="AI50" t="s">
        <v>146</v>
      </c>
      <c r="AJ50" t="s">
        <v>1295</v>
      </c>
      <c r="AK50">
        <v>17.5100002288818</v>
      </c>
      <c r="AL50" t="s">
        <v>101</v>
      </c>
      <c r="AN50" t="s">
        <v>83</v>
      </c>
      <c r="AO50" t="s">
        <v>394</v>
      </c>
      <c r="AP50">
        <v>1</v>
      </c>
      <c r="AQ50" t="s">
        <v>103</v>
      </c>
      <c r="AR50">
        <v>17.5100002288818</v>
      </c>
      <c r="AS50" t="s">
        <v>101</v>
      </c>
      <c r="AT50" s="1">
        <v>18264</v>
      </c>
      <c r="AU50" t="s">
        <v>104</v>
      </c>
      <c r="AW50" t="s">
        <v>1342</v>
      </c>
    </row>
    <row r="51" spans="1:49" x14ac:dyDescent="0.25">
      <c r="A51" t="s">
        <v>280</v>
      </c>
      <c r="B51" t="s">
        <v>281</v>
      </c>
      <c r="C51" s="1">
        <v>44698</v>
      </c>
      <c r="D51" t="s">
        <v>1291</v>
      </c>
      <c r="E51" t="s">
        <v>80</v>
      </c>
      <c r="F51">
        <v>0</v>
      </c>
      <c r="G51" t="s">
        <v>282</v>
      </c>
      <c r="H51" t="s">
        <v>85</v>
      </c>
      <c r="J51" t="s">
        <v>1334</v>
      </c>
      <c r="K51" t="s">
        <v>1335</v>
      </c>
      <c r="L51" s="2">
        <v>0.375</v>
      </c>
      <c r="M51">
        <v>1</v>
      </c>
      <c r="N51" t="s">
        <v>90</v>
      </c>
      <c r="O51" t="s">
        <v>87</v>
      </c>
      <c r="P51" t="s">
        <v>92</v>
      </c>
      <c r="Q51" t="s">
        <v>391</v>
      </c>
      <c r="R51" t="s">
        <v>142</v>
      </c>
      <c r="S51" t="s">
        <v>143</v>
      </c>
      <c r="T51">
        <v>1</v>
      </c>
      <c r="U51" t="s">
        <v>392</v>
      </c>
      <c r="V51">
        <v>210</v>
      </c>
      <c r="W51">
        <v>220</v>
      </c>
      <c r="X51" t="s">
        <v>1292</v>
      </c>
      <c r="Y51" t="s">
        <v>1293</v>
      </c>
      <c r="Z51">
        <v>155</v>
      </c>
      <c r="AA51" t="s">
        <v>101</v>
      </c>
      <c r="AB51" t="s">
        <v>1293</v>
      </c>
      <c r="AD51">
        <v>4</v>
      </c>
      <c r="AE51" t="s">
        <v>1294</v>
      </c>
      <c r="AH51" t="s">
        <v>396</v>
      </c>
      <c r="AI51" t="s">
        <v>151</v>
      </c>
      <c r="AJ51" t="s">
        <v>1295</v>
      </c>
      <c r="AK51">
        <v>-88</v>
      </c>
      <c r="AL51" t="s">
        <v>101</v>
      </c>
      <c r="AN51" t="s">
        <v>83</v>
      </c>
      <c r="AO51" t="s">
        <v>397</v>
      </c>
      <c r="AP51">
        <v>1</v>
      </c>
      <c r="AQ51" t="s">
        <v>103</v>
      </c>
      <c r="AR51">
        <v>-88</v>
      </c>
      <c r="AS51" t="s">
        <v>101</v>
      </c>
      <c r="AT51" s="1">
        <v>18264</v>
      </c>
      <c r="AU51" t="s">
        <v>104</v>
      </c>
      <c r="AW51" t="s">
        <v>1374</v>
      </c>
    </row>
    <row r="52" spans="1:49" x14ac:dyDescent="0.25">
      <c r="A52" t="s">
        <v>280</v>
      </c>
      <c r="B52" t="s">
        <v>281</v>
      </c>
      <c r="C52" s="1">
        <v>44698</v>
      </c>
      <c r="D52" t="s">
        <v>1291</v>
      </c>
      <c r="E52" t="s">
        <v>80</v>
      </c>
      <c r="F52">
        <v>0</v>
      </c>
      <c r="G52" t="s">
        <v>282</v>
      </c>
      <c r="H52" t="s">
        <v>85</v>
      </c>
      <c r="J52" t="s">
        <v>1334</v>
      </c>
      <c r="K52" t="s">
        <v>1335</v>
      </c>
      <c r="L52" s="2">
        <v>0.375</v>
      </c>
      <c r="M52">
        <v>1</v>
      </c>
      <c r="N52" t="s">
        <v>90</v>
      </c>
      <c r="O52" t="s">
        <v>87</v>
      </c>
      <c r="P52" t="s">
        <v>92</v>
      </c>
      <c r="Q52" t="s">
        <v>398</v>
      </c>
      <c r="R52" t="s">
        <v>142</v>
      </c>
      <c r="S52" t="s">
        <v>143</v>
      </c>
      <c r="T52">
        <v>1</v>
      </c>
      <c r="U52" t="s">
        <v>399</v>
      </c>
      <c r="V52">
        <v>231</v>
      </c>
      <c r="W52">
        <v>242</v>
      </c>
      <c r="X52" t="s">
        <v>1292</v>
      </c>
      <c r="Y52" t="s">
        <v>1293</v>
      </c>
      <c r="Z52">
        <v>185</v>
      </c>
      <c r="AA52" t="s">
        <v>101</v>
      </c>
      <c r="AB52" t="s">
        <v>1293</v>
      </c>
      <c r="AD52">
        <v>5</v>
      </c>
      <c r="AE52" t="s">
        <v>1294</v>
      </c>
      <c r="AH52" t="s">
        <v>400</v>
      </c>
      <c r="AI52" t="s">
        <v>146</v>
      </c>
      <c r="AJ52" t="s">
        <v>1295</v>
      </c>
      <c r="AK52">
        <v>21.590000152587901</v>
      </c>
      <c r="AL52" t="s">
        <v>101</v>
      </c>
      <c r="AN52" t="s">
        <v>83</v>
      </c>
      <c r="AO52" t="s">
        <v>401</v>
      </c>
      <c r="AP52">
        <v>1</v>
      </c>
      <c r="AQ52" t="s">
        <v>103</v>
      </c>
      <c r="AR52">
        <v>21.590000152587901</v>
      </c>
      <c r="AS52" t="s">
        <v>101</v>
      </c>
      <c r="AT52" s="1">
        <v>18264</v>
      </c>
      <c r="AU52" t="s">
        <v>104</v>
      </c>
      <c r="AW52" t="s">
        <v>1343</v>
      </c>
    </row>
    <row r="53" spans="1:49" x14ac:dyDescent="0.25">
      <c r="A53" t="s">
        <v>280</v>
      </c>
      <c r="B53" t="s">
        <v>281</v>
      </c>
      <c r="C53" s="1">
        <v>44698</v>
      </c>
      <c r="D53" t="s">
        <v>1291</v>
      </c>
      <c r="E53" t="s">
        <v>80</v>
      </c>
      <c r="F53">
        <v>0</v>
      </c>
      <c r="G53" t="s">
        <v>282</v>
      </c>
      <c r="H53" t="s">
        <v>85</v>
      </c>
      <c r="J53" t="s">
        <v>1334</v>
      </c>
      <c r="K53" t="s">
        <v>1335</v>
      </c>
      <c r="L53" s="2">
        <v>0.375</v>
      </c>
      <c r="M53">
        <v>1</v>
      </c>
      <c r="N53" t="s">
        <v>90</v>
      </c>
      <c r="O53" t="s">
        <v>87</v>
      </c>
      <c r="P53" t="s">
        <v>92</v>
      </c>
      <c r="Q53" t="s">
        <v>398</v>
      </c>
      <c r="R53" t="s">
        <v>142</v>
      </c>
      <c r="S53" t="s">
        <v>143</v>
      </c>
      <c r="T53">
        <v>1</v>
      </c>
      <c r="U53" t="s">
        <v>399</v>
      </c>
      <c r="V53">
        <v>231</v>
      </c>
      <c r="W53">
        <v>242</v>
      </c>
      <c r="X53" t="s">
        <v>1292</v>
      </c>
      <c r="Y53" t="s">
        <v>1293</v>
      </c>
      <c r="Z53">
        <v>185</v>
      </c>
      <c r="AA53" t="s">
        <v>101</v>
      </c>
      <c r="AB53" t="s">
        <v>1293</v>
      </c>
      <c r="AD53">
        <v>5</v>
      </c>
      <c r="AE53" t="s">
        <v>1294</v>
      </c>
      <c r="AH53" t="s">
        <v>402</v>
      </c>
      <c r="AI53" t="s">
        <v>151</v>
      </c>
      <c r="AJ53" t="s">
        <v>1295</v>
      </c>
      <c r="AK53">
        <v>-88</v>
      </c>
      <c r="AL53" t="s">
        <v>101</v>
      </c>
      <c r="AN53" t="s">
        <v>83</v>
      </c>
      <c r="AO53" t="s">
        <v>403</v>
      </c>
      <c r="AP53">
        <v>1</v>
      </c>
      <c r="AQ53" t="s">
        <v>103</v>
      </c>
      <c r="AR53">
        <v>-88</v>
      </c>
      <c r="AS53" t="s">
        <v>101</v>
      </c>
      <c r="AT53" s="1">
        <v>18264</v>
      </c>
      <c r="AU53" t="s">
        <v>104</v>
      </c>
      <c r="AW53" t="s">
        <v>1375</v>
      </c>
    </row>
    <row r="54" spans="1:49" x14ac:dyDescent="0.25">
      <c r="A54" t="s">
        <v>280</v>
      </c>
      <c r="B54" t="s">
        <v>281</v>
      </c>
      <c r="C54" s="1">
        <v>44698</v>
      </c>
      <c r="D54" t="s">
        <v>1291</v>
      </c>
      <c r="E54" t="s">
        <v>80</v>
      </c>
      <c r="F54">
        <v>0</v>
      </c>
      <c r="G54" t="s">
        <v>282</v>
      </c>
      <c r="H54" t="s">
        <v>85</v>
      </c>
      <c r="J54" t="s">
        <v>1334</v>
      </c>
      <c r="K54" t="s">
        <v>1335</v>
      </c>
      <c r="L54" s="2">
        <v>0.375</v>
      </c>
      <c r="M54">
        <v>1</v>
      </c>
      <c r="N54" t="s">
        <v>90</v>
      </c>
      <c r="O54" t="s">
        <v>87</v>
      </c>
      <c r="P54" t="s">
        <v>92</v>
      </c>
      <c r="Q54" t="s">
        <v>404</v>
      </c>
      <c r="R54" t="s">
        <v>142</v>
      </c>
      <c r="S54" t="s">
        <v>143</v>
      </c>
      <c r="T54">
        <v>1</v>
      </c>
      <c r="U54" t="s">
        <v>405</v>
      </c>
      <c r="V54">
        <v>240</v>
      </c>
      <c r="W54">
        <v>252</v>
      </c>
      <c r="X54" t="s">
        <v>1292</v>
      </c>
      <c r="Y54" t="s">
        <v>1293</v>
      </c>
      <c r="Z54">
        <v>230</v>
      </c>
      <c r="AA54" t="s">
        <v>101</v>
      </c>
      <c r="AB54" t="s">
        <v>1293</v>
      </c>
      <c r="AD54">
        <v>6</v>
      </c>
      <c r="AE54" t="s">
        <v>1294</v>
      </c>
      <c r="AH54" t="s">
        <v>406</v>
      </c>
      <c r="AI54" t="s">
        <v>146</v>
      </c>
      <c r="AJ54" t="s">
        <v>1295</v>
      </c>
      <c r="AK54">
        <v>22.9799995422363</v>
      </c>
      <c r="AL54" t="s">
        <v>101</v>
      </c>
      <c r="AN54" t="s">
        <v>83</v>
      </c>
      <c r="AO54" t="s">
        <v>407</v>
      </c>
      <c r="AP54">
        <v>1</v>
      </c>
      <c r="AQ54" t="s">
        <v>103</v>
      </c>
      <c r="AR54">
        <v>22.9799995422363</v>
      </c>
      <c r="AS54" t="s">
        <v>101</v>
      </c>
      <c r="AT54" s="1">
        <v>18264</v>
      </c>
      <c r="AU54" t="s">
        <v>104</v>
      </c>
      <c r="AW54" t="s">
        <v>1344</v>
      </c>
    </row>
    <row r="55" spans="1:49" x14ac:dyDescent="0.25">
      <c r="A55" t="s">
        <v>280</v>
      </c>
      <c r="B55" t="s">
        <v>281</v>
      </c>
      <c r="C55" s="1">
        <v>44698</v>
      </c>
      <c r="D55" t="s">
        <v>1291</v>
      </c>
      <c r="E55" t="s">
        <v>80</v>
      </c>
      <c r="F55">
        <v>0</v>
      </c>
      <c r="G55" t="s">
        <v>282</v>
      </c>
      <c r="H55" t="s">
        <v>85</v>
      </c>
      <c r="J55" t="s">
        <v>1334</v>
      </c>
      <c r="K55" t="s">
        <v>1335</v>
      </c>
      <c r="L55" s="2">
        <v>0.375</v>
      </c>
      <c r="M55">
        <v>1</v>
      </c>
      <c r="N55" t="s">
        <v>90</v>
      </c>
      <c r="O55" t="s">
        <v>87</v>
      </c>
      <c r="P55" t="s">
        <v>92</v>
      </c>
      <c r="Q55" t="s">
        <v>404</v>
      </c>
      <c r="R55" t="s">
        <v>142</v>
      </c>
      <c r="S55" t="s">
        <v>143</v>
      </c>
      <c r="T55">
        <v>1</v>
      </c>
      <c r="U55" t="s">
        <v>405</v>
      </c>
      <c r="V55">
        <v>240</v>
      </c>
      <c r="W55">
        <v>252</v>
      </c>
      <c r="X55" t="s">
        <v>1292</v>
      </c>
      <c r="Y55" t="s">
        <v>1293</v>
      </c>
      <c r="Z55">
        <v>230</v>
      </c>
      <c r="AA55" t="s">
        <v>101</v>
      </c>
      <c r="AB55" t="s">
        <v>1293</v>
      </c>
      <c r="AD55">
        <v>6</v>
      </c>
      <c r="AE55" t="s">
        <v>1294</v>
      </c>
      <c r="AH55" t="s">
        <v>408</v>
      </c>
      <c r="AI55" t="s">
        <v>151</v>
      </c>
      <c r="AJ55" t="s">
        <v>1295</v>
      </c>
      <c r="AK55">
        <v>-88</v>
      </c>
      <c r="AL55" t="s">
        <v>101</v>
      </c>
      <c r="AN55" t="s">
        <v>83</v>
      </c>
      <c r="AO55" t="s">
        <v>409</v>
      </c>
      <c r="AP55">
        <v>1</v>
      </c>
      <c r="AQ55" t="s">
        <v>103</v>
      </c>
      <c r="AR55">
        <v>-88</v>
      </c>
      <c r="AS55" t="s">
        <v>101</v>
      </c>
      <c r="AT55" s="1">
        <v>18264</v>
      </c>
      <c r="AU55" t="s">
        <v>104</v>
      </c>
      <c r="AW55" t="s">
        <v>1376</v>
      </c>
    </row>
    <row r="56" spans="1:49" x14ac:dyDescent="0.25">
      <c r="A56" t="s">
        <v>280</v>
      </c>
      <c r="B56" t="s">
        <v>281</v>
      </c>
      <c r="C56" s="1">
        <v>44698</v>
      </c>
      <c r="D56" t="s">
        <v>1291</v>
      </c>
      <c r="E56" t="s">
        <v>80</v>
      </c>
      <c r="F56">
        <v>0</v>
      </c>
      <c r="G56" t="s">
        <v>282</v>
      </c>
      <c r="H56" t="s">
        <v>85</v>
      </c>
      <c r="J56" t="s">
        <v>1334</v>
      </c>
      <c r="K56" t="s">
        <v>1335</v>
      </c>
      <c r="L56" s="2">
        <v>0.375</v>
      </c>
      <c r="M56">
        <v>1</v>
      </c>
      <c r="N56" t="s">
        <v>90</v>
      </c>
      <c r="O56" t="s">
        <v>87</v>
      </c>
      <c r="P56" t="s">
        <v>92</v>
      </c>
      <c r="Q56" t="s">
        <v>410</v>
      </c>
      <c r="R56" t="s">
        <v>142</v>
      </c>
      <c r="S56" t="s">
        <v>143</v>
      </c>
      <c r="T56">
        <v>1</v>
      </c>
      <c r="U56" t="s">
        <v>411</v>
      </c>
      <c r="V56">
        <v>252</v>
      </c>
      <c r="W56">
        <v>260</v>
      </c>
      <c r="X56" t="s">
        <v>1292</v>
      </c>
      <c r="Y56" t="s">
        <v>1293</v>
      </c>
      <c r="Z56">
        <v>280</v>
      </c>
      <c r="AA56" t="s">
        <v>101</v>
      </c>
      <c r="AB56" t="s">
        <v>1293</v>
      </c>
      <c r="AD56">
        <v>9</v>
      </c>
      <c r="AE56" t="s">
        <v>1294</v>
      </c>
      <c r="AH56" t="s">
        <v>412</v>
      </c>
      <c r="AI56" t="s">
        <v>146</v>
      </c>
      <c r="AJ56" t="s">
        <v>1295</v>
      </c>
      <c r="AK56">
        <v>24.2700004577637</v>
      </c>
      <c r="AL56" t="s">
        <v>101</v>
      </c>
      <c r="AN56" t="s">
        <v>83</v>
      </c>
      <c r="AO56" t="s">
        <v>413</v>
      </c>
      <c r="AP56">
        <v>1</v>
      </c>
      <c r="AQ56" t="s">
        <v>103</v>
      </c>
      <c r="AR56">
        <v>24.2700004577637</v>
      </c>
      <c r="AS56" t="s">
        <v>101</v>
      </c>
      <c r="AT56" s="1">
        <v>18264</v>
      </c>
      <c r="AU56" t="s">
        <v>104</v>
      </c>
      <c r="AW56" t="s">
        <v>1345</v>
      </c>
    </row>
    <row r="57" spans="1:49" x14ac:dyDescent="0.25">
      <c r="A57" t="s">
        <v>280</v>
      </c>
      <c r="B57" t="s">
        <v>281</v>
      </c>
      <c r="C57" s="1">
        <v>44698</v>
      </c>
      <c r="D57" t="s">
        <v>1291</v>
      </c>
      <c r="E57" t="s">
        <v>80</v>
      </c>
      <c r="F57">
        <v>0</v>
      </c>
      <c r="G57" t="s">
        <v>282</v>
      </c>
      <c r="H57" t="s">
        <v>85</v>
      </c>
      <c r="J57" t="s">
        <v>1334</v>
      </c>
      <c r="K57" t="s">
        <v>1335</v>
      </c>
      <c r="L57" s="2">
        <v>0.375</v>
      </c>
      <c r="M57">
        <v>1</v>
      </c>
      <c r="N57" t="s">
        <v>90</v>
      </c>
      <c r="O57" t="s">
        <v>87</v>
      </c>
      <c r="P57" t="s">
        <v>92</v>
      </c>
      <c r="Q57" t="s">
        <v>410</v>
      </c>
      <c r="R57" t="s">
        <v>142</v>
      </c>
      <c r="S57" t="s">
        <v>143</v>
      </c>
      <c r="T57">
        <v>1</v>
      </c>
      <c r="U57" t="s">
        <v>411</v>
      </c>
      <c r="V57">
        <v>252</v>
      </c>
      <c r="W57">
        <v>260</v>
      </c>
      <c r="X57" t="s">
        <v>1292</v>
      </c>
      <c r="Y57" t="s">
        <v>1293</v>
      </c>
      <c r="Z57">
        <v>280</v>
      </c>
      <c r="AA57" t="s">
        <v>101</v>
      </c>
      <c r="AB57" t="s">
        <v>1293</v>
      </c>
      <c r="AD57">
        <v>9</v>
      </c>
      <c r="AE57" t="s">
        <v>1294</v>
      </c>
      <c r="AH57" t="s">
        <v>414</v>
      </c>
      <c r="AI57" t="s">
        <v>151</v>
      </c>
      <c r="AJ57" t="s">
        <v>1295</v>
      </c>
      <c r="AK57">
        <v>-88</v>
      </c>
      <c r="AL57" t="s">
        <v>101</v>
      </c>
      <c r="AN57" t="s">
        <v>83</v>
      </c>
      <c r="AO57" t="s">
        <v>415</v>
      </c>
      <c r="AP57">
        <v>1</v>
      </c>
      <c r="AQ57" t="s">
        <v>103</v>
      </c>
      <c r="AR57">
        <v>-88</v>
      </c>
      <c r="AS57" t="s">
        <v>101</v>
      </c>
      <c r="AT57" s="1">
        <v>18264</v>
      </c>
      <c r="AU57" t="s">
        <v>104</v>
      </c>
      <c r="AW57" t="s">
        <v>1377</v>
      </c>
    </row>
    <row r="58" spans="1:49" x14ac:dyDescent="0.25">
      <c r="A58" t="s">
        <v>280</v>
      </c>
      <c r="B58" t="s">
        <v>281</v>
      </c>
      <c r="C58" s="1">
        <v>44698</v>
      </c>
      <c r="D58" t="s">
        <v>1291</v>
      </c>
      <c r="E58" t="s">
        <v>80</v>
      </c>
      <c r="F58">
        <v>0</v>
      </c>
      <c r="G58" t="s">
        <v>282</v>
      </c>
      <c r="H58" t="s">
        <v>85</v>
      </c>
      <c r="J58" t="s">
        <v>1334</v>
      </c>
      <c r="K58" t="s">
        <v>1335</v>
      </c>
      <c r="L58" s="2">
        <v>0.375</v>
      </c>
      <c r="M58">
        <v>1</v>
      </c>
      <c r="N58" t="s">
        <v>90</v>
      </c>
      <c r="O58" t="s">
        <v>87</v>
      </c>
      <c r="P58" t="s">
        <v>92</v>
      </c>
      <c r="Q58" t="s">
        <v>416</v>
      </c>
      <c r="R58" t="s">
        <v>142</v>
      </c>
      <c r="S58" t="s">
        <v>143</v>
      </c>
      <c r="T58">
        <v>1</v>
      </c>
      <c r="U58" t="s">
        <v>417</v>
      </c>
      <c r="V58">
        <v>372</v>
      </c>
      <c r="W58">
        <v>390</v>
      </c>
      <c r="X58" t="s">
        <v>1292</v>
      </c>
      <c r="Y58" t="s">
        <v>1293</v>
      </c>
      <c r="Z58">
        <v>915</v>
      </c>
      <c r="AA58" t="s">
        <v>101</v>
      </c>
      <c r="AB58" t="s">
        <v>1293</v>
      </c>
      <c r="AD58">
        <v>13</v>
      </c>
      <c r="AE58" t="s">
        <v>1294</v>
      </c>
      <c r="AH58" t="s">
        <v>418</v>
      </c>
      <c r="AI58" t="s">
        <v>99</v>
      </c>
      <c r="AJ58" t="s">
        <v>1295</v>
      </c>
      <c r="AK58">
        <v>80.610000610351605</v>
      </c>
      <c r="AL58" t="s">
        <v>101</v>
      </c>
      <c r="AN58" t="s">
        <v>83</v>
      </c>
      <c r="AO58" t="s">
        <v>419</v>
      </c>
      <c r="AP58">
        <v>1</v>
      </c>
      <c r="AQ58" t="s">
        <v>103</v>
      </c>
      <c r="AR58">
        <v>299.989990234375</v>
      </c>
      <c r="AS58" t="s">
        <v>101</v>
      </c>
      <c r="AT58" s="1">
        <v>44750</v>
      </c>
      <c r="AU58" t="s">
        <v>104</v>
      </c>
      <c r="AV58" t="s">
        <v>420</v>
      </c>
      <c r="AW58" t="s">
        <v>1340</v>
      </c>
    </row>
    <row r="59" spans="1:49" x14ac:dyDescent="0.25">
      <c r="A59" t="s">
        <v>280</v>
      </c>
      <c r="B59" t="s">
        <v>281</v>
      </c>
      <c r="C59" s="1">
        <v>44698</v>
      </c>
      <c r="D59" t="s">
        <v>1291</v>
      </c>
      <c r="E59" t="s">
        <v>80</v>
      </c>
      <c r="F59">
        <v>0</v>
      </c>
      <c r="G59" t="s">
        <v>282</v>
      </c>
      <c r="H59" t="s">
        <v>85</v>
      </c>
      <c r="J59" t="s">
        <v>1334</v>
      </c>
      <c r="K59" t="s">
        <v>1335</v>
      </c>
      <c r="L59" s="2">
        <v>0.375</v>
      </c>
      <c r="M59">
        <v>1</v>
      </c>
      <c r="N59" t="s">
        <v>90</v>
      </c>
      <c r="O59" t="s">
        <v>87</v>
      </c>
      <c r="P59" t="s">
        <v>92</v>
      </c>
      <c r="Q59" t="s">
        <v>416</v>
      </c>
      <c r="R59" t="s">
        <v>142</v>
      </c>
      <c r="S59" t="s">
        <v>143</v>
      </c>
      <c r="T59">
        <v>1</v>
      </c>
      <c r="U59" t="s">
        <v>417</v>
      </c>
      <c r="V59">
        <v>372</v>
      </c>
      <c r="W59">
        <v>390</v>
      </c>
      <c r="X59" t="s">
        <v>1292</v>
      </c>
      <c r="Y59" t="s">
        <v>1293</v>
      </c>
      <c r="Z59">
        <v>915</v>
      </c>
      <c r="AA59" t="s">
        <v>101</v>
      </c>
      <c r="AB59" t="s">
        <v>1293</v>
      </c>
      <c r="AD59">
        <v>13</v>
      </c>
      <c r="AE59" t="s">
        <v>1294</v>
      </c>
      <c r="AH59" t="s">
        <v>422</v>
      </c>
      <c r="AI59" t="s">
        <v>151</v>
      </c>
      <c r="AJ59" t="s">
        <v>1295</v>
      </c>
      <c r="AK59">
        <v>-88</v>
      </c>
      <c r="AL59" t="s">
        <v>101</v>
      </c>
      <c r="AN59" t="s">
        <v>83</v>
      </c>
      <c r="AO59" t="s">
        <v>423</v>
      </c>
      <c r="AP59">
        <v>1</v>
      </c>
      <c r="AQ59" t="s">
        <v>103</v>
      </c>
      <c r="AR59">
        <v>-88</v>
      </c>
      <c r="AS59" t="s">
        <v>101</v>
      </c>
      <c r="AT59" s="1">
        <v>18264</v>
      </c>
      <c r="AU59" t="s">
        <v>104</v>
      </c>
      <c r="AW59" t="s">
        <v>1378</v>
      </c>
    </row>
    <row r="60" spans="1:49" x14ac:dyDescent="0.25">
      <c r="A60" t="s">
        <v>280</v>
      </c>
      <c r="B60" t="s">
        <v>281</v>
      </c>
      <c r="C60" s="1">
        <v>44698</v>
      </c>
      <c r="D60" t="s">
        <v>1291</v>
      </c>
      <c r="E60" t="s">
        <v>80</v>
      </c>
      <c r="F60">
        <v>0</v>
      </c>
      <c r="G60" t="s">
        <v>282</v>
      </c>
      <c r="H60" t="s">
        <v>85</v>
      </c>
      <c r="J60" t="s">
        <v>1334</v>
      </c>
      <c r="K60" t="s">
        <v>1335</v>
      </c>
      <c r="L60" s="2">
        <v>0.375</v>
      </c>
      <c r="M60">
        <v>1</v>
      </c>
      <c r="N60" t="s">
        <v>90</v>
      </c>
      <c r="O60" t="s">
        <v>87</v>
      </c>
      <c r="P60" t="s">
        <v>92</v>
      </c>
      <c r="Q60" t="s">
        <v>424</v>
      </c>
      <c r="R60" t="s">
        <v>142</v>
      </c>
      <c r="S60" t="s">
        <v>143</v>
      </c>
      <c r="T60">
        <v>1</v>
      </c>
      <c r="U60" t="s">
        <v>425</v>
      </c>
      <c r="V60">
        <v>368</v>
      </c>
      <c r="W60">
        <v>385</v>
      </c>
      <c r="X60" t="s">
        <v>1292</v>
      </c>
      <c r="Y60" t="s">
        <v>1293</v>
      </c>
      <c r="Z60">
        <v>995</v>
      </c>
      <c r="AA60" t="s">
        <v>101</v>
      </c>
      <c r="AB60" t="s">
        <v>1293</v>
      </c>
      <c r="AD60">
        <v>13</v>
      </c>
      <c r="AE60" t="s">
        <v>1294</v>
      </c>
      <c r="AH60" t="s">
        <v>426</v>
      </c>
      <c r="AI60" t="s">
        <v>99</v>
      </c>
      <c r="AJ60" t="s">
        <v>1295</v>
      </c>
      <c r="AK60">
        <v>87.680000305175795</v>
      </c>
      <c r="AL60" t="s">
        <v>101</v>
      </c>
      <c r="AN60" t="s">
        <v>83</v>
      </c>
      <c r="AO60" t="s">
        <v>419</v>
      </c>
      <c r="AP60">
        <v>1</v>
      </c>
      <c r="AQ60" t="s">
        <v>103</v>
      </c>
      <c r="AR60">
        <v>299.989990234375</v>
      </c>
      <c r="AS60" t="s">
        <v>101</v>
      </c>
      <c r="AT60" s="1">
        <v>44750</v>
      </c>
      <c r="AU60" t="s">
        <v>104</v>
      </c>
      <c r="AV60" t="s">
        <v>420</v>
      </c>
      <c r="AW60" t="s">
        <v>1340</v>
      </c>
    </row>
    <row r="61" spans="1:49" x14ac:dyDescent="0.25">
      <c r="A61" t="s">
        <v>280</v>
      </c>
      <c r="B61" t="s">
        <v>281</v>
      </c>
      <c r="C61" s="1">
        <v>44698</v>
      </c>
      <c r="D61" t="s">
        <v>1291</v>
      </c>
      <c r="E61" t="s">
        <v>80</v>
      </c>
      <c r="F61">
        <v>0</v>
      </c>
      <c r="G61" t="s">
        <v>282</v>
      </c>
      <c r="H61" t="s">
        <v>85</v>
      </c>
      <c r="J61" t="s">
        <v>1334</v>
      </c>
      <c r="K61" t="s">
        <v>1335</v>
      </c>
      <c r="L61" s="2">
        <v>0.375</v>
      </c>
      <c r="M61">
        <v>1</v>
      </c>
      <c r="N61" t="s">
        <v>90</v>
      </c>
      <c r="O61" t="s">
        <v>87</v>
      </c>
      <c r="P61" t="s">
        <v>92</v>
      </c>
      <c r="Q61" t="s">
        <v>424</v>
      </c>
      <c r="R61" t="s">
        <v>142</v>
      </c>
      <c r="S61" t="s">
        <v>143</v>
      </c>
      <c r="T61">
        <v>1</v>
      </c>
      <c r="U61" t="s">
        <v>425</v>
      </c>
      <c r="V61">
        <v>368</v>
      </c>
      <c r="W61">
        <v>385</v>
      </c>
      <c r="X61" t="s">
        <v>1292</v>
      </c>
      <c r="Y61" t="s">
        <v>1293</v>
      </c>
      <c r="Z61">
        <v>995</v>
      </c>
      <c r="AA61" t="s">
        <v>101</v>
      </c>
      <c r="AB61" t="s">
        <v>1293</v>
      </c>
      <c r="AD61">
        <v>13</v>
      </c>
      <c r="AE61" t="s">
        <v>1294</v>
      </c>
      <c r="AH61" t="s">
        <v>427</v>
      </c>
      <c r="AI61" t="s">
        <v>151</v>
      </c>
      <c r="AJ61" t="s">
        <v>1295</v>
      </c>
      <c r="AK61">
        <v>-88</v>
      </c>
      <c r="AL61" t="s">
        <v>101</v>
      </c>
      <c r="AN61" t="s">
        <v>83</v>
      </c>
      <c r="AO61" t="s">
        <v>428</v>
      </c>
      <c r="AP61">
        <v>1</v>
      </c>
      <c r="AQ61" t="s">
        <v>103</v>
      </c>
      <c r="AR61">
        <v>-88</v>
      </c>
      <c r="AS61" t="s">
        <v>101</v>
      </c>
      <c r="AT61" s="1">
        <v>18264</v>
      </c>
      <c r="AU61" t="s">
        <v>104</v>
      </c>
      <c r="AW61" t="s">
        <v>1379</v>
      </c>
    </row>
    <row r="62" spans="1:49" x14ac:dyDescent="0.25">
      <c r="A62" t="s">
        <v>280</v>
      </c>
      <c r="B62" t="s">
        <v>281</v>
      </c>
      <c r="C62" s="1">
        <v>44698</v>
      </c>
      <c r="D62" t="s">
        <v>1291</v>
      </c>
      <c r="E62" t="s">
        <v>80</v>
      </c>
      <c r="F62">
        <v>0</v>
      </c>
      <c r="G62" t="s">
        <v>282</v>
      </c>
      <c r="H62" t="s">
        <v>85</v>
      </c>
      <c r="J62" t="s">
        <v>1334</v>
      </c>
      <c r="K62" t="s">
        <v>1335</v>
      </c>
      <c r="L62" s="2">
        <v>0.375</v>
      </c>
      <c r="M62">
        <v>1</v>
      </c>
      <c r="N62" t="s">
        <v>90</v>
      </c>
      <c r="O62" t="s">
        <v>87</v>
      </c>
      <c r="P62" t="s">
        <v>92</v>
      </c>
      <c r="Q62" t="s">
        <v>429</v>
      </c>
      <c r="R62" t="s">
        <v>142</v>
      </c>
      <c r="S62" t="s">
        <v>143</v>
      </c>
      <c r="T62">
        <v>1</v>
      </c>
      <c r="U62" t="s">
        <v>430</v>
      </c>
      <c r="V62">
        <v>340</v>
      </c>
      <c r="W62">
        <v>357</v>
      </c>
      <c r="X62" t="s">
        <v>1292</v>
      </c>
      <c r="Y62" t="s">
        <v>1293</v>
      </c>
      <c r="Z62">
        <v>765</v>
      </c>
      <c r="AA62" t="s">
        <v>101</v>
      </c>
      <c r="AB62" t="s">
        <v>1293</v>
      </c>
      <c r="AD62">
        <v>11</v>
      </c>
      <c r="AE62" t="s">
        <v>1294</v>
      </c>
      <c r="AH62" t="s">
        <v>431</v>
      </c>
      <c r="AI62" t="s">
        <v>99</v>
      </c>
      <c r="AJ62" t="s">
        <v>1295</v>
      </c>
      <c r="AK62">
        <v>67.389999389648395</v>
      </c>
      <c r="AL62" t="s">
        <v>101</v>
      </c>
      <c r="AN62" t="s">
        <v>83</v>
      </c>
      <c r="AO62" t="s">
        <v>419</v>
      </c>
      <c r="AP62">
        <v>1</v>
      </c>
      <c r="AQ62" t="s">
        <v>103</v>
      </c>
      <c r="AR62">
        <v>299.989990234375</v>
      </c>
      <c r="AS62" t="s">
        <v>101</v>
      </c>
      <c r="AT62" s="1">
        <v>44750</v>
      </c>
      <c r="AU62" t="s">
        <v>104</v>
      </c>
      <c r="AV62" t="s">
        <v>420</v>
      </c>
      <c r="AW62" t="s">
        <v>1340</v>
      </c>
    </row>
    <row r="63" spans="1:49" x14ac:dyDescent="0.25">
      <c r="A63" t="s">
        <v>280</v>
      </c>
      <c r="B63" t="s">
        <v>281</v>
      </c>
      <c r="C63" s="1">
        <v>44698</v>
      </c>
      <c r="D63" t="s">
        <v>1291</v>
      </c>
      <c r="E63" t="s">
        <v>80</v>
      </c>
      <c r="F63">
        <v>0</v>
      </c>
      <c r="G63" t="s">
        <v>282</v>
      </c>
      <c r="H63" t="s">
        <v>85</v>
      </c>
      <c r="J63" t="s">
        <v>1334</v>
      </c>
      <c r="K63" t="s">
        <v>1335</v>
      </c>
      <c r="L63" s="2">
        <v>0.375</v>
      </c>
      <c r="M63">
        <v>1</v>
      </c>
      <c r="N63" t="s">
        <v>90</v>
      </c>
      <c r="O63" t="s">
        <v>87</v>
      </c>
      <c r="P63" t="s">
        <v>92</v>
      </c>
      <c r="Q63" t="s">
        <v>429</v>
      </c>
      <c r="R63" t="s">
        <v>142</v>
      </c>
      <c r="S63" t="s">
        <v>143</v>
      </c>
      <c r="T63">
        <v>1</v>
      </c>
      <c r="U63" t="s">
        <v>430</v>
      </c>
      <c r="V63">
        <v>340</v>
      </c>
      <c r="W63">
        <v>357</v>
      </c>
      <c r="X63" t="s">
        <v>1292</v>
      </c>
      <c r="Y63" t="s">
        <v>1293</v>
      </c>
      <c r="Z63">
        <v>765</v>
      </c>
      <c r="AA63" t="s">
        <v>101</v>
      </c>
      <c r="AB63" t="s">
        <v>1293</v>
      </c>
      <c r="AD63">
        <v>11</v>
      </c>
      <c r="AE63" t="s">
        <v>1294</v>
      </c>
      <c r="AH63" t="s">
        <v>432</v>
      </c>
      <c r="AI63" t="s">
        <v>151</v>
      </c>
      <c r="AJ63" t="s">
        <v>1295</v>
      </c>
      <c r="AK63">
        <v>-88</v>
      </c>
      <c r="AL63" t="s">
        <v>101</v>
      </c>
      <c r="AN63" t="s">
        <v>83</v>
      </c>
      <c r="AO63" t="s">
        <v>433</v>
      </c>
      <c r="AP63">
        <v>1</v>
      </c>
      <c r="AQ63" t="s">
        <v>103</v>
      </c>
      <c r="AR63">
        <v>-88</v>
      </c>
      <c r="AS63" t="s">
        <v>101</v>
      </c>
      <c r="AT63" s="1">
        <v>18264</v>
      </c>
      <c r="AU63" t="s">
        <v>104</v>
      </c>
      <c r="AW63" t="s">
        <v>1380</v>
      </c>
    </row>
    <row r="64" spans="1:49" x14ac:dyDescent="0.25">
      <c r="A64" t="s">
        <v>280</v>
      </c>
      <c r="B64" t="s">
        <v>281</v>
      </c>
      <c r="C64" s="1">
        <v>44698</v>
      </c>
      <c r="D64" t="s">
        <v>1291</v>
      </c>
      <c r="E64" t="s">
        <v>80</v>
      </c>
      <c r="F64">
        <v>0</v>
      </c>
      <c r="G64" t="s">
        <v>282</v>
      </c>
      <c r="H64" t="s">
        <v>85</v>
      </c>
      <c r="J64" t="s">
        <v>1334</v>
      </c>
      <c r="K64" t="s">
        <v>1335</v>
      </c>
      <c r="L64" s="2">
        <v>0.375</v>
      </c>
      <c r="M64">
        <v>1</v>
      </c>
      <c r="N64" t="s">
        <v>90</v>
      </c>
      <c r="O64" t="s">
        <v>87</v>
      </c>
      <c r="P64" t="s">
        <v>92</v>
      </c>
      <c r="Q64" t="s">
        <v>434</v>
      </c>
      <c r="R64" t="s">
        <v>142</v>
      </c>
      <c r="S64" t="s">
        <v>143</v>
      </c>
      <c r="T64">
        <v>1</v>
      </c>
      <c r="U64" t="s">
        <v>435</v>
      </c>
      <c r="V64">
        <v>342</v>
      </c>
      <c r="W64">
        <v>360</v>
      </c>
      <c r="X64" t="s">
        <v>1292</v>
      </c>
      <c r="Y64" t="s">
        <v>1293</v>
      </c>
      <c r="Z64">
        <v>730</v>
      </c>
      <c r="AA64" t="s">
        <v>101</v>
      </c>
      <c r="AB64" t="s">
        <v>1293</v>
      </c>
      <c r="AD64">
        <v>11</v>
      </c>
      <c r="AE64" t="s">
        <v>1294</v>
      </c>
      <c r="AH64" t="s">
        <v>436</v>
      </c>
      <c r="AI64" t="s">
        <v>99</v>
      </c>
      <c r="AJ64" t="s">
        <v>1295</v>
      </c>
      <c r="AK64">
        <v>64.309997558593807</v>
      </c>
      <c r="AL64" t="s">
        <v>101</v>
      </c>
      <c r="AN64" t="s">
        <v>83</v>
      </c>
      <c r="AO64" t="s">
        <v>419</v>
      </c>
      <c r="AP64">
        <v>1</v>
      </c>
      <c r="AQ64" t="s">
        <v>103</v>
      </c>
      <c r="AR64">
        <v>299.989990234375</v>
      </c>
      <c r="AS64" t="s">
        <v>101</v>
      </c>
      <c r="AT64" s="1">
        <v>44750</v>
      </c>
      <c r="AU64" t="s">
        <v>104</v>
      </c>
      <c r="AV64" t="s">
        <v>420</v>
      </c>
      <c r="AW64" t="s">
        <v>1340</v>
      </c>
    </row>
    <row r="65" spans="1:49" x14ac:dyDescent="0.25">
      <c r="A65" t="s">
        <v>280</v>
      </c>
      <c r="B65" t="s">
        <v>281</v>
      </c>
      <c r="C65" s="1">
        <v>44698</v>
      </c>
      <c r="D65" t="s">
        <v>1291</v>
      </c>
      <c r="E65" t="s">
        <v>80</v>
      </c>
      <c r="F65">
        <v>0</v>
      </c>
      <c r="G65" t="s">
        <v>282</v>
      </c>
      <c r="H65" t="s">
        <v>85</v>
      </c>
      <c r="J65" t="s">
        <v>1334</v>
      </c>
      <c r="K65" t="s">
        <v>1335</v>
      </c>
      <c r="L65" s="2">
        <v>0.375</v>
      </c>
      <c r="M65">
        <v>1</v>
      </c>
      <c r="N65" t="s">
        <v>90</v>
      </c>
      <c r="O65" t="s">
        <v>87</v>
      </c>
      <c r="P65" t="s">
        <v>92</v>
      </c>
      <c r="Q65" t="s">
        <v>434</v>
      </c>
      <c r="R65" t="s">
        <v>142</v>
      </c>
      <c r="S65" t="s">
        <v>143</v>
      </c>
      <c r="T65">
        <v>1</v>
      </c>
      <c r="U65" t="s">
        <v>435</v>
      </c>
      <c r="V65">
        <v>342</v>
      </c>
      <c r="W65">
        <v>360</v>
      </c>
      <c r="X65" t="s">
        <v>1292</v>
      </c>
      <c r="Y65" t="s">
        <v>1293</v>
      </c>
      <c r="Z65">
        <v>730</v>
      </c>
      <c r="AA65" t="s">
        <v>101</v>
      </c>
      <c r="AB65" t="s">
        <v>1293</v>
      </c>
      <c r="AD65">
        <v>11</v>
      </c>
      <c r="AE65" t="s">
        <v>1294</v>
      </c>
      <c r="AH65" t="s">
        <v>437</v>
      </c>
      <c r="AI65" t="s">
        <v>151</v>
      </c>
      <c r="AJ65" t="s">
        <v>1295</v>
      </c>
      <c r="AK65">
        <v>-88</v>
      </c>
      <c r="AL65" t="s">
        <v>101</v>
      </c>
      <c r="AN65" t="s">
        <v>83</v>
      </c>
      <c r="AO65" t="s">
        <v>438</v>
      </c>
      <c r="AP65">
        <v>1</v>
      </c>
      <c r="AQ65" t="s">
        <v>103</v>
      </c>
      <c r="AR65">
        <v>-88</v>
      </c>
      <c r="AS65" t="s">
        <v>101</v>
      </c>
      <c r="AT65" s="1">
        <v>18264</v>
      </c>
      <c r="AU65" t="s">
        <v>104</v>
      </c>
      <c r="AW65" t="s">
        <v>1381</v>
      </c>
    </row>
    <row r="66" spans="1:49" x14ac:dyDescent="0.25">
      <c r="A66" t="s">
        <v>280</v>
      </c>
      <c r="B66" t="s">
        <v>281</v>
      </c>
      <c r="C66" s="1">
        <v>44698</v>
      </c>
      <c r="D66" t="s">
        <v>1291</v>
      </c>
      <c r="E66" t="s">
        <v>80</v>
      </c>
      <c r="F66">
        <v>0</v>
      </c>
      <c r="G66" t="s">
        <v>282</v>
      </c>
      <c r="H66" t="s">
        <v>85</v>
      </c>
      <c r="J66" t="s">
        <v>1334</v>
      </c>
      <c r="K66" t="s">
        <v>1335</v>
      </c>
      <c r="L66" s="2">
        <v>0.375</v>
      </c>
      <c r="M66">
        <v>1</v>
      </c>
      <c r="N66" t="s">
        <v>90</v>
      </c>
      <c r="O66" t="s">
        <v>87</v>
      </c>
      <c r="P66" t="s">
        <v>92</v>
      </c>
      <c r="Q66" t="s">
        <v>439</v>
      </c>
      <c r="R66" t="s">
        <v>142</v>
      </c>
      <c r="S66" t="s">
        <v>143</v>
      </c>
      <c r="T66">
        <v>1</v>
      </c>
      <c r="U66" t="s">
        <v>440</v>
      </c>
      <c r="V66">
        <v>418</v>
      </c>
      <c r="W66">
        <v>430</v>
      </c>
      <c r="X66" t="s">
        <v>1292</v>
      </c>
      <c r="Y66" t="s">
        <v>1293</v>
      </c>
      <c r="Z66">
        <v>1325</v>
      </c>
      <c r="AA66" t="s">
        <v>101</v>
      </c>
      <c r="AB66" t="s">
        <v>1293</v>
      </c>
      <c r="AD66">
        <v>14</v>
      </c>
      <c r="AE66" t="s">
        <v>1338</v>
      </c>
      <c r="AH66" t="s">
        <v>441</v>
      </c>
      <c r="AI66" t="s">
        <v>146</v>
      </c>
      <c r="AJ66" t="s">
        <v>1295</v>
      </c>
      <c r="AK66">
        <v>20</v>
      </c>
      <c r="AL66" t="s">
        <v>101</v>
      </c>
      <c r="AN66" t="s">
        <v>83</v>
      </c>
      <c r="AO66" t="s">
        <v>442</v>
      </c>
      <c r="AP66">
        <v>1</v>
      </c>
      <c r="AQ66" t="s">
        <v>103</v>
      </c>
      <c r="AR66">
        <v>220.00999450683599</v>
      </c>
      <c r="AS66" t="s">
        <v>101</v>
      </c>
      <c r="AT66" s="1">
        <v>44736</v>
      </c>
      <c r="AU66" t="s">
        <v>104</v>
      </c>
      <c r="AV66" t="s">
        <v>443</v>
      </c>
      <c r="AW66" t="s">
        <v>1341</v>
      </c>
    </row>
    <row r="67" spans="1:49" x14ac:dyDescent="0.25">
      <c r="A67" t="s">
        <v>280</v>
      </c>
      <c r="B67" t="s">
        <v>281</v>
      </c>
      <c r="C67" s="1">
        <v>44698</v>
      </c>
      <c r="D67" t="s">
        <v>1291</v>
      </c>
      <c r="E67" t="s">
        <v>80</v>
      </c>
      <c r="F67">
        <v>0</v>
      </c>
      <c r="G67" t="s">
        <v>282</v>
      </c>
      <c r="H67" t="s">
        <v>85</v>
      </c>
      <c r="J67" t="s">
        <v>1334</v>
      </c>
      <c r="K67" t="s">
        <v>1335</v>
      </c>
      <c r="L67" s="2">
        <v>0.375</v>
      </c>
      <c r="M67">
        <v>1</v>
      </c>
      <c r="N67" t="s">
        <v>90</v>
      </c>
      <c r="O67" t="s">
        <v>87</v>
      </c>
      <c r="P67" t="s">
        <v>92</v>
      </c>
      <c r="Q67" t="s">
        <v>439</v>
      </c>
      <c r="R67" t="s">
        <v>142</v>
      </c>
      <c r="S67" t="s">
        <v>143</v>
      </c>
      <c r="T67">
        <v>1</v>
      </c>
      <c r="U67" t="s">
        <v>440</v>
      </c>
      <c r="V67">
        <v>418</v>
      </c>
      <c r="W67">
        <v>430</v>
      </c>
      <c r="X67" t="s">
        <v>1292</v>
      </c>
      <c r="Y67" t="s">
        <v>1293</v>
      </c>
      <c r="Z67">
        <v>1325</v>
      </c>
      <c r="AA67" t="s">
        <v>101</v>
      </c>
      <c r="AB67" t="s">
        <v>1293</v>
      </c>
      <c r="AD67">
        <v>14</v>
      </c>
      <c r="AE67" t="s">
        <v>1338</v>
      </c>
      <c r="AH67" t="s">
        <v>445</v>
      </c>
      <c r="AI67" t="s">
        <v>146</v>
      </c>
      <c r="AJ67" t="s">
        <v>1295</v>
      </c>
      <c r="AK67">
        <v>16.420000076293899</v>
      </c>
      <c r="AL67" t="s">
        <v>101</v>
      </c>
      <c r="AN67" t="s">
        <v>83</v>
      </c>
      <c r="AO67" t="s">
        <v>446</v>
      </c>
      <c r="AP67">
        <v>1</v>
      </c>
      <c r="AQ67" t="s">
        <v>103</v>
      </c>
      <c r="AR67">
        <v>16.420000076293899</v>
      </c>
      <c r="AS67" t="s">
        <v>101</v>
      </c>
      <c r="AT67" s="1">
        <v>18264</v>
      </c>
      <c r="AU67" t="s">
        <v>104</v>
      </c>
      <c r="AW67" t="s">
        <v>1346</v>
      </c>
    </row>
    <row r="68" spans="1:49" x14ac:dyDescent="0.25">
      <c r="A68" t="s">
        <v>280</v>
      </c>
      <c r="B68" t="s">
        <v>281</v>
      </c>
      <c r="C68" s="1">
        <v>44698</v>
      </c>
      <c r="D68" t="s">
        <v>1291</v>
      </c>
      <c r="E68" t="s">
        <v>80</v>
      </c>
      <c r="F68">
        <v>0</v>
      </c>
      <c r="G68" t="s">
        <v>282</v>
      </c>
      <c r="H68" t="s">
        <v>85</v>
      </c>
      <c r="J68" t="s">
        <v>1334</v>
      </c>
      <c r="K68" t="s">
        <v>1335</v>
      </c>
      <c r="L68" s="2">
        <v>0.375</v>
      </c>
      <c r="M68">
        <v>1</v>
      </c>
      <c r="N68" t="s">
        <v>90</v>
      </c>
      <c r="O68" t="s">
        <v>87</v>
      </c>
      <c r="P68" t="s">
        <v>92</v>
      </c>
      <c r="Q68" t="s">
        <v>439</v>
      </c>
      <c r="R68" t="s">
        <v>142</v>
      </c>
      <c r="S68" t="s">
        <v>143</v>
      </c>
      <c r="T68">
        <v>1</v>
      </c>
      <c r="U68" t="s">
        <v>440</v>
      </c>
      <c r="V68">
        <v>418</v>
      </c>
      <c r="W68">
        <v>430</v>
      </c>
      <c r="X68" t="s">
        <v>1292</v>
      </c>
      <c r="Y68" t="s">
        <v>1293</v>
      </c>
      <c r="Z68">
        <v>1325</v>
      </c>
      <c r="AA68" t="s">
        <v>101</v>
      </c>
      <c r="AB68" t="s">
        <v>1293</v>
      </c>
      <c r="AD68">
        <v>14</v>
      </c>
      <c r="AE68" t="s">
        <v>1338</v>
      </c>
      <c r="AH68" t="s">
        <v>447</v>
      </c>
      <c r="AI68" t="s">
        <v>151</v>
      </c>
      <c r="AJ68" t="s">
        <v>1295</v>
      </c>
      <c r="AK68">
        <v>-88</v>
      </c>
      <c r="AL68" t="s">
        <v>101</v>
      </c>
      <c r="AN68" t="s">
        <v>83</v>
      </c>
      <c r="AO68" t="s">
        <v>448</v>
      </c>
      <c r="AP68">
        <v>1</v>
      </c>
      <c r="AQ68" t="s">
        <v>103</v>
      </c>
      <c r="AR68">
        <v>-88</v>
      </c>
      <c r="AS68" t="s">
        <v>101</v>
      </c>
      <c r="AT68" s="1">
        <v>18264</v>
      </c>
      <c r="AU68" t="s">
        <v>104</v>
      </c>
      <c r="AW68" t="s">
        <v>1382</v>
      </c>
    </row>
    <row r="69" spans="1:49" x14ac:dyDescent="0.25">
      <c r="A69" t="s">
        <v>280</v>
      </c>
      <c r="B69" t="s">
        <v>281</v>
      </c>
      <c r="C69" s="1">
        <v>44698</v>
      </c>
      <c r="D69" t="s">
        <v>1291</v>
      </c>
      <c r="E69" t="s">
        <v>80</v>
      </c>
      <c r="F69">
        <v>0</v>
      </c>
      <c r="G69" t="s">
        <v>282</v>
      </c>
      <c r="H69" t="s">
        <v>85</v>
      </c>
      <c r="J69" t="s">
        <v>1334</v>
      </c>
      <c r="K69" t="s">
        <v>1335</v>
      </c>
      <c r="L69" s="2">
        <v>0.375</v>
      </c>
      <c r="M69">
        <v>1</v>
      </c>
      <c r="N69" t="s">
        <v>90</v>
      </c>
      <c r="O69" t="s">
        <v>87</v>
      </c>
      <c r="P69" t="s">
        <v>92</v>
      </c>
      <c r="Q69" t="s">
        <v>449</v>
      </c>
      <c r="R69" t="s">
        <v>142</v>
      </c>
      <c r="S69" t="s">
        <v>143</v>
      </c>
      <c r="T69">
        <v>1</v>
      </c>
      <c r="U69" t="s">
        <v>450</v>
      </c>
      <c r="V69">
        <v>402</v>
      </c>
      <c r="W69">
        <v>423</v>
      </c>
      <c r="X69" t="s">
        <v>1292</v>
      </c>
      <c r="Y69" t="s">
        <v>1293</v>
      </c>
      <c r="Z69">
        <v>1280</v>
      </c>
      <c r="AA69" t="s">
        <v>101</v>
      </c>
      <c r="AB69" t="s">
        <v>1293</v>
      </c>
      <c r="AD69">
        <v>13</v>
      </c>
      <c r="AE69" t="s">
        <v>1338</v>
      </c>
      <c r="AH69" t="s">
        <v>451</v>
      </c>
      <c r="AI69" t="s">
        <v>146</v>
      </c>
      <c r="AJ69" t="s">
        <v>1295</v>
      </c>
      <c r="AK69">
        <v>20.0100002288818</v>
      </c>
      <c r="AL69" t="s">
        <v>101</v>
      </c>
      <c r="AN69" t="s">
        <v>83</v>
      </c>
      <c r="AO69" t="s">
        <v>442</v>
      </c>
      <c r="AP69">
        <v>1</v>
      </c>
      <c r="AQ69" t="s">
        <v>103</v>
      </c>
      <c r="AR69">
        <v>220.00999450683599</v>
      </c>
      <c r="AS69" t="s">
        <v>101</v>
      </c>
      <c r="AT69" s="1">
        <v>44736</v>
      </c>
      <c r="AU69" t="s">
        <v>104</v>
      </c>
      <c r="AV69" t="s">
        <v>443</v>
      </c>
      <c r="AW69" t="s">
        <v>1341</v>
      </c>
    </row>
    <row r="70" spans="1:49" x14ac:dyDescent="0.25">
      <c r="A70" t="s">
        <v>280</v>
      </c>
      <c r="B70" t="s">
        <v>281</v>
      </c>
      <c r="C70" s="1">
        <v>44698</v>
      </c>
      <c r="D70" t="s">
        <v>1291</v>
      </c>
      <c r="E70" t="s">
        <v>80</v>
      </c>
      <c r="F70">
        <v>0</v>
      </c>
      <c r="G70" t="s">
        <v>282</v>
      </c>
      <c r="H70" t="s">
        <v>85</v>
      </c>
      <c r="J70" t="s">
        <v>1334</v>
      </c>
      <c r="K70" t="s">
        <v>1335</v>
      </c>
      <c r="L70" s="2">
        <v>0.375</v>
      </c>
      <c r="M70">
        <v>1</v>
      </c>
      <c r="N70" t="s">
        <v>90</v>
      </c>
      <c r="O70" t="s">
        <v>87</v>
      </c>
      <c r="P70" t="s">
        <v>92</v>
      </c>
      <c r="Q70" t="s">
        <v>449</v>
      </c>
      <c r="R70" t="s">
        <v>142</v>
      </c>
      <c r="S70" t="s">
        <v>143</v>
      </c>
      <c r="T70">
        <v>1</v>
      </c>
      <c r="U70" t="s">
        <v>450</v>
      </c>
      <c r="V70">
        <v>402</v>
      </c>
      <c r="W70">
        <v>423</v>
      </c>
      <c r="X70" t="s">
        <v>1292</v>
      </c>
      <c r="Y70" t="s">
        <v>1293</v>
      </c>
      <c r="Z70">
        <v>1280</v>
      </c>
      <c r="AA70" t="s">
        <v>101</v>
      </c>
      <c r="AB70" t="s">
        <v>1293</v>
      </c>
      <c r="AD70">
        <v>13</v>
      </c>
      <c r="AE70" t="s">
        <v>1338</v>
      </c>
      <c r="AH70" t="s">
        <v>452</v>
      </c>
      <c r="AI70" t="s">
        <v>146</v>
      </c>
      <c r="AJ70" t="s">
        <v>1295</v>
      </c>
      <c r="AK70">
        <v>18.590000152587901</v>
      </c>
      <c r="AL70" t="s">
        <v>101</v>
      </c>
      <c r="AN70" t="s">
        <v>83</v>
      </c>
      <c r="AO70" t="s">
        <v>453</v>
      </c>
      <c r="AP70">
        <v>1</v>
      </c>
      <c r="AQ70" t="s">
        <v>103</v>
      </c>
      <c r="AR70">
        <v>18.590000152587901</v>
      </c>
      <c r="AS70" t="s">
        <v>101</v>
      </c>
      <c r="AT70" s="1">
        <v>18264</v>
      </c>
      <c r="AU70" t="s">
        <v>104</v>
      </c>
      <c r="AW70" t="s">
        <v>1347</v>
      </c>
    </row>
    <row r="71" spans="1:49" x14ac:dyDescent="0.25">
      <c r="A71" t="s">
        <v>280</v>
      </c>
      <c r="B71" t="s">
        <v>281</v>
      </c>
      <c r="C71" s="1">
        <v>44698</v>
      </c>
      <c r="D71" t="s">
        <v>1291</v>
      </c>
      <c r="E71" t="s">
        <v>80</v>
      </c>
      <c r="F71">
        <v>0</v>
      </c>
      <c r="G71" t="s">
        <v>282</v>
      </c>
      <c r="H71" t="s">
        <v>85</v>
      </c>
      <c r="J71" t="s">
        <v>1334</v>
      </c>
      <c r="K71" t="s">
        <v>1335</v>
      </c>
      <c r="L71" s="2">
        <v>0.375</v>
      </c>
      <c r="M71">
        <v>1</v>
      </c>
      <c r="N71" t="s">
        <v>90</v>
      </c>
      <c r="O71" t="s">
        <v>87</v>
      </c>
      <c r="P71" t="s">
        <v>92</v>
      </c>
      <c r="Q71" t="s">
        <v>449</v>
      </c>
      <c r="R71" t="s">
        <v>142</v>
      </c>
      <c r="S71" t="s">
        <v>143</v>
      </c>
      <c r="T71">
        <v>1</v>
      </c>
      <c r="U71" t="s">
        <v>450</v>
      </c>
      <c r="V71">
        <v>402</v>
      </c>
      <c r="W71">
        <v>423</v>
      </c>
      <c r="X71" t="s">
        <v>1292</v>
      </c>
      <c r="Y71" t="s">
        <v>1293</v>
      </c>
      <c r="Z71">
        <v>1280</v>
      </c>
      <c r="AA71" t="s">
        <v>101</v>
      </c>
      <c r="AB71" t="s">
        <v>1293</v>
      </c>
      <c r="AD71">
        <v>13</v>
      </c>
      <c r="AE71" t="s">
        <v>1338</v>
      </c>
      <c r="AH71" t="s">
        <v>454</v>
      </c>
      <c r="AI71" t="s">
        <v>151</v>
      </c>
      <c r="AJ71" t="s">
        <v>1295</v>
      </c>
      <c r="AK71">
        <v>-88</v>
      </c>
      <c r="AL71" t="s">
        <v>101</v>
      </c>
      <c r="AN71" t="s">
        <v>83</v>
      </c>
      <c r="AO71" t="s">
        <v>455</v>
      </c>
      <c r="AP71">
        <v>1</v>
      </c>
      <c r="AQ71" t="s">
        <v>103</v>
      </c>
      <c r="AR71">
        <v>-88</v>
      </c>
      <c r="AS71" t="s">
        <v>101</v>
      </c>
      <c r="AT71" s="1">
        <v>18264</v>
      </c>
      <c r="AU71" t="s">
        <v>104</v>
      </c>
      <c r="AW71" t="s">
        <v>1383</v>
      </c>
    </row>
    <row r="72" spans="1:49" x14ac:dyDescent="0.25">
      <c r="A72" t="s">
        <v>280</v>
      </c>
      <c r="B72" t="s">
        <v>281</v>
      </c>
      <c r="C72" s="1">
        <v>44698</v>
      </c>
      <c r="D72" t="s">
        <v>1291</v>
      </c>
      <c r="E72" t="s">
        <v>80</v>
      </c>
      <c r="F72">
        <v>0</v>
      </c>
      <c r="G72" t="s">
        <v>282</v>
      </c>
      <c r="H72" t="s">
        <v>85</v>
      </c>
      <c r="J72" t="s">
        <v>1334</v>
      </c>
      <c r="K72" t="s">
        <v>1335</v>
      </c>
      <c r="L72" s="2">
        <v>0.375</v>
      </c>
      <c r="M72">
        <v>1</v>
      </c>
      <c r="N72" t="s">
        <v>90</v>
      </c>
      <c r="O72" t="s">
        <v>87</v>
      </c>
      <c r="P72" t="s">
        <v>92</v>
      </c>
      <c r="Q72" t="s">
        <v>456</v>
      </c>
      <c r="R72" t="s">
        <v>142</v>
      </c>
      <c r="S72" t="s">
        <v>143</v>
      </c>
      <c r="T72">
        <v>1</v>
      </c>
      <c r="U72" t="s">
        <v>457</v>
      </c>
      <c r="V72">
        <v>455</v>
      </c>
      <c r="W72">
        <v>485</v>
      </c>
      <c r="X72" t="s">
        <v>1292</v>
      </c>
      <c r="Y72" t="s">
        <v>1293</v>
      </c>
      <c r="Z72">
        <v>2250</v>
      </c>
      <c r="AA72" t="s">
        <v>101</v>
      </c>
      <c r="AB72" t="s">
        <v>1293</v>
      </c>
      <c r="AD72">
        <v>16</v>
      </c>
      <c r="AE72" t="s">
        <v>1311</v>
      </c>
      <c r="AH72" t="s">
        <v>458</v>
      </c>
      <c r="AI72" t="s">
        <v>146</v>
      </c>
      <c r="AJ72" t="s">
        <v>1295</v>
      </c>
      <c r="AK72">
        <v>20</v>
      </c>
      <c r="AL72" t="s">
        <v>101</v>
      </c>
      <c r="AN72" t="s">
        <v>83</v>
      </c>
      <c r="AO72" t="s">
        <v>442</v>
      </c>
      <c r="AP72">
        <v>1</v>
      </c>
      <c r="AQ72" t="s">
        <v>103</v>
      </c>
      <c r="AR72">
        <v>220.00999450683599</v>
      </c>
      <c r="AS72" t="s">
        <v>101</v>
      </c>
      <c r="AT72" s="1">
        <v>44736</v>
      </c>
      <c r="AU72" t="s">
        <v>104</v>
      </c>
      <c r="AV72" t="s">
        <v>443</v>
      </c>
      <c r="AW72" t="s">
        <v>1341</v>
      </c>
    </row>
    <row r="73" spans="1:49" x14ac:dyDescent="0.25">
      <c r="A73" t="s">
        <v>280</v>
      </c>
      <c r="B73" t="s">
        <v>281</v>
      </c>
      <c r="C73" s="1">
        <v>44698</v>
      </c>
      <c r="D73" t="s">
        <v>1291</v>
      </c>
      <c r="E73" t="s">
        <v>80</v>
      </c>
      <c r="F73">
        <v>0</v>
      </c>
      <c r="G73" t="s">
        <v>282</v>
      </c>
      <c r="H73" t="s">
        <v>85</v>
      </c>
      <c r="J73" t="s">
        <v>1334</v>
      </c>
      <c r="K73" t="s">
        <v>1335</v>
      </c>
      <c r="L73" s="2">
        <v>0.375</v>
      </c>
      <c r="M73">
        <v>1</v>
      </c>
      <c r="N73" t="s">
        <v>90</v>
      </c>
      <c r="O73" t="s">
        <v>87</v>
      </c>
      <c r="P73" t="s">
        <v>92</v>
      </c>
      <c r="Q73" t="s">
        <v>456</v>
      </c>
      <c r="R73" t="s">
        <v>142</v>
      </c>
      <c r="S73" t="s">
        <v>143</v>
      </c>
      <c r="T73">
        <v>1</v>
      </c>
      <c r="U73" t="s">
        <v>457</v>
      </c>
      <c r="V73">
        <v>455</v>
      </c>
      <c r="W73">
        <v>485</v>
      </c>
      <c r="X73" t="s">
        <v>1292</v>
      </c>
      <c r="Y73" t="s">
        <v>1293</v>
      </c>
      <c r="Z73">
        <v>2250</v>
      </c>
      <c r="AA73" t="s">
        <v>101</v>
      </c>
      <c r="AB73" t="s">
        <v>1293</v>
      </c>
      <c r="AD73">
        <v>16</v>
      </c>
      <c r="AE73" t="s">
        <v>1311</v>
      </c>
      <c r="AH73" t="s">
        <v>459</v>
      </c>
      <c r="AI73" t="s">
        <v>146</v>
      </c>
      <c r="AJ73" t="s">
        <v>1295</v>
      </c>
      <c r="AK73">
        <v>15.1199998855591</v>
      </c>
      <c r="AL73" t="s">
        <v>101</v>
      </c>
      <c r="AN73" t="s">
        <v>83</v>
      </c>
      <c r="AO73" t="s">
        <v>460</v>
      </c>
      <c r="AP73">
        <v>1</v>
      </c>
      <c r="AQ73" t="s">
        <v>103</v>
      </c>
      <c r="AR73">
        <v>15.1199998855591</v>
      </c>
      <c r="AS73" t="s">
        <v>101</v>
      </c>
      <c r="AT73" s="1">
        <v>18264</v>
      </c>
      <c r="AU73" t="s">
        <v>104</v>
      </c>
      <c r="AW73" t="s">
        <v>1348</v>
      </c>
    </row>
    <row r="74" spans="1:49" x14ac:dyDescent="0.25">
      <c r="A74" t="s">
        <v>280</v>
      </c>
      <c r="B74" t="s">
        <v>281</v>
      </c>
      <c r="C74" s="1">
        <v>44698</v>
      </c>
      <c r="D74" t="s">
        <v>1291</v>
      </c>
      <c r="E74" t="s">
        <v>80</v>
      </c>
      <c r="F74">
        <v>0</v>
      </c>
      <c r="G74" t="s">
        <v>282</v>
      </c>
      <c r="H74" t="s">
        <v>85</v>
      </c>
      <c r="J74" t="s">
        <v>1334</v>
      </c>
      <c r="K74" t="s">
        <v>1335</v>
      </c>
      <c r="L74" s="2">
        <v>0.375</v>
      </c>
      <c r="M74">
        <v>1</v>
      </c>
      <c r="N74" t="s">
        <v>90</v>
      </c>
      <c r="O74" t="s">
        <v>87</v>
      </c>
      <c r="P74" t="s">
        <v>92</v>
      </c>
      <c r="Q74" t="s">
        <v>456</v>
      </c>
      <c r="R74" t="s">
        <v>142</v>
      </c>
      <c r="S74" t="s">
        <v>143</v>
      </c>
      <c r="T74">
        <v>1</v>
      </c>
      <c r="U74" t="s">
        <v>457</v>
      </c>
      <c r="V74">
        <v>455</v>
      </c>
      <c r="W74">
        <v>485</v>
      </c>
      <c r="X74" t="s">
        <v>1292</v>
      </c>
      <c r="Y74" t="s">
        <v>1293</v>
      </c>
      <c r="Z74">
        <v>2250</v>
      </c>
      <c r="AA74" t="s">
        <v>101</v>
      </c>
      <c r="AB74" t="s">
        <v>1293</v>
      </c>
      <c r="AD74">
        <v>16</v>
      </c>
      <c r="AE74" t="s">
        <v>1311</v>
      </c>
      <c r="AH74" t="s">
        <v>461</v>
      </c>
      <c r="AI74" t="s">
        <v>151</v>
      </c>
      <c r="AJ74" t="s">
        <v>1295</v>
      </c>
      <c r="AK74">
        <v>-88</v>
      </c>
      <c r="AL74" t="s">
        <v>101</v>
      </c>
      <c r="AN74" t="s">
        <v>83</v>
      </c>
      <c r="AO74" t="s">
        <v>462</v>
      </c>
      <c r="AP74">
        <v>1</v>
      </c>
      <c r="AQ74" t="s">
        <v>103</v>
      </c>
      <c r="AR74">
        <v>-88</v>
      </c>
      <c r="AS74" t="s">
        <v>101</v>
      </c>
      <c r="AT74" s="1">
        <v>18264</v>
      </c>
      <c r="AU74" t="s">
        <v>104</v>
      </c>
      <c r="AW74" t="s">
        <v>1384</v>
      </c>
    </row>
    <row r="75" spans="1:49" x14ac:dyDescent="0.25">
      <c r="A75" t="s">
        <v>280</v>
      </c>
      <c r="B75" t="s">
        <v>281</v>
      </c>
      <c r="C75" s="1">
        <v>44698</v>
      </c>
      <c r="D75" t="s">
        <v>1291</v>
      </c>
      <c r="E75" t="s">
        <v>80</v>
      </c>
      <c r="F75">
        <v>0</v>
      </c>
      <c r="G75" t="s">
        <v>282</v>
      </c>
      <c r="H75" t="s">
        <v>85</v>
      </c>
      <c r="J75" t="s">
        <v>1334</v>
      </c>
      <c r="K75" t="s">
        <v>1335</v>
      </c>
      <c r="L75" s="2">
        <v>0.375</v>
      </c>
      <c r="M75">
        <v>1</v>
      </c>
      <c r="N75" t="s">
        <v>90</v>
      </c>
      <c r="O75" t="s">
        <v>87</v>
      </c>
      <c r="P75" t="s">
        <v>92</v>
      </c>
      <c r="Q75" t="s">
        <v>463</v>
      </c>
      <c r="R75" t="s">
        <v>142</v>
      </c>
      <c r="S75" t="s">
        <v>143</v>
      </c>
      <c r="T75">
        <v>1</v>
      </c>
      <c r="U75" t="s">
        <v>464</v>
      </c>
      <c r="V75">
        <v>410</v>
      </c>
      <c r="W75">
        <v>428</v>
      </c>
      <c r="X75" t="s">
        <v>1292</v>
      </c>
      <c r="Y75" t="s">
        <v>1293</v>
      </c>
      <c r="Z75">
        <v>1550</v>
      </c>
      <c r="AA75" t="s">
        <v>101</v>
      </c>
      <c r="AB75" t="s">
        <v>1293</v>
      </c>
      <c r="AD75">
        <v>14</v>
      </c>
      <c r="AE75" t="s">
        <v>1311</v>
      </c>
      <c r="AH75" t="s">
        <v>465</v>
      </c>
      <c r="AI75" t="s">
        <v>146</v>
      </c>
      <c r="AJ75" t="s">
        <v>1295</v>
      </c>
      <c r="AK75">
        <v>20</v>
      </c>
      <c r="AL75" t="s">
        <v>101</v>
      </c>
      <c r="AN75" t="s">
        <v>83</v>
      </c>
      <c r="AO75" t="s">
        <v>442</v>
      </c>
      <c r="AP75">
        <v>1</v>
      </c>
      <c r="AQ75" t="s">
        <v>103</v>
      </c>
      <c r="AR75">
        <v>220.00999450683599</v>
      </c>
      <c r="AS75" t="s">
        <v>101</v>
      </c>
      <c r="AT75" s="1">
        <v>44736</v>
      </c>
      <c r="AU75" t="s">
        <v>104</v>
      </c>
      <c r="AV75" t="s">
        <v>443</v>
      </c>
      <c r="AW75" t="s">
        <v>1341</v>
      </c>
    </row>
    <row r="76" spans="1:49" x14ac:dyDescent="0.25">
      <c r="A76" t="s">
        <v>280</v>
      </c>
      <c r="B76" t="s">
        <v>281</v>
      </c>
      <c r="C76" s="1">
        <v>44698</v>
      </c>
      <c r="D76" t="s">
        <v>1291</v>
      </c>
      <c r="E76" t="s">
        <v>80</v>
      </c>
      <c r="F76">
        <v>0</v>
      </c>
      <c r="G76" t="s">
        <v>282</v>
      </c>
      <c r="H76" t="s">
        <v>85</v>
      </c>
      <c r="J76" t="s">
        <v>1334</v>
      </c>
      <c r="K76" t="s">
        <v>1335</v>
      </c>
      <c r="L76" s="2">
        <v>0.375</v>
      </c>
      <c r="M76">
        <v>1</v>
      </c>
      <c r="N76" t="s">
        <v>90</v>
      </c>
      <c r="O76" t="s">
        <v>87</v>
      </c>
      <c r="P76" t="s">
        <v>92</v>
      </c>
      <c r="Q76" t="s">
        <v>463</v>
      </c>
      <c r="R76" t="s">
        <v>142</v>
      </c>
      <c r="S76" t="s">
        <v>143</v>
      </c>
      <c r="T76">
        <v>1</v>
      </c>
      <c r="U76" t="s">
        <v>464</v>
      </c>
      <c r="V76">
        <v>410</v>
      </c>
      <c r="W76">
        <v>428</v>
      </c>
      <c r="X76" t="s">
        <v>1292</v>
      </c>
      <c r="Y76" t="s">
        <v>1293</v>
      </c>
      <c r="Z76">
        <v>1550</v>
      </c>
      <c r="AA76" t="s">
        <v>101</v>
      </c>
      <c r="AB76" t="s">
        <v>1293</v>
      </c>
      <c r="AD76">
        <v>14</v>
      </c>
      <c r="AE76" t="s">
        <v>1311</v>
      </c>
      <c r="AH76" t="s">
        <v>466</v>
      </c>
      <c r="AI76" t="s">
        <v>146</v>
      </c>
      <c r="AJ76" t="s">
        <v>1295</v>
      </c>
      <c r="AK76">
        <v>18.7299995422363</v>
      </c>
      <c r="AL76" t="s">
        <v>101</v>
      </c>
      <c r="AN76" t="s">
        <v>83</v>
      </c>
      <c r="AO76" t="s">
        <v>467</v>
      </c>
      <c r="AP76">
        <v>1</v>
      </c>
      <c r="AQ76" t="s">
        <v>103</v>
      </c>
      <c r="AR76">
        <v>18.7299995422363</v>
      </c>
      <c r="AS76" t="s">
        <v>101</v>
      </c>
      <c r="AT76" s="1">
        <v>18264</v>
      </c>
      <c r="AU76" t="s">
        <v>104</v>
      </c>
      <c r="AW76" t="s">
        <v>1349</v>
      </c>
    </row>
    <row r="77" spans="1:49" x14ac:dyDescent="0.25">
      <c r="A77" t="s">
        <v>280</v>
      </c>
      <c r="B77" t="s">
        <v>281</v>
      </c>
      <c r="C77" s="1">
        <v>44698</v>
      </c>
      <c r="D77" t="s">
        <v>1291</v>
      </c>
      <c r="E77" t="s">
        <v>80</v>
      </c>
      <c r="F77">
        <v>0</v>
      </c>
      <c r="G77" t="s">
        <v>282</v>
      </c>
      <c r="H77" t="s">
        <v>85</v>
      </c>
      <c r="J77" t="s">
        <v>1334</v>
      </c>
      <c r="K77" t="s">
        <v>1335</v>
      </c>
      <c r="L77" s="2">
        <v>0.375</v>
      </c>
      <c r="M77">
        <v>1</v>
      </c>
      <c r="N77" t="s">
        <v>90</v>
      </c>
      <c r="O77" t="s">
        <v>87</v>
      </c>
      <c r="P77" t="s">
        <v>92</v>
      </c>
      <c r="Q77" t="s">
        <v>463</v>
      </c>
      <c r="R77" t="s">
        <v>142</v>
      </c>
      <c r="S77" t="s">
        <v>143</v>
      </c>
      <c r="T77">
        <v>1</v>
      </c>
      <c r="U77" t="s">
        <v>464</v>
      </c>
      <c r="V77">
        <v>410</v>
      </c>
      <c r="W77">
        <v>428</v>
      </c>
      <c r="X77" t="s">
        <v>1292</v>
      </c>
      <c r="Y77" t="s">
        <v>1293</v>
      </c>
      <c r="Z77">
        <v>1550</v>
      </c>
      <c r="AA77" t="s">
        <v>101</v>
      </c>
      <c r="AB77" t="s">
        <v>1293</v>
      </c>
      <c r="AD77">
        <v>14</v>
      </c>
      <c r="AE77" t="s">
        <v>1311</v>
      </c>
      <c r="AH77" t="s">
        <v>468</v>
      </c>
      <c r="AI77" t="s">
        <v>151</v>
      </c>
      <c r="AJ77" t="s">
        <v>1295</v>
      </c>
      <c r="AK77">
        <v>-88</v>
      </c>
      <c r="AL77" t="s">
        <v>101</v>
      </c>
      <c r="AN77" t="s">
        <v>83</v>
      </c>
      <c r="AO77" t="s">
        <v>469</v>
      </c>
      <c r="AP77">
        <v>1</v>
      </c>
      <c r="AQ77" t="s">
        <v>103</v>
      </c>
      <c r="AR77">
        <v>-88</v>
      </c>
      <c r="AS77" t="s">
        <v>101</v>
      </c>
      <c r="AT77" s="1">
        <v>18264</v>
      </c>
      <c r="AU77" t="s">
        <v>104</v>
      </c>
      <c r="AW77" t="s">
        <v>1385</v>
      </c>
    </row>
    <row r="78" spans="1:49" x14ac:dyDescent="0.25">
      <c r="A78" t="s">
        <v>280</v>
      </c>
      <c r="B78" t="s">
        <v>281</v>
      </c>
      <c r="C78" s="1">
        <v>44698</v>
      </c>
      <c r="D78" t="s">
        <v>1291</v>
      </c>
      <c r="E78" t="s">
        <v>80</v>
      </c>
      <c r="F78">
        <v>0</v>
      </c>
      <c r="G78" t="s">
        <v>282</v>
      </c>
      <c r="H78" t="s">
        <v>85</v>
      </c>
      <c r="J78" t="s">
        <v>1334</v>
      </c>
      <c r="K78" t="s">
        <v>1335</v>
      </c>
      <c r="L78" s="2">
        <v>0.375</v>
      </c>
      <c r="M78">
        <v>1</v>
      </c>
      <c r="N78" t="s">
        <v>90</v>
      </c>
      <c r="O78" t="s">
        <v>87</v>
      </c>
      <c r="P78" t="s">
        <v>92</v>
      </c>
      <c r="Q78" t="s">
        <v>470</v>
      </c>
      <c r="R78" t="s">
        <v>142</v>
      </c>
      <c r="S78" t="s">
        <v>143</v>
      </c>
      <c r="T78">
        <v>1</v>
      </c>
      <c r="U78" t="s">
        <v>471</v>
      </c>
      <c r="V78">
        <v>457</v>
      </c>
      <c r="W78">
        <v>470</v>
      </c>
      <c r="X78" t="s">
        <v>1292</v>
      </c>
      <c r="Y78" t="s">
        <v>1293</v>
      </c>
      <c r="Z78">
        <v>2415</v>
      </c>
      <c r="AA78" t="s">
        <v>101</v>
      </c>
      <c r="AB78" t="s">
        <v>1293</v>
      </c>
      <c r="AD78">
        <v>15</v>
      </c>
      <c r="AE78" t="s">
        <v>1311</v>
      </c>
      <c r="AH78" t="s">
        <v>472</v>
      </c>
      <c r="AI78" t="s">
        <v>146</v>
      </c>
      <c r="AJ78" t="s">
        <v>1295</v>
      </c>
      <c r="AK78">
        <v>20</v>
      </c>
      <c r="AL78" t="s">
        <v>101</v>
      </c>
      <c r="AN78" t="s">
        <v>83</v>
      </c>
      <c r="AO78" t="s">
        <v>442</v>
      </c>
      <c r="AP78">
        <v>1</v>
      </c>
      <c r="AQ78" t="s">
        <v>103</v>
      </c>
      <c r="AR78">
        <v>220.00999450683599</v>
      </c>
      <c r="AS78" t="s">
        <v>101</v>
      </c>
      <c r="AT78" s="1">
        <v>44736</v>
      </c>
      <c r="AU78" t="s">
        <v>104</v>
      </c>
      <c r="AV78" t="s">
        <v>443</v>
      </c>
      <c r="AW78" t="s">
        <v>1341</v>
      </c>
    </row>
    <row r="79" spans="1:49" x14ac:dyDescent="0.25">
      <c r="A79" t="s">
        <v>280</v>
      </c>
      <c r="B79" t="s">
        <v>281</v>
      </c>
      <c r="C79" s="1">
        <v>44698</v>
      </c>
      <c r="D79" t="s">
        <v>1291</v>
      </c>
      <c r="E79" t="s">
        <v>80</v>
      </c>
      <c r="F79">
        <v>0</v>
      </c>
      <c r="G79" t="s">
        <v>282</v>
      </c>
      <c r="H79" t="s">
        <v>85</v>
      </c>
      <c r="J79" t="s">
        <v>1334</v>
      </c>
      <c r="K79" t="s">
        <v>1335</v>
      </c>
      <c r="L79" s="2">
        <v>0.375</v>
      </c>
      <c r="M79">
        <v>1</v>
      </c>
      <c r="N79" t="s">
        <v>90</v>
      </c>
      <c r="O79" t="s">
        <v>87</v>
      </c>
      <c r="P79" t="s">
        <v>92</v>
      </c>
      <c r="Q79" t="s">
        <v>470</v>
      </c>
      <c r="R79" t="s">
        <v>142</v>
      </c>
      <c r="S79" t="s">
        <v>143</v>
      </c>
      <c r="T79">
        <v>1</v>
      </c>
      <c r="U79" t="s">
        <v>471</v>
      </c>
      <c r="V79">
        <v>457</v>
      </c>
      <c r="W79">
        <v>470</v>
      </c>
      <c r="X79" t="s">
        <v>1292</v>
      </c>
      <c r="Y79" t="s">
        <v>1293</v>
      </c>
      <c r="Z79">
        <v>2415</v>
      </c>
      <c r="AA79" t="s">
        <v>101</v>
      </c>
      <c r="AB79" t="s">
        <v>1293</v>
      </c>
      <c r="AD79">
        <v>15</v>
      </c>
      <c r="AE79" t="s">
        <v>1311</v>
      </c>
      <c r="AH79" t="s">
        <v>473</v>
      </c>
      <c r="AI79" t="s">
        <v>146</v>
      </c>
      <c r="AJ79" t="s">
        <v>1295</v>
      </c>
      <c r="AK79">
        <v>19.139999389648398</v>
      </c>
      <c r="AL79" t="s">
        <v>101</v>
      </c>
      <c r="AN79" t="s">
        <v>83</v>
      </c>
      <c r="AO79" t="s">
        <v>474</v>
      </c>
      <c r="AP79">
        <v>1</v>
      </c>
      <c r="AQ79" t="s">
        <v>103</v>
      </c>
      <c r="AR79">
        <v>19.139999389648398</v>
      </c>
      <c r="AS79" t="s">
        <v>101</v>
      </c>
      <c r="AT79" s="1">
        <v>18264</v>
      </c>
      <c r="AU79" t="s">
        <v>104</v>
      </c>
      <c r="AW79" t="s">
        <v>1350</v>
      </c>
    </row>
    <row r="80" spans="1:49" x14ac:dyDescent="0.25">
      <c r="A80" t="s">
        <v>280</v>
      </c>
      <c r="B80" t="s">
        <v>281</v>
      </c>
      <c r="C80" s="1">
        <v>44698</v>
      </c>
      <c r="D80" t="s">
        <v>1291</v>
      </c>
      <c r="E80" t="s">
        <v>80</v>
      </c>
      <c r="F80">
        <v>0</v>
      </c>
      <c r="G80" t="s">
        <v>282</v>
      </c>
      <c r="H80" t="s">
        <v>85</v>
      </c>
      <c r="J80" t="s">
        <v>1334</v>
      </c>
      <c r="K80" t="s">
        <v>1335</v>
      </c>
      <c r="L80" s="2">
        <v>0.375</v>
      </c>
      <c r="M80">
        <v>1</v>
      </c>
      <c r="N80" t="s">
        <v>90</v>
      </c>
      <c r="O80" t="s">
        <v>87</v>
      </c>
      <c r="P80" t="s">
        <v>92</v>
      </c>
      <c r="Q80" t="s">
        <v>470</v>
      </c>
      <c r="R80" t="s">
        <v>142</v>
      </c>
      <c r="S80" t="s">
        <v>143</v>
      </c>
      <c r="T80">
        <v>1</v>
      </c>
      <c r="U80" t="s">
        <v>471</v>
      </c>
      <c r="V80">
        <v>457</v>
      </c>
      <c r="W80">
        <v>470</v>
      </c>
      <c r="X80" t="s">
        <v>1292</v>
      </c>
      <c r="Y80" t="s">
        <v>1293</v>
      </c>
      <c r="Z80">
        <v>2415</v>
      </c>
      <c r="AA80" t="s">
        <v>101</v>
      </c>
      <c r="AB80" t="s">
        <v>1293</v>
      </c>
      <c r="AD80">
        <v>15</v>
      </c>
      <c r="AE80" t="s">
        <v>1311</v>
      </c>
      <c r="AH80" t="s">
        <v>475</v>
      </c>
      <c r="AI80" t="s">
        <v>151</v>
      </c>
      <c r="AJ80" t="s">
        <v>1295</v>
      </c>
      <c r="AK80">
        <v>-88</v>
      </c>
      <c r="AL80" t="s">
        <v>101</v>
      </c>
      <c r="AN80" t="s">
        <v>83</v>
      </c>
      <c r="AO80" t="s">
        <v>476</v>
      </c>
      <c r="AP80">
        <v>1</v>
      </c>
      <c r="AQ80" t="s">
        <v>103</v>
      </c>
      <c r="AR80">
        <v>-88</v>
      </c>
      <c r="AS80" t="s">
        <v>101</v>
      </c>
      <c r="AT80" s="1">
        <v>18264</v>
      </c>
      <c r="AU80" t="s">
        <v>104</v>
      </c>
      <c r="AW80" t="s">
        <v>1386</v>
      </c>
    </row>
    <row r="81" spans="1:49" x14ac:dyDescent="0.25">
      <c r="A81" t="s">
        <v>280</v>
      </c>
      <c r="B81" t="s">
        <v>281</v>
      </c>
      <c r="C81" s="1">
        <v>44698</v>
      </c>
      <c r="D81" t="s">
        <v>1291</v>
      </c>
      <c r="E81" t="s">
        <v>80</v>
      </c>
      <c r="F81">
        <v>0</v>
      </c>
      <c r="G81" t="s">
        <v>282</v>
      </c>
      <c r="H81" t="s">
        <v>85</v>
      </c>
      <c r="J81" t="s">
        <v>1334</v>
      </c>
      <c r="K81" t="s">
        <v>1335</v>
      </c>
      <c r="L81" s="2">
        <v>0.375</v>
      </c>
      <c r="M81">
        <v>1</v>
      </c>
      <c r="N81" t="s">
        <v>90</v>
      </c>
      <c r="O81" t="s">
        <v>87</v>
      </c>
      <c r="P81" t="s">
        <v>92</v>
      </c>
      <c r="Q81" t="s">
        <v>477</v>
      </c>
      <c r="R81" t="s">
        <v>142</v>
      </c>
      <c r="S81" t="s">
        <v>143</v>
      </c>
      <c r="T81">
        <v>1</v>
      </c>
      <c r="U81" t="s">
        <v>478</v>
      </c>
      <c r="V81">
        <v>382</v>
      </c>
      <c r="W81">
        <v>405</v>
      </c>
      <c r="X81" t="s">
        <v>1292</v>
      </c>
      <c r="Y81" t="s">
        <v>1293</v>
      </c>
      <c r="Z81">
        <v>1155</v>
      </c>
      <c r="AA81" t="s">
        <v>101</v>
      </c>
      <c r="AB81" t="s">
        <v>1293</v>
      </c>
      <c r="AD81">
        <v>13</v>
      </c>
      <c r="AE81" t="s">
        <v>1311</v>
      </c>
      <c r="AH81" t="s">
        <v>479</v>
      </c>
      <c r="AI81" t="s">
        <v>146</v>
      </c>
      <c r="AJ81" t="s">
        <v>1295</v>
      </c>
      <c r="AK81">
        <v>20</v>
      </c>
      <c r="AL81" t="s">
        <v>101</v>
      </c>
      <c r="AN81" t="s">
        <v>83</v>
      </c>
      <c r="AO81" t="s">
        <v>442</v>
      </c>
      <c r="AP81">
        <v>1</v>
      </c>
      <c r="AQ81" t="s">
        <v>103</v>
      </c>
      <c r="AR81">
        <v>220.00999450683599</v>
      </c>
      <c r="AS81" t="s">
        <v>101</v>
      </c>
      <c r="AT81" s="1">
        <v>44736</v>
      </c>
      <c r="AU81" t="s">
        <v>104</v>
      </c>
      <c r="AV81" t="s">
        <v>443</v>
      </c>
      <c r="AW81" t="s">
        <v>1341</v>
      </c>
    </row>
    <row r="82" spans="1:49" x14ac:dyDescent="0.25">
      <c r="A82" t="s">
        <v>280</v>
      </c>
      <c r="B82" t="s">
        <v>281</v>
      </c>
      <c r="C82" s="1">
        <v>44698</v>
      </c>
      <c r="D82" t="s">
        <v>1291</v>
      </c>
      <c r="E82" t="s">
        <v>80</v>
      </c>
      <c r="F82">
        <v>0</v>
      </c>
      <c r="G82" t="s">
        <v>282</v>
      </c>
      <c r="H82" t="s">
        <v>85</v>
      </c>
      <c r="J82" t="s">
        <v>1334</v>
      </c>
      <c r="K82" t="s">
        <v>1335</v>
      </c>
      <c r="L82" s="2">
        <v>0.375</v>
      </c>
      <c r="M82">
        <v>1</v>
      </c>
      <c r="N82" t="s">
        <v>90</v>
      </c>
      <c r="O82" t="s">
        <v>87</v>
      </c>
      <c r="P82" t="s">
        <v>92</v>
      </c>
      <c r="Q82" t="s">
        <v>477</v>
      </c>
      <c r="R82" t="s">
        <v>142</v>
      </c>
      <c r="S82" t="s">
        <v>143</v>
      </c>
      <c r="T82">
        <v>1</v>
      </c>
      <c r="U82" t="s">
        <v>478</v>
      </c>
      <c r="V82">
        <v>382</v>
      </c>
      <c r="W82">
        <v>405</v>
      </c>
      <c r="X82" t="s">
        <v>1292</v>
      </c>
      <c r="Y82" t="s">
        <v>1293</v>
      </c>
      <c r="Z82">
        <v>1155</v>
      </c>
      <c r="AA82" t="s">
        <v>101</v>
      </c>
      <c r="AB82" t="s">
        <v>1293</v>
      </c>
      <c r="AD82">
        <v>13</v>
      </c>
      <c r="AE82" t="s">
        <v>1311</v>
      </c>
      <c r="AH82" t="s">
        <v>480</v>
      </c>
      <c r="AI82" t="s">
        <v>146</v>
      </c>
      <c r="AJ82" t="s">
        <v>1295</v>
      </c>
      <c r="AK82">
        <v>20.0200004577637</v>
      </c>
      <c r="AL82" t="s">
        <v>101</v>
      </c>
      <c r="AN82" t="s">
        <v>83</v>
      </c>
      <c r="AO82" t="s">
        <v>481</v>
      </c>
      <c r="AP82">
        <v>1</v>
      </c>
      <c r="AQ82" t="s">
        <v>103</v>
      </c>
      <c r="AR82">
        <v>20.0200004577637</v>
      </c>
      <c r="AS82" t="s">
        <v>101</v>
      </c>
      <c r="AT82" s="1">
        <v>18264</v>
      </c>
      <c r="AU82" t="s">
        <v>104</v>
      </c>
      <c r="AW82" t="s">
        <v>1351</v>
      </c>
    </row>
    <row r="83" spans="1:49" x14ac:dyDescent="0.25">
      <c r="A83" t="s">
        <v>280</v>
      </c>
      <c r="B83" t="s">
        <v>281</v>
      </c>
      <c r="C83" s="1">
        <v>44698</v>
      </c>
      <c r="D83" t="s">
        <v>1291</v>
      </c>
      <c r="E83" t="s">
        <v>80</v>
      </c>
      <c r="F83">
        <v>0</v>
      </c>
      <c r="G83" t="s">
        <v>282</v>
      </c>
      <c r="H83" t="s">
        <v>85</v>
      </c>
      <c r="J83" t="s">
        <v>1334</v>
      </c>
      <c r="K83" t="s">
        <v>1335</v>
      </c>
      <c r="L83" s="2">
        <v>0.375</v>
      </c>
      <c r="M83">
        <v>1</v>
      </c>
      <c r="N83" t="s">
        <v>90</v>
      </c>
      <c r="O83" t="s">
        <v>87</v>
      </c>
      <c r="P83" t="s">
        <v>92</v>
      </c>
      <c r="Q83" t="s">
        <v>477</v>
      </c>
      <c r="R83" t="s">
        <v>142</v>
      </c>
      <c r="S83" t="s">
        <v>143</v>
      </c>
      <c r="T83">
        <v>1</v>
      </c>
      <c r="U83" t="s">
        <v>478</v>
      </c>
      <c r="V83">
        <v>382</v>
      </c>
      <c r="W83">
        <v>405</v>
      </c>
      <c r="X83" t="s">
        <v>1292</v>
      </c>
      <c r="Y83" t="s">
        <v>1293</v>
      </c>
      <c r="Z83">
        <v>1155</v>
      </c>
      <c r="AA83" t="s">
        <v>101</v>
      </c>
      <c r="AB83" t="s">
        <v>1293</v>
      </c>
      <c r="AD83">
        <v>13</v>
      </c>
      <c r="AE83" t="s">
        <v>1311</v>
      </c>
      <c r="AH83" t="s">
        <v>482</v>
      </c>
      <c r="AI83" t="s">
        <v>151</v>
      </c>
      <c r="AJ83" t="s">
        <v>1295</v>
      </c>
      <c r="AK83">
        <v>-88</v>
      </c>
      <c r="AL83" t="s">
        <v>101</v>
      </c>
      <c r="AN83" t="s">
        <v>83</v>
      </c>
      <c r="AO83" t="s">
        <v>483</v>
      </c>
      <c r="AP83">
        <v>1</v>
      </c>
      <c r="AQ83" t="s">
        <v>103</v>
      </c>
      <c r="AR83">
        <v>-88</v>
      </c>
      <c r="AS83" t="s">
        <v>101</v>
      </c>
      <c r="AT83" s="1">
        <v>18264</v>
      </c>
      <c r="AU83" t="s">
        <v>104</v>
      </c>
      <c r="AW83" t="s">
        <v>1387</v>
      </c>
    </row>
    <row r="84" spans="1:49" x14ac:dyDescent="0.25">
      <c r="A84" t="s">
        <v>280</v>
      </c>
      <c r="B84" t="s">
        <v>281</v>
      </c>
      <c r="C84" s="1">
        <v>44698</v>
      </c>
      <c r="D84" t="s">
        <v>1291</v>
      </c>
      <c r="E84" t="s">
        <v>80</v>
      </c>
      <c r="F84">
        <v>0</v>
      </c>
      <c r="G84" t="s">
        <v>282</v>
      </c>
      <c r="H84" t="s">
        <v>85</v>
      </c>
      <c r="J84" t="s">
        <v>1334</v>
      </c>
      <c r="K84" t="s">
        <v>1335</v>
      </c>
      <c r="L84" s="2">
        <v>0.375</v>
      </c>
      <c r="M84">
        <v>1</v>
      </c>
      <c r="N84" t="s">
        <v>90</v>
      </c>
      <c r="O84" t="s">
        <v>87</v>
      </c>
      <c r="P84" t="s">
        <v>92</v>
      </c>
      <c r="Q84" t="s">
        <v>484</v>
      </c>
      <c r="R84" t="s">
        <v>142</v>
      </c>
      <c r="S84" t="s">
        <v>143</v>
      </c>
      <c r="T84">
        <v>1</v>
      </c>
      <c r="U84" t="s">
        <v>485</v>
      </c>
      <c r="V84">
        <v>500</v>
      </c>
      <c r="W84">
        <v>518</v>
      </c>
      <c r="X84" t="s">
        <v>1292</v>
      </c>
      <c r="Y84" t="s">
        <v>1293</v>
      </c>
      <c r="Z84">
        <v>2660</v>
      </c>
      <c r="AA84" t="s">
        <v>101</v>
      </c>
      <c r="AB84" t="s">
        <v>1293</v>
      </c>
      <c r="AD84">
        <v>18</v>
      </c>
      <c r="AE84" t="s">
        <v>1311</v>
      </c>
      <c r="AH84" t="s">
        <v>486</v>
      </c>
      <c r="AI84" t="s">
        <v>146</v>
      </c>
      <c r="AJ84" t="s">
        <v>1295</v>
      </c>
      <c r="AK84">
        <v>20</v>
      </c>
      <c r="AL84" t="s">
        <v>101</v>
      </c>
      <c r="AN84" t="s">
        <v>83</v>
      </c>
      <c r="AO84" t="s">
        <v>442</v>
      </c>
      <c r="AP84">
        <v>1</v>
      </c>
      <c r="AQ84" t="s">
        <v>103</v>
      </c>
      <c r="AR84">
        <v>220.00999450683599</v>
      </c>
      <c r="AS84" t="s">
        <v>101</v>
      </c>
      <c r="AT84" s="1">
        <v>44736</v>
      </c>
      <c r="AU84" t="s">
        <v>104</v>
      </c>
      <c r="AV84" t="s">
        <v>443</v>
      </c>
      <c r="AW84" t="s">
        <v>1341</v>
      </c>
    </row>
    <row r="85" spans="1:49" x14ac:dyDescent="0.25">
      <c r="A85" t="s">
        <v>280</v>
      </c>
      <c r="B85" t="s">
        <v>281</v>
      </c>
      <c r="C85" s="1">
        <v>44698</v>
      </c>
      <c r="D85" t="s">
        <v>1291</v>
      </c>
      <c r="E85" t="s">
        <v>80</v>
      </c>
      <c r="F85">
        <v>0</v>
      </c>
      <c r="G85" t="s">
        <v>282</v>
      </c>
      <c r="H85" t="s">
        <v>85</v>
      </c>
      <c r="J85" t="s">
        <v>1334</v>
      </c>
      <c r="K85" t="s">
        <v>1335</v>
      </c>
      <c r="L85" s="2">
        <v>0.375</v>
      </c>
      <c r="M85">
        <v>1</v>
      </c>
      <c r="N85" t="s">
        <v>90</v>
      </c>
      <c r="O85" t="s">
        <v>87</v>
      </c>
      <c r="P85" t="s">
        <v>92</v>
      </c>
      <c r="Q85" t="s">
        <v>484</v>
      </c>
      <c r="R85" t="s">
        <v>142</v>
      </c>
      <c r="S85" t="s">
        <v>143</v>
      </c>
      <c r="T85">
        <v>1</v>
      </c>
      <c r="U85" t="s">
        <v>485</v>
      </c>
      <c r="V85">
        <v>500</v>
      </c>
      <c r="W85">
        <v>518</v>
      </c>
      <c r="X85" t="s">
        <v>1292</v>
      </c>
      <c r="Y85" t="s">
        <v>1293</v>
      </c>
      <c r="Z85">
        <v>2660</v>
      </c>
      <c r="AA85" t="s">
        <v>101</v>
      </c>
      <c r="AB85" t="s">
        <v>1293</v>
      </c>
      <c r="AD85">
        <v>18</v>
      </c>
      <c r="AE85" t="s">
        <v>1311</v>
      </c>
      <c r="AH85" t="s">
        <v>487</v>
      </c>
      <c r="AI85" t="s">
        <v>146</v>
      </c>
      <c r="AJ85" t="s">
        <v>1295</v>
      </c>
      <c r="AK85">
        <v>17.75</v>
      </c>
      <c r="AL85" t="s">
        <v>101</v>
      </c>
      <c r="AN85" t="s">
        <v>83</v>
      </c>
      <c r="AO85" t="s">
        <v>488</v>
      </c>
      <c r="AP85">
        <v>1</v>
      </c>
      <c r="AQ85" t="s">
        <v>103</v>
      </c>
      <c r="AR85">
        <v>17.75</v>
      </c>
      <c r="AS85" t="s">
        <v>101</v>
      </c>
      <c r="AT85" s="1">
        <v>18264</v>
      </c>
      <c r="AU85" t="s">
        <v>104</v>
      </c>
      <c r="AW85" t="s">
        <v>1352</v>
      </c>
    </row>
    <row r="86" spans="1:49" x14ac:dyDescent="0.25">
      <c r="A86" t="s">
        <v>280</v>
      </c>
      <c r="B86" t="s">
        <v>281</v>
      </c>
      <c r="C86" s="1">
        <v>44698</v>
      </c>
      <c r="D86" t="s">
        <v>1291</v>
      </c>
      <c r="E86" t="s">
        <v>80</v>
      </c>
      <c r="F86">
        <v>0</v>
      </c>
      <c r="G86" t="s">
        <v>282</v>
      </c>
      <c r="H86" t="s">
        <v>85</v>
      </c>
      <c r="J86" t="s">
        <v>1334</v>
      </c>
      <c r="K86" t="s">
        <v>1335</v>
      </c>
      <c r="L86" s="2">
        <v>0.375</v>
      </c>
      <c r="M86">
        <v>1</v>
      </c>
      <c r="N86" t="s">
        <v>90</v>
      </c>
      <c r="O86" t="s">
        <v>87</v>
      </c>
      <c r="P86" t="s">
        <v>92</v>
      </c>
      <c r="Q86" t="s">
        <v>484</v>
      </c>
      <c r="R86" t="s">
        <v>142</v>
      </c>
      <c r="S86" t="s">
        <v>143</v>
      </c>
      <c r="T86">
        <v>1</v>
      </c>
      <c r="U86" t="s">
        <v>485</v>
      </c>
      <c r="V86">
        <v>500</v>
      </c>
      <c r="W86">
        <v>518</v>
      </c>
      <c r="X86" t="s">
        <v>1292</v>
      </c>
      <c r="Y86" t="s">
        <v>1293</v>
      </c>
      <c r="Z86">
        <v>2660</v>
      </c>
      <c r="AA86" t="s">
        <v>101</v>
      </c>
      <c r="AB86" t="s">
        <v>1293</v>
      </c>
      <c r="AD86">
        <v>18</v>
      </c>
      <c r="AE86" t="s">
        <v>1311</v>
      </c>
      <c r="AH86" t="s">
        <v>489</v>
      </c>
      <c r="AI86" t="s">
        <v>151</v>
      </c>
      <c r="AJ86" t="s">
        <v>1295</v>
      </c>
      <c r="AK86">
        <v>-88</v>
      </c>
      <c r="AL86" t="s">
        <v>101</v>
      </c>
      <c r="AN86" t="s">
        <v>83</v>
      </c>
      <c r="AO86" t="s">
        <v>490</v>
      </c>
      <c r="AP86">
        <v>1</v>
      </c>
      <c r="AQ86" t="s">
        <v>103</v>
      </c>
      <c r="AR86">
        <v>-88</v>
      </c>
      <c r="AS86" t="s">
        <v>101</v>
      </c>
      <c r="AT86" s="1">
        <v>18264</v>
      </c>
      <c r="AU86" t="s">
        <v>104</v>
      </c>
      <c r="AW86" t="s">
        <v>1388</v>
      </c>
    </row>
    <row r="87" spans="1:49" x14ac:dyDescent="0.25">
      <c r="A87" t="s">
        <v>280</v>
      </c>
      <c r="B87" t="s">
        <v>281</v>
      </c>
      <c r="C87" s="1">
        <v>44698</v>
      </c>
      <c r="D87" t="s">
        <v>1291</v>
      </c>
      <c r="E87" t="s">
        <v>80</v>
      </c>
      <c r="F87">
        <v>0</v>
      </c>
      <c r="G87" t="s">
        <v>282</v>
      </c>
      <c r="H87" t="s">
        <v>85</v>
      </c>
      <c r="J87" t="s">
        <v>1334</v>
      </c>
      <c r="K87" t="s">
        <v>1335</v>
      </c>
      <c r="L87" s="2">
        <v>0.375</v>
      </c>
      <c r="M87">
        <v>1</v>
      </c>
      <c r="N87" t="s">
        <v>90</v>
      </c>
      <c r="O87" t="s">
        <v>87</v>
      </c>
      <c r="P87" t="s">
        <v>92</v>
      </c>
      <c r="Q87" t="s">
        <v>491</v>
      </c>
      <c r="R87" t="s">
        <v>142</v>
      </c>
      <c r="S87" t="s">
        <v>143</v>
      </c>
      <c r="T87">
        <v>1</v>
      </c>
      <c r="U87" t="s">
        <v>492</v>
      </c>
      <c r="V87">
        <v>498</v>
      </c>
      <c r="W87">
        <v>520</v>
      </c>
      <c r="X87" t="s">
        <v>1292</v>
      </c>
      <c r="Y87" t="s">
        <v>1293</v>
      </c>
      <c r="Z87">
        <v>2750</v>
      </c>
      <c r="AA87" t="s">
        <v>101</v>
      </c>
      <c r="AB87" t="s">
        <v>1293</v>
      </c>
      <c r="AD87">
        <v>19</v>
      </c>
      <c r="AE87" t="s">
        <v>1311</v>
      </c>
      <c r="AH87" t="s">
        <v>493</v>
      </c>
      <c r="AI87" t="s">
        <v>146</v>
      </c>
      <c r="AJ87" t="s">
        <v>1295</v>
      </c>
      <c r="AK87">
        <v>20</v>
      </c>
      <c r="AL87" t="s">
        <v>101</v>
      </c>
      <c r="AN87" t="s">
        <v>83</v>
      </c>
      <c r="AO87" t="s">
        <v>442</v>
      </c>
      <c r="AP87">
        <v>1</v>
      </c>
      <c r="AQ87" t="s">
        <v>103</v>
      </c>
      <c r="AR87">
        <v>220.00999450683599</v>
      </c>
      <c r="AS87" t="s">
        <v>101</v>
      </c>
      <c r="AT87" s="1">
        <v>44736</v>
      </c>
      <c r="AU87" t="s">
        <v>104</v>
      </c>
      <c r="AV87" t="s">
        <v>443</v>
      </c>
      <c r="AW87" t="s">
        <v>1341</v>
      </c>
    </row>
    <row r="88" spans="1:49" x14ac:dyDescent="0.25">
      <c r="A88" t="s">
        <v>280</v>
      </c>
      <c r="B88" t="s">
        <v>281</v>
      </c>
      <c r="C88" s="1">
        <v>44698</v>
      </c>
      <c r="D88" t="s">
        <v>1291</v>
      </c>
      <c r="E88" t="s">
        <v>80</v>
      </c>
      <c r="F88">
        <v>0</v>
      </c>
      <c r="G88" t="s">
        <v>282</v>
      </c>
      <c r="H88" t="s">
        <v>85</v>
      </c>
      <c r="J88" t="s">
        <v>1334</v>
      </c>
      <c r="K88" t="s">
        <v>1335</v>
      </c>
      <c r="L88" s="2">
        <v>0.375</v>
      </c>
      <c r="M88">
        <v>1</v>
      </c>
      <c r="N88" t="s">
        <v>90</v>
      </c>
      <c r="O88" t="s">
        <v>87</v>
      </c>
      <c r="P88" t="s">
        <v>92</v>
      </c>
      <c r="Q88" t="s">
        <v>491</v>
      </c>
      <c r="R88" t="s">
        <v>142</v>
      </c>
      <c r="S88" t="s">
        <v>143</v>
      </c>
      <c r="T88">
        <v>1</v>
      </c>
      <c r="U88" t="s">
        <v>492</v>
      </c>
      <c r="V88">
        <v>498</v>
      </c>
      <c r="W88">
        <v>520</v>
      </c>
      <c r="X88" t="s">
        <v>1292</v>
      </c>
      <c r="Y88" t="s">
        <v>1293</v>
      </c>
      <c r="Z88">
        <v>2750</v>
      </c>
      <c r="AA88" t="s">
        <v>101</v>
      </c>
      <c r="AB88" t="s">
        <v>1293</v>
      </c>
      <c r="AD88">
        <v>19</v>
      </c>
      <c r="AE88" t="s">
        <v>1311</v>
      </c>
      <c r="AH88" t="s">
        <v>494</v>
      </c>
      <c r="AI88" t="s">
        <v>146</v>
      </c>
      <c r="AJ88" t="s">
        <v>1295</v>
      </c>
      <c r="AK88">
        <v>23.360000610351602</v>
      </c>
      <c r="AL88" t="s">
        <v>101</v>
      </c>
      <c r="AN88" t="s">
        <v>83</v>
      </c>
      <c r="AO88" t="s">
        <v>495</v>
      </c>
      <c r="AP88">
        <v>1</v>
      </c>
      <c r="AQ88" t="s">
        <v>103</v>
      </c>
      <c r="AR88">
        <v>23.360000610351602</v>
      </c>
      <c r="AS88" t="s">
        <v>101</v>
      </c>
      <c r="AT88" s="1">
        <v>18264</v>
      </c>
      <c r="AU88" t="s">
        <v>104</v>
      </c>
      <c r="AW88" t="s">
        <v>1353</v>
      </c>
    </row>
    <row r="89" spans="1:49" x14ac:dyDescent="0.25">
      <c r="A89" t="s">
        <v>280</v>
      </c>
      <c r="B89" t="s">
        <v>281</v>
      </c>
      <c r="C89" s="1">
        <v>44698</v>
      </c>
      <c r="D89" t="s">
        <v>1291</v>
      </c>
      <c r="E89" t="s">
        <v>80</v>
      </c>
      <c r="F89">
        <v>0</v>
      </c>
      <c r="G89" t="s">
        <v>282</v>
      </c>
      <c r="H89" t="s">
        <v>85</v>
      </c>
      <c r="J89" t="s">
        <v>1334</v>
      </c>
      <c r="K89" t="s">
        <v>1335</v>
      </c>
      <c r="L89" s="2">
        <v>0.375</v>
      </c>
      <c r="M89">
        <v>1</v>
      </c>
      <c r="N89" t="s">
        <v>90</v>
      </c>
      <c r="O89" t="s">
        <v>87</v>
      </c>
      <c r="P89" t="s">
        <v>92</v>
      </c>
      <c r="Q89" t="s">
        <v>491</v>
      </c>
      <c r="R89" t="s">
        <v>142</v>
      </c>
      <c r="S89" t="s">
        <v>143</v>
      </c>
      <c r="T89">
        <v>1</v>
      </c>
      <c r="U89" t="s">
        <v>492</v>
      </c>
      <c r="V89">
        <v>498</v>
      </c>
      <c r="W89">
        <v>520</v>
      </c>
      <c r="X89" t="s">
        <v>1292</v>
      </c>
      <c r="Y89" t="s">
        <v>1293</v>
      </c>
      <c r="Z89">
        <v>2750</v>
      </c>
      <c r="AA89" t="s">
        <v>101</v>
      </c>
      <c r="AB89" t="s">
        <v>1293</v>
      </c>
      <c r="AD89">
        <v>19</v>
      </c>
      <c r="AE89" t="s">
        <v>1311</v>
      </c>
      <c r="AH89" t="s">
        <v>496</v>
      </c>
      <c r="AI89" t="s">
        <v>151</v>
      </c>
      <c r="AJ89" t="s">
        <v>1295</v>
      </c>
      <c r="AK89">
        <v>-88</v>
      </c>
      <c r="AL89" t="s">
        <v>101</v>
      </c>
      <c r="AN89" t="s">
        <v>83</v>
      </c>
      <c r="AO89" t="s">
        <v>497</v>
      </c>
      <c r="AP89">
        <v>1</v>
      </c>
      <c r="AQ89" t="s">
        <v>103</v>
      </c>
      <c r="AR89">
        <v>-88</v>
      </c>
      <c r="AS89" t="s">
        <v>101</v>
      </c>
      <c r="AT89" s="1">
        <v>18264</v>
      </c>
      <c r="AU89" t="s">
        <v>104</v>
      </c>
      <c r="AW89" t="s">
        <v>1389</v>
      </c>
    </row>
    <row r="90" spans="1:49" x14ac:dyDescent="0.25">
      <c r="A90" t="s">
        <v>280</v>
      </c>
      <c r="B90" t="s">
        <v>281</v>
      </c>
      <c r="C90" s="1">
        <v>44698</v>
      </c>
      <c r="D90" t="s">
        <v>1291</v>
      </c>
      <c r="E90" t="s">
        <v>80</v>
      </c>
      <c r="F90">
        <v>0</v>
      </c>
      <c r="G90" t="s">
        <v>282</v>
      </c>
      <c r="H90" t="s">
        <v>85</v>
      </c>
      <c r="J90" t="s">
        <v>1334</v>
      </c>
      <c r="K90" t="s">
        <v>1335</v>
      </c>
      <c r="L90" s="2">
        <v>0.375</v>
      </c>
      <c r="M90">
        <v>1</v>
      </c>
      <c r="N90" t="s">
        <v>90</v>
      </c>
      <c r="O90" t="s">
        <v>87</v>
      </c>
      <c r="P90" t="s">
        <v>92</v>
      </c>
      <c r="Q90" t="s">
        <v>498</v>
      </c>
      <c r="R90" t="s">
        <v>142</v>
      </c>
      <c r="S90" t="s">
        <v>143</v>
      </c>
      <c r="T90">
        <v>1</v>
      </c>
      <c r="U90" t="s">
        <v>499</v>
      </c>
      <c r="V90">
        <v>438</v>
      </c>
      <c r="W90">
        <v>454</v>
      </c>
      <c r="X90" t="s">
        <v>1292</v>
      </c>
      <c r="Y90" t="s">
        <v>1293</v>
      </c>
      <c r="Z90">
        <v>2000</v>
      </c>
      <c r="AA90" t="s">
        <v>101</v>
      </c>
      <c r="AB90" t="s">
        <v>1293</v>
      </c>
      <c r="AD90">
        <v>15</v>
      </c>
      <c r="AE90" t="s">
        <v>1311</v>
      </c>
      <c r="AH90" t="s">
        <v>500</v>
      </c>
      <c r="AI90" t="s">
        <v>146</v>
      </c>
      <c r="AJ90" t="s">
        <v>1295</v>
      </c>
      <c r="AK90">
        <v>20</v>
      </c>
      <c r="AL90" t="s">
        <v>101</v>
      </c>
      <c r="AN90" t="s">
        <v>83</v>
      </c>
      <c r="AO90" t="s">
        <v>442</v>
      </c>
      <c r="AP90">
        <v>1</v>
      </c>
      <c r="AQ90" t="s">
        <v>103</v>
      </c>
      <c r="AR90">
        <v>220.00999450683599</v>
      </c>
      <c r="AS90" t="s">
        <v>101</v>
      </c>
      <c r="AT90" s="1">
        <v>44736</v>
      </c>
      <c r="AU90" t="s">
        <v>104</v>
      </c>
      <c r="AV90" t="s">
        <v>443</v>
      </c>
      <c r="AW90" t="s">
        <v>1341</v>
      </c>
    </row>
    <row r="91" spans="1:49" x14ac:dyDescent="0.25">
      <c r="A91" t="s">
        <v>280</v>
      </c>
      <c r="B91" t="s">
        <v>281</v>
      </c>
      <c r="C91" s="1">
        <v>44698</v>
      </c>
      <c r="D91" t="s">
        <v>1291</v>
      </c>
      <c r="E91" t="s">
        <v>80</v>
      </c>
      <c r="F91">
        <v>0</v>
      </c>
      <c r="G91" t="s">
        <v>282</v>
      </c>
      <c r="H91" t="s">
        <v>85</v>
      </c>
      <c r="J91" t="s">
        <v>1334</v>
      </c>
      <c r="K91" t="s">
        <v>1335</v>
      </c>
      <c r="L91" s="2">
        <v>0.375</v>
      </c>
      <c r="M91">
        <v>1</v>
      </c>
      <c r="N91" t="s">
        <v>90</v>
      </c>
      <c r="O91" t="s">
        <v>87</v>
      </c>
      <c r="P91" t="s">
        <v>92</v>
      </c>
      <c r="Q91" t="s">
        <v>498</v>
      </c>
      <c r="R91" t="s">
        <v>142</v>
      </c>
      <c r="S91" t="s">
        <v>143</v>
      </c>
      <c r="T91">
        <v>1</v>
      </c>
      <c r="U91" t="s">
        <v>499</v>
      </c>
      <c r="V91">
        <v>438</v>
      </c>
      <c r="W91">
        <v>454</v>
      </c>
      <c r="X91" t="s">
        <v>1292</v>
      </c>
      <c r="Y91" t="s">
        <v>1293</v>
      </c>
      <c r="Z91">
        <v>2000</v>
      </c>
      <c r="AA91" t="s">
        <v>101</v>
      </c>
      <c r="AB91" t="s">
        <v>1293</v>
      </c>
      <c r="AD91">
        <v>15</v>
      </c>
      <c r="AE91" t="s">
        <v>1311</v>
      </c>
      <c r="AH91" t="s">
        <v>501</v>
      </c>
      <c r="AI91" t="s">
        <v>146</v>
      </c>
      <c r="AJ91" t="s">
        <v>1295</v>
      </c>
      <c r="AK91">
        <v>19.540000915527301</v>
      </c>
      <c r="AL91" t="s">
        <v>101</v>
      </c>
      <c r="AN91" t="s">
        <v>83</v>
      </c>
      <c r="AO91" t="s">
        <v>502</v>
      </c>
      <c r="AP91">
        <v>1</v>
      </c>
      <c r="AQ91" t="s">
        <v>103</v>
      </c>
      <c r="AR91">
        <v>19.540000915527301</v>
      </c>
      <c r="AS91" t="s">
        <v>101</v>
      </c>
      <c r="AT91" s="1">
        <v>18264</v>
      </c>
      <c r="AU91" t="s">
        <v>104</v>
      </c>
      <c r="AW91" t="s">
        <v>1354</v>
      </c>
    </row>
    <row r="92" spans="1:49" x14ac:dyDescent="0.25">
      <c r="A92" t="s">
        <v>280</v>
      </c>
      <c r="B92" t="s">
        <v>281</v>
      </c>
      <c r="C92" s="1">
        <v>44698</v>
      </c>
      <c r="D92" t="s">
        <v>1291</v>
      </c>
      <c r="E92" t="s">
        <v>80</v>
      </c>
      <c r="F92">
        <v>0</v>
      </c>
      <c r="G92" t="s">
        <v>282</v>
      </c>
      <c r="H92" t="s">
        <v>85</v>
      </c>
      <c r="J92" t="s">
        <v>1334</v>
      </c>
      <c r="K92" t="s">
        <v>1335</v>
      </c>
      <c r="L92" s="2">
        <v>0.375</v>
      </c>
      <c r="M92">
        <v>1</v>
      </c>
      <c r="N92" t="s">
        <v>90</v>
      </c>
      <c r="O92" t="s">
        <v>87</v>
      </c>
      <c r="P92" t="s">
        <v>92</v>
      </c>
      <c r="Q92" t="s">
        <v>498</v>
      </c>
      <c r="R92" t="s">
        <v>142</v>
      </c>
      <c r="S92" t="s">
        <v>143</v>
      </c>
      <c r="T92">
        <v>1</v>
      </c>
      <c r="U92" t="s">
        <v>499</v>
      </c>
      <c r="V92">
        <v>438</v>
      </c>
      <c r="W92">
        <v>454</v>
      </c>
      <c r="X92" t="s">
        <v>1292</v>
      </c>
      <c r="Y92" t="s">
        <v>1293</v>
      </c>
      <c r="Z92">
        <v>2000</v>
      </c>
      <c r="AA92" t="s">
        <v>101</v>
      </c>
      <c r="AB92" t="s">
        <v>1293</v>
      </c>
      <c r="AD92">
        <v>15</v>
      </c>
      <c r="AE92" t="s">
        <v>1311</v>
      </c>
      <c r="AH92" t="s">
        <v>503</v>
      </c>
      <c r="AI92" t="s">
        <v>151</v>
      </c>
      <c r="AJ92" t="s">
        <v>1295</v>
      </c>
      <c r="AK92">
        <v>-88</v>
      </c>
      <c r="AL92" t="s">
        <v>101</v>
      </c>
      <c r="AN92" t="s">
        <v>83</v>
      </c>
      <c r="AO92" t="s">
        <v>504</v>
      </c>
      <c r="AP92">
        <v>1</v>
      </c>
      <c r="AQ92" t="s">
        <v>103</v>
      </c>
      <c r="AR92">
        <v>-88</v>
      </c>
      <c r="AS92" t="s">
        <v>101</v>
      </c>
      <c r="AT92" s="1">
        <v>18264</v>
      </c>
      <c r="AU92" t="s">
        <v>104</v>
      </c>
      <c r="AW92" t="s">
        <v>1390</v>
      </c>
    </row>
    <row r="93" spans="1:49" x14ac:dyDescent="0.25">
      <c r="A93" t="s">
        <v>280</v>
      </c>
      <c r="B93" t="s">
        <v>281</v>
      </c>
      <c r="C93" s="1">
        <v>44698</v>
      </c>
      <c r="D93" t="s">
        <v>1291</v>
      </c>
      <c r="E93" t="s">
        <v>80</v>
      </c>
      <c r="F93">
        <v>0</v>
      </c>
      <c r="G93" t="s">
        <v>282</v>
      </c>
      <c r="H93" t="s">
        <v>85</v>
      </c>
      <c r="J93" t="s">
        <v>1334</v>
      </c>
      <c r="K93" t="s">
        <v>1335</v>
      </c>
      <c r="L93" s="2">
        <v>0.375</v>
      </c>
      <c r="M93">
        <v>1</v>
      </c>
      <c r="N93" t="s">
        <v>90</v>
      </c>
      <c r="O93" t="s">
        <v>87</v>
      </c>
      <c r="P93" t="s">
        <v>92</v>
      </c>
      <c r="Q93" t="s">
        <v>505</v>
      </c>
      <c r="R93" t="s">
        <v>142</v>
      </c>
      <c r="S93" t="s">
        <v>143</v>
      </c>
      <c r="T93">
        <v>1</v>
      </c>
      <c r="U93" t="s">
        <v>506</v>
      </c>
      <c r="V93">
        <v>517</v>
      </c>
      <c r="W93">
        <v>537</v>
      </c>
      <c r="X93" t="s">
        <v>1292</v>
      </c>
      <c r="Y93" t="s">
        <v>1293</v>
      </c>
      <c r="Z93">
        <v>2980</v>
      </c>
      <c r="AA93" t="s">
        <v>101</v>
      </c>
      <c r="AB93" t="s">
        <v>1293</v>
      </c>
      <c r="AD93">
        <v>20</v>
      </c>
      <c r="AE93" t="s">
        <v>1311</v>
      </c>
      <c r="AH93" t="s">
        <v>507</v>
      </c>
      <c r="AI93" t="s">
        <v>146</v>
      </c>
      <c r="AJ93" t="s">
        <v>1295</v>
      </c>
      <c r="AK93">
        <v>20</v>
      </c>
      <c r="AL93" t="s">
        <v>101</v>
      </c>
      <c r="AN93" t="s">
        <v>83</v>
      </c>
      <c r="AO93" t="s">
        <v>442</v>
      </c>
      <c r="AP93">
        <v>1</v>
      </c>
      <c r="AQ93" t="s">
        <v>103</v>
      </c>
      <c r="AR93">
        <v>220.00999450683599</v>
      </c>
      <c r="AS93" t="s">
        <v>101</v>
      </c>
      <c r="AT93" s="1">
        <v>44736</v>
      </c>
      <c r="AU93" t="s">
        <v>104</v>
      </c>
      <c r="AV93" t="s">
        <v>443</v>
      </c>
      <c r="AW93" t="s">
        <v>1341</v>
      </c>
    </row>
    <row r="94" spans="1:49" x14ac:dyDescent="0.25">
      <c r="A94" t="s">
        <v>280</v>
      </c>
      <c r="B94" t="s">
        <v>281</v>
      </c>
      <c r="C94" s="1">
        <v>44698</v>
      </c>
      <c r="D94" t="s">
        <v>1291</v>
      </c>
      <c r="E94" t="s">
        <v>80</v>
      </c>
      <c r="F94">
        <v>0</v>
      </c>
      <c r="G94" t="s">
        <v>282</v>
      </c>
      <c r="H94" t="s">
        <v>85</v>
      </c>
      <c r="J94" t="s">
        <v>1334</v>
      </c>
      <c r="K94" t="s">
        <v>1335</v>
      </c>
      <c r="L94" s="2">
        <v>0.375</v>
      </c>
      <c r="M94">
        <v>1</v>
      </c>
      <c r="N94" t="s">
        <v>90</v>
      </c>
      <c r="O94" t="s">
        <v>87</v>
      </c>
      <c r="P94" t="s">
        <v>92</v>
      </c>
      <c r="Q94" t="s">
        <v>505</v>
      </c>
      <c r="R94" t="s">
        <v>142</v>
      </c>
      <c r="S94" t="s">
        <v>143</v>
      </c>
      <c r="T94">
        <v>1</v>
      </c>
      <c r="U94" t="s">
        <v>506</v>
      </c>
      <c r="V94">
        <v>517</v>
      </c>
      <c r="W94">
        <v>537</v>
      </c>
      <c r="X94" t="s">
        <v>1292</v>
      </c>
      <c r="Y94" t="s">
        <v>1293</v>
      </c>
      <c r="Z94">
        <v>2980</v>
      </c>
      <c r="AA94" t="s">
        <v>101</v>
      </c>
      <c r="AB94" t="s">
        <v>1293</v>
      </c>
      <c r="AD94">
        <v>20</v>
      </c>
      <c r="AE94" t="s">
        <v>1311</v>
      </c>
      <c r="AH94" t="s">
        <v>508</v>
      </c>
      <c r="AI94" t="s">
        <v>146</v>
      </c>
      <c r="AJ94" t="s">
        <v>1295</v>
      </c>
      <c r="AK94">
        <v>22.25</v>
      </c>
      <c r="AL94" t="s">
        <v>101</v>
      </c>
      <c r="AN94" t="s">
        <v>83</v>
      </c>
      <c r="AO94" t="s">
        <v>509</v>
      </c>
      <c r="AP94">
        <v>1</v>
      </c>
      <c r="AQ94" t="s">
        <v>103</v>
      </c>
      <c r="AR94">
        <v>22.25</v>
      </c>
      <c r="AS94" t="s">
        <v>101</v>
      </c>
      <c r="AT94" s="1">
        <v>18264</v>
      </c>
      <c r="AU94" t="s">
        <v>104</v>
      </c>
      <c r="AW94" t="s">
        <v>1355</v>
      </c>
    </row>
    <row r="95" spans="1:49" x14ac:dyDescent="0.25">
      <c r="A95" t="s">
        <v>280</v>
      </c>
      <c r="B95" t="s">
        <v>281</v>
      </c>
      <c r="C95" s="1">
        <v>44698</v>
      </c>
      <c r="D95" t="s">
        <v>1291</v>
      </c>
      <c r="E95" t="s">
        <v>80</v>
      </c>
      <c r="F95">
        <v>0</v>
      </c>
      <c r="G95" t="s">
        <v>282</v>
      </c>
      <c r="H95" t="s">
        <v>85</v>
      </c>
      <c r="J95" t="s">
        <v>1334</v>
      </c>
      <c r="K95" t="s">
        <v>1335</v>
      </c>
      <c r="L95" s="2">
        <v>0.375</v>
      </c>
      <c r="M95">
        <v>1</v>
      </c>
      <c r="N95" t="s">
        <v>90</v>
      </c>
      <c r="O95" t="s">
        <v>87</v>
      </c>
      <c r="P95" t="s">
        <v>92</v>
      </c>
      <c r="Q95" t="s">
        <v>505</v>
      </c>
      <c r="R95" t="s">
        <v>142</v>
      </c>
      <c r="S95" t="s">
        <v>143</v>
      </c>
      <c r="T95">
        <v>1</v>
      </c>
      <c r="U95" t="s">
        <v>506</v>
      </c>
      <c r="V95">
        <v>517</v>
      </c>
      <c r="W95">
        <v>537</v>
      </c>
      <c r="X95" t="s">
        <v>1292</v>
      </c>
      <c r="Y95" t="s">
        <v>1293</v>
      </c>
      <c r="Z95">
        <v>2980</v>
      </c>
      <c r="AA95" t="s">
        <v>101</v>
      </c>
      <c r="AB95" t="s">
        <v>1293</v>
      </c>
      <c r="AD95">
        <v>20</v>
      </c>
      <c r="AE95" t="s">
        <v>1311</v>
      </c>
      <c r="AH95" t="s">
        <v>510</v>
      </c>
      <c r="AI95" t="s">
        <v>151</v>
      </c>
      <c r="AJ95" t="s">
        <v>1295</v>
      </c>
      <c r="AK95">
        <v>-88</v>
      </c>
      <c r="AL95" t="s">
        <v>101</v>
      </c>
      <c r="AN95" t="s">
        <v>83</v>
      </c>
      <c r="AO95" t="s">
        <v>511</v>
      </c>
      <c r="AP95">
        <v>1</v>
      </c>
      <c r="AQ95" t="s">
        <v>103</v>
      </c>
      <c r="AR95">
        <v>-88</v>
      </c>
      <c r="AS95" t="s">
        <v>101</v>
      </c>
      <c r="AT95" s="1">
        <v>18264</v>
      </c>
      <c r="AU95" t="s">
        <v>104</v>
      </c>
      <c r="AW95" t="s">
        <v>1391</v>
      </c>
    </row>
    <row r="96" spans="1:49" x14ac:dyDescent="0.25">
      <c r="A96" t="s">
        <v>280</v>
      </c>
      <c r="B96" t="s">
        <v>281</v>
      </c>
      <c r="C96" s="1">
        <v>44698</v>
      </c>
      <c r="D96" t="s">
        <v>1291</v>
      </c>
      <c r="E96" t="s">
        <v>80</v>
      </c>
      <c r="F96">
        <v>0</v>
      </c>
      <c r="G96" t="s">
        <v>282</v>
      </c>
      <c r="H96" t="s">
        <v>85</v>
      </c>
      <c r="J96" t="s">
        <v>1334</v>
      </c>
      <c r="K96" t="s">
        <v>1335</v>
      </c>
      <c r="L96" s="2">
        <v>0.375</v>
      </c>
      <c r="M96">
        <v>1</v>
      </c>
      <c r="N96" t="s">
        <v>90</v>
      </c>
      <c r="O96" t="s">
        <v>87</v>
      </c>
      <c r="P96" t="s">
        <v>92</v>
      </c>
      <c r="Q96" t="s">
        <v>512</v>
      </c>
      <c r="R96" t="s">
        <v>142</v>
      </c>
      <c r="S96" t="s">
        <v>143</v>
      </c>
      <c r="T96">
        <v>1</v>
      </c>
      <c r="U96" t="s">
        <v>513</v>
      </c>
      <c r="V96">
        <v>490</v>
      </c>
      <c r="W96">
        <v>508</v>
      </c>
      <c r="X96" t="s">
        <v>1292</v>
      </c>
      <c r="Y96" t="s">
        <v>1293</v>
      </c>
      <c r="Z96">
        <v>2305</v>
      </c>
      <c r="AA96" t="s">
        <v>101</v>
      </c>
      <c r="AB96" t="s">
        <v>1293</v>
      </c>
      <c r="AD96">
        <v>18</v>
      </c>
      <c r="AE96" t="s">
        <v>1294</v>
      </c>
      <c r="AH96" t="s">
        <v>514</v>
      </c>
      <c r="AI96" t="s">
        <v>146</v>
      </c>
      <c r="AJ96" t="s">
        <v>1295</v>
      </c>
      <c r="AK96">
        <v>20</v>
      </c>
      <c r="AL96" t="s">
        <v>101</v>
      </c>
      <c r="AN96" t="s">
        <v>83</v>
      </c>
      <c r="AO96" t="s">
        <v>442</v>
      </c>
      <c r="AP96">
        <v>1</v>
      </c>
      <c r="AQ96" t="s">
        <v>103</v>
      </c>
      <c r="AR96">
        <v>220.00999450683599</v>
      </c>
      <c r="AS96" t="s">
        <v>101</v>
      </c>
      <c r="AT96" s="1">
        <v>44736</v>
      </c>
      <c r="AU96" t="s">
        <v>104</v>
      </c>
      <c r="AV96" t="s">
        <v>443</v>
      </c>
      <c r="AW96" t="s">
        <v>1341</v>
      </c>
    </row>
    <row r="97" spans="1:49" x14ac:dyDescent="0.25">
      <c r="A97" t="s">
        <v>280</v>
      </c>
      <c r="B97" t="s">
        <v>281</v>
      </c>
      <c r="C97" s="1">
        <v>44698</v>
      </c>
      <c r="D97" t="s">
        <v>1291</v>
      </c>
      <c r="E97" t="s">
        <v>80</v>
      </c>
      <c r="F97">
        <v>0</v>
      </c>
      <c r="G97" t="s">
        <v>282</v>
      </c>
      <c r="H97" t="s">
        <v>85</v>
      </c>
      <c r="J97" t="s">
        <v>1334</v>
      </c>
      <c r="K97" t="s">
        <v>1335</v>
      </c>
      <c r="L97" s="2">
        <v>0.375</v>
      </c>
      <c r="M97">
        <v>1</v>
      </c>
      <c r="N97" t="s">
        <v>90</v>
      </c>
      <c r="O97" t="s">
        <v>87</v>
      </c>
      <c r="P97" t="s">
        <v>92</v>
      </c>
      <c r="Q97" t="s">
        <v>512</v>
      </c>
      <c r="R97" t="s">
        <v>142</v>
      </c>
      <c r="S97" t="s">
        <v>143</v>
      </c>
      <c r="T97">
        <v>1</v>
      </c>
      <c r="U97" t="s">
        <v>513</v>
      </c>
      <c r="V97">
        <v>490</v>
      </c>
      <c r="W97">
        <v>508</v>
      </c>
      <c r="X97" t="s">
        <v>1292</v>
      </c>
      <c r="Y97" t="s">
        <v>1293</v>
      </c>
      <c r="Z97">
        <v>2305</v>
      </c>
      <c r="AA97" t="s">
        <v>101</v>
      </c>
      <c r="AB97" t="s">
        <v>1293</v>
      </c>
      <c r="AD97">
        <v>18</v>
      </c>
      <c r="AE97" t="s">
        <v>1294</v>
      </c>
      <c r="AH97" t="s">
        <v>515</v>
      </c>
      <c r="AI97" t="s">
        <v>146</v>
      </c>
      <c r="AJ97" t="s">
        <v>1295</v>
      </c>
      <c r="AK97">
        <v>21.25</v>
      </c>
      <c r="AL97" t="s">
        <v>101</v>
      </c>
      <c r="AN97" t="s">
        <v>83</v>
      </c>
      <c r="AO97" t="s">
        <v>516</v>
      </c>
      <c r="AP97">
        <v>1</v>
      </c>
      <c r="AQ97" t="s">
        <v>103</v>
      </c>
      <c r="AR97">
        <v>21.25</v>
      </c>
      <c r="AS97" t="s">
        <v>101</v>
      </c>
      <c r="AT97" s="1">
        <v>18264</v>
      </c>
      <c r="AU97" t="s">
        <v>104</v>
      </c>
      <c r="AW97" t="s">
        <v>1356</v>
      </c>
    </row>
    <row r="98" spans="1:49" x14ac:dyDescent="0.25">
      <c r="A98" t="s">
        <v>280</v>
      </c>
      <c r="B98" t="s">
        <v>281</v>
      </c>
      <c r="C98" s="1">
        <v>44698</v>
      </c>
      <c r="D98" t="s">
        <v>1291</v>
      </c>
      <c r="E98" t="s">
        <v>80</v>
      </c>
      <c r="F98">
        <v>0</v>
      </c>
      <c r="G98" t="s">
        <v>282</v>
      </c>
      <c r="H98" t="s">
        <v>85</v>
      </c>
      <c r="J98" t="s">
        <v>1334</v>
      </c>
      <c r="K98" t="s">
        <v>1335</v>
      </c>
      <c r="L98" s="2">
        <v>0.375</v>
      </c>
      <c r="M98">
        <v>1</v>
      </c>
      <c r="N98" t="s">
        <v>90</v>
      </c>
      <c r="O98" t="s">
        <v>87</v>
      </c>
      <c r="P98" t="s">
        <v>92</v>
      </c>
      <c r="Q98" t="s">
        <v>512</v>
      </c>
      <c r="R98" t="s">
        <v>142</v>
      </c>
      <c r="S98" t="s">
        <v>143</v>
      </c>
      <c r="T98">
        <v>1</v>
      </c>
      <c r="U98" t="s">
        <v>513</v>
      </c>
      <c r="V98">
        <v>490</v>
      </c>
      <c r="W98">
        <v>508</v>
      </c>
      <c r="X98" t="s">
        <v>1292</v>
      </c>
      <c r="Y98" t="s">
        <v>1293</v>
      </c>
      <c r="Z98">
        <v>2305</v>
      </c>
      <c r="AA98" t="s">
        <v>101</v>
      </c>
      <c r="AB98" t="s">
        <v>1293</v>
      </c>
      <c r="AD98">
        <v>18</v>
      </c>
      <c r="AE98" t="s">
        <v>1294</v>
      </c>
      <c r="AH98" t="s">
        <v>517</v>
      </c>
      <c r="AI98" t="s">
        <v>151</v>
      </c>
      <c r="AJ98" t="s">
        <v>1295</v>
      </c>
      <c r="AK98">
        <v>-88</v>
      </c>
      <c r="AL98" t="s">
        <v>101</v>
      </c>
      <c r="AN98" t="s">
        <v>83</v>
      </c>
      <c r="AO98" t="s">
        <v>518</v>
      </c>
      <c r="AP98">
        <v>1</v>
      </c>
      <c r="AQ98" t="s">
        <v>103</v>
      </c>
      <c r="AR98">
        <v>-88</v>
      </c>
      <c r="AS98" t="s">
        <v>101</v>
      </c>
      <c r="AT98" s="1">
        <v>18264</v>
      </c>
      <c r="AU98" t="s">
        <v>104</v>
      </c>
      <c r="AW98" t="s">
        <v>1392</v>
      </c>
    </row>
    <row r="99" spans="1:49" x14ac:dyDescent="0.25">
      <c r="A99" t="s">
        <v>280</v>
      </c>
      <c r="B99" t="s">
        <v>281</v>
      </c>
      <c r="C99" s="1">
        <v>44698</v>
      </c>
      <c r="D99" t="s">
        <v>1291</v>
      </c>
      <c r="E99" t="s">
        <v>80</v>
      </c>
      <c r="F99">
        <v>0</v>
      </c>
      <c r="G99" t="s">
        <v>282</v>
      </c>
      <c r="H99" t="s">
        <v>85</v>
      </c>
      <c r="J99" t="s">
        <v>1334</v>
      </c>
      <c r="K99" t="s">
        <v>1335</v>
      </c>
      <c r="L99" s="2">
        <v>0.375</v>
      </c>
      <c r="M99">
        <v>1</v>
      </c>
      <c r="N99" t="s">
        <v>90</v>
      </c>
      <c r="O99" t="s">
        <v>87</v>
      </c>
      <c r="P99" t="s">
        <v>92</v>
      </c>
      <c r="Q99" t="s">
        <v>303</v>
      </c>
      <c r="R99" t="s">
        <v>94</v>
      </c>
      <c r="S99" t="s">
        <v>95</v>
      </c>
      <c r="T99">
        <v>1</v>
      </c>
      <c r="U99" t="s">
        <v>304</v>
      </c>
      <c r="V99">
        <v>95</v>
      </c>
      <c r="W99">
        <v>100</v>
      </c>
      <c r="X99" t="s">
        <v>1292</v>
      </c>
      <c r="Y99" t="s">
        <v>1293</v>
      </c>
      <c r="AA99" t="s">
        <v>101</v>
      </c>
      <c r="AB99" t="s">
        <v>1298</v>
      </c>
      <c r="AD99" t="e">
        <v>#N/A</v>
      </c>
      <c r="AE99" t="s">
        <v>1294</v>
      </c>
      <c r="AH99" t="s">
        <v>305</v>
      </c>
      <c r="AI99" t="s">
        <v>99</v>
      </c>
      <c r="AJ99" t="s">
        <v>1295</v>
      </c>
      <c r="AK99">
        <v>25.2700004577637</v>
      </c>
      <c r="AL99" t="s">
        <v>101</v>
      </c>
      <c r="AN99" t="s">
        <v>83</v>
      </c>
      <c r="AO99" t="s">
        <v>306</v>
      </c>
      <c r="AP99">
        <v>1</v>
      </c>
      <c r="AQ99" t="s">
        <v>103</v>
      </c>
      <c r="AR99">
        <v>248</v>
      </c>
      <c r="AS99" t="s">
        <v>101</v>
      </c>
      <c r="AT99" s="1">
        <v>44768</v>
      </c>
      <c r="AU99" t="s">
        <v>104</v>
      </c>
      <c r="AV99" t="s">
        <v>307</v>
      </c>
      <c r="AW99" t="s">
        <v>1337</v>
      </c>
    </row>
    <row r="100" spans="1:49" x14ac:dyDescent="0.25">
      <c r="A100" t="s">
        <v>280</v>
      </c>
      <c r="B100" t="s">
        <v>281</v>
      </c>
      <c r="C100" s="1">
        <v>44698</v>
      </c>
      <c r="D100" t="s">
        <v>1291</v>
      </c>
      <c r="E100" t="s">
        <v>80</v>
      </c>
      <c r="F100">
        <v>0</v>
      </c>
      <c r="G100" t="s">
        <v>282</v>
      </c>
      <c r="H100" t="s">
        <v>85</v>
      </c>
      <c r="J100" t="s">
        <v>1334</v>
      </c>
      <c r="K100" t="s">
        <v>1335</v>
      </c>
      <c r="L100" s="2">
        <v>0.375</v>
      </c>
      <c r="M100">
        <v>1</v>
      </c>
      <c r="N100" t="s">
        <v>90</v>
      </c>
      <c r="O100" t="s">
        <v>87</v>
      </c>
      <c r="P100" t="s">
        <v>92</v>
      </c>
      <c r="Q100" t="s">
        <v>311</v>
      </c>
      <c r="R100" t="s">
        <v>94</v>
      </c>
      <c r="S100" t="s">
        <v>95</v>
      </c>
      <c r="T100">
        <v>1</v>
      </c>
      <c r="U100" t="s">
        <v>312</v>
      </c>
      <c r="V100">
        <v>112</v>
      </c>
      <c r="W100">
        <v>123</v>
      </c>
      <c r="X100" t="s">
        <v>1292</v>
      </c>
      <c r="Y100" t="s">
        <v>1293</v>
      </c>
      <c r="AA100" t="s">
        <v>101</v>
      </c>
      <c r="AB100" t="s">
        <v>1298</v>
      </c>
      <c r="AD100" t="e">
        <v>#N/A</v>
      </c>
      <c r="AE100" t="s">
        <v>1294</v>
      </c>
      <c r="AH100" t="s">
        <v>313</v>
      </c>
      <c r="AI100" t="s">
        <v>99</v>
      </c>
      <c r="AJ100" t="s">
        <v>1295</v>
      </c>
      <c r="AK100">
        <v>46.889999389648402</v>
      </c>
      <c r="AL100" t="s">
        <v>101</v>
      </c>
      <c r="AN100" t="s">
        <v>83</v>
      </c>
      <c r="AO100" t="s">
        <v>306</v>
      </c>
      <c r="AP100">
        <v>1</v>
      </c>
      <c r="AQ100" t="s">
        <v>103</v>
      </c>
      <c r="AR100">
        <v>248</v>
      </c>
      <c r="AS100" t="s">
        <v>101</v>
      </c>
      <c r="AT100" s="1">
        <v>44768</v>
      </c>
      <c r="AU100" t="s">
        <v>104</v>
      </c>
      <c r="AV100" t="s">
        <v>307</v>
      </c>
      <c r="AW100" t="s">
        <v>1337</v>
      </c>
    </row>
    <row r="101" spans="1:49" x14ac:dyDescent="0.25">
      <c r="A101" t="s">
        <v>280</v>
      </c>
      <c r="B101" t="s">
        <v>281</v>
      </c>
      <c r="C101" s="1">
        <v>44698</v>
      </c>
      <c r="D101" t="s">
        <v>1291</v>
      </c>
      <c r="E101" t="s">
        <v>80</v>
      </c>
      <c r="F101">
        <v>0</v>
      </c>
      <c r="G101" t="s">
        <v>282</v>
      </c>
      <c r="H101" t="s">
        <v>85</v>
      </c>
      <c r="J101" t="s">
        <v>1334</v>
      </c>
      <c r="K101" t="s">
        <v>1335</v>
      </c>
      <c r="L101" s="2">
        <v>0.375</v>
      </c>
      <c r="M101">
        <v>1</v>
      </c>
      <c r="N101" t="s">
        <v>90</v>
      </c>
      <c r="O101" t="s">
        <v>87</v>
      </c>
      <c r="P101" t="s">
        <v>92</v>
      </c>
      <c r="Q101" t="s">
        <v>314</v>
      </c>
      <c r="R101" t="s">
        <v>94</v>
      </c>
      <c r="S101" t="s">
        <v>95</v>
      </c>
      <c r="T101">
        <v>1</v>
      </c>
      <c r="U101" t="s">
        <v>315</v>
      </c>
      <c r="V101">
        <v>110</v>
      </c>
      <c r="W101">
        <v>116</v>
      </c>
      <c r="X101" t="s">
        <v>1292</v>
      </c>
      <c r="Y101" t="s">
        <v>1293</v>
      </c>
      <c r="AA101" t="s">
        <v>101</v>
      </c>
      <c r="AB101" t="s">
        <v>1298</v>
      </c>
      <c r="AD101" t="e">
        <v>#N/A</v>
      </c>
      <c r="AE101" t="s">
        <v>1294</v>
      </c>
      <c r="AH101" t="s">
        <v>316</v>
      </c>
      <c r="AI101" t="s">
        <v>99</v>
      </c>
      <c r="AJ101" t="s">
        <v>1295</v>
      </c>
      <c r="AK101">
        <v>35.169998168945298</v>
      </c>
      <c r="AL101" t="s">
        <v>101</v>
      </c>
      <c r="AN101" t="s">
        <v>83</v>
      </c>
      <c r="AO101" t="s">
        <v>306</v>
      </c>
      <c r="AP101">
        <v>1</v>
      </c>
      <c r="AQ101" t="s">
        <v>103</v>
      </c>
      <c r="AR101">
        <v>248</v>
      </c>
      <c r="AS101" t="s">
        <v>101</v>
      </c>
      <c r="AT101" s="1">
        <v>44768</v>
      </c>
      <c r="AU101" t="s">
        <v>104</v>
      </c>
      <c r="AV101" t="s">
        <v>307</v>
      </c>
      <c r="AW101" t="s">
        <v>1337</v>
      </c>
    </row>
    <row r="102" spans="1:49" x14ac:dyDescent="0.25">
      <c r="A102" t="s">
        <v>280</v>
      </c>
      <c r="B102" t="s">
        <v>281</v>
      </c>
      <c r="C102" s="1">
        <v>44698</v>
      </c>
      <c r="D102" t="s">
        <v>1291</v>
      </c>
      <c r="E102" t="s">
        <v>80</v>
      </c>
      <c r="F102">
        <v>0</v>
      </c>
      <c r="G102" t="s">
        <v>282</v>
      </c>
      <c r="H102" t="s">
        <v>85</v>
      </c>
      <c r="J102" t="s">
        <v>1334</v>
      </c>
      <c r="K102" t="s">
        <v>1335</v>
      </c>
      <c r="L102" s="2">
        <v>0.375</v>
      </c>
      <c r="M102">
        <v>1</v>
      </c>
      <c r="N102" t="s">
        <v>90</v>
      </c>
      <c r="O102" t="s">
        <v>87</v>
      </c>
      <c r="P102" t="s">
        <v>92</v>
      </c>
      <c r="Q102" t="s">
        <v>317</v>
      </c>
      <c r="R102" t="s">
        <v>94</v>
      </c>
      <c r="S102" t="s">
        <v>95</v>
      </c>
      <c r="T102">
        <v>1</v>
      </c>
      <c r="U102" t="s">
        <v>318</v>
      </c>
      <c r="V102">
        <v>119</v>
      </c>
      <c r="W102">
        <v>125</v>
      </c>
      <c r="X102" t="s">
        <v>1292</v>
      </c>
      <c r="Y102" t="s">
        <v>1293</v>
      </c>
      <c r="AA102" t="s">
        <v>101</v>
      </c>
      <c r="AB102" t="s">
        <v>1298</v>
      </c>
      <c r="AD102" t="e">
        <v>#N/A</v>
      </c>
      <c r="AE102" t="s">
        <v>1294</v>
      </c>
      <c r="AH102" t="s">
        <v>319</v>
      </c>
      <c r="AI102" t="s">
        <v>99</v>
      </c>
      <c r="AJ102" t="s">
        <v>1295</v>
      </c>
      <c r="AK102">
        <v>50.110000610351598</v>
      </c>
      <c r="AL102" t="s">
        <v>101</v>
      </c>
      <c r="AN102" t="s">
        <v>83</v>
      </c>
      <c r="AO102" t="s">
        <v>306</v>
      </c>
      <c r="AP102">
        <v>1</v>
      </c>
      <c r="AQ102" t="s">
        <v>103</v>
      </c>
      <c r="AR102">
        <v>248</v>
      </c>
      <c r="AS102" t="s">
        <v>101</v>
      </c>
      <c r="AT102" s="1">
        <v>44768</v>
      </c>
      <c r="AU102" t="s">
        <v>104</v>
      </c>
      <c r="AV102" t="s">
        <v>307</v>
      </c>
      <c r="AW102" t="s">
        <v>1337</v>
      </c>
    </row>
    <row r="103" spans="1:49" x14ac:dyDescent="0.25">
      <c r="A103" t="s">
        <v>280</v>
      </c>
      <c r="B103" t="s">
        <v>281</v>
      </c>
      <c r="C103" s="1">
        <v>44698</v>
      </c>
      <c r="D103" t="s">
        <v>1291</v>
      </c>
      <c r="E103" t="s">
        <v>80</v>
      </c>
      <c r="F103">
        <v>0</v>
      </c>
      <c r="G103" t="s">
        <v>282</v>
      </c>
      <c r="H103" t="s">
        <v>85</v>
      </c>
      <c r="J103" t="s">
        <v>1334</v>
      </c>
      <c r="K103" t="s">
        <v>1335</v>
      </c>
      <c r="L103" s="2">
        <v>0.375</v>
      </c>
      <c r="M103">
        <v>1</v>
      </c>
      <c r="N103" t="s">
        <v>90</v>
      </c>
      <c r="O103" t="s">
        <v>87</v>
      </c>
      <c r="P103" t="s">
        <v>92</v>
      </c>
      <c r="Q103" t="s">
        <v>320</v>
      </c>
      <c r="R103" t="s">
        <v>94</v>
      </c>
      <c r="S103" t="s">
        <v>95</v>
      </c>
      <c r="T103">
        <v>1</v>
      </c>
      <c r="U103" t="s">
        <v>321</v>
      </c>
      <c r="V103">
        <v>148</v>
      </c>
      <c r="W103">
        <v>155</v>
      </c>
      <c r="X103" t="s">
        <v>1292</v>
      </c>
      <c r="Y103" t="s">
        <v>1293</v>
      </c>
      <c r="AA103" t="s">
        <v>101</v>
      </c>
      <c r="AB103" t="s">
        <v>1298</v>
      </c>
      <c r="AD103" t="e">
        <v>#N/A</v>
      </c>
      <c r="AE103" t="s">
        <v>1294</v>
      </c>
      <c r="AH103" t="s">
        <v>322</v>
      </c>
      <c r="AI103" t="s">
        <v>99</v>
      </c>
      <c r="AJ103" t="s">
        <v>1295</v>
      </c>
      <c r="AK103">
        <v>90.559997558593807</v>
      </c>
      <c r="AL103" t="s">
        <v>101</v>
      </c>
      <c r="AN103" t="s">
        <v>83</v>
      </c>
      <c r="AO103" t="s">
        <v>306</v>
      </c>
      <c r="AP103">
        <v>1</v>
      </c>
      <c r="AQ103" t="s">
        <v>103</v>
      </c>
      <c r="AR103">
        <v>248</v>
      </c>
      <c r="AS103" t="s">
        <v>101</v>
      </c>
      <c r="AT103" s="1">
        <v>44768</v>
      </c>
      <c r="AU103" t="s">
        <v>104</v>
      </c>
      <c r="AV103" t="s">
        <v>307</v>
      </c>
      <c r="AW103" t="s">
        <v>1337</v>
      </c>
    </row>
    <row r="104" spans="1:49" x14ac:dyDescent="0.25">
      <c r="A104" t="s">
        <v>280</v>
      </c>
      <c r="B104" t="s">
        <v>281</v>
      </c>
      <c r="C104" s="1">
        <v>44698</v>
      </c>
      <c r="D104" t="s">
        <v>1291</v>
      </c>
      <c r="E104" t="s">
        <v>80</v>
      </c>
      <c r="F104">
        <v>0</v>
      </c>
      <c r="G104" t="s">
        <v>282</v>
      </c>
      <c r="H104" t="s">
        <v>85</v>
      </c>
      <c r="J104" t="s">
        <v>1334</v>
      </c>
      <c r="K104" t="s">
        <v>1335</v>
      </c>
      <c r="L104" s="2">
        <v>0.375</v>
      </c>
      <c r="M104">
        <v>1</v>
      </c>
      <c r="N104" t="s">
        <v>90</v>
      </c>
      <c r="O104" t="s">
        <v>87</v>
      </c>
      <c r="P104" t="s">
        <v>92</v>
      </c>
      <c r="Q104" t="s">
        <v>283</v>
      </c>
      <c r="R104" t="s">
        <v>284</v>
      </c>
      <c r="S104" t="s">
        <v>285</v>
      </c>
      <c r="T104">
        <v>1</v>
      </c>
      <c r="U104" t="s">
        <v>286</v>
      </c>
      <c r="V104">
        <v>210</v>
      </c>
      <c r="W104">
        <v>218</v>
      </c>
      <c r="X104" t="s">
        <v>1292</v>
      </c>
      <c r="Y104" t="s">
        <v>1293</v>
      </c>
      <c r="Z104">
        <v>150</v>
      </c>
      <c r="AA104" t="s">
        <v>101</v>
      </c>
      <c r="AB104" t="s">
        <v>1293</v>
      </c>
      <c r="AD104" t="e">
        <v>#N/A</v>
      </c>
      <c r="AE104" t="s">
        <v>1294</v>
      </c>
      <c r="AH104" t="s">
        <v>287</v>
      </c>
      <c r="AI104" t="s">
        <v>99</v>
      </c>
      <c r="AJ104" t="s">
        <v>1295</v>
      </c>
      <c r="AK104">
        <v>150</v>
      </c>
      <c r="AL104" t="s">
        <v>101</v>
      </c>
      <c r="AN104" t="s">
        <v>83</v>
      </c>
      <c r="AO104" t="s">
        <v>288</v>
      </c>
      <c r="AP104">
        <v>1</v>
      </c>
      <c r="AQ104" t="s">
        <v>103</v>
      </c>
      <c r="AR104">
        <v>1075</v>
      </c>
      <c r="AS104" t="s">
        <v>101</v>
      </c>
      <c r="AT104" s="1">
        <v>44742</v>
      </c>
      <c r="AU104" t="s">
        <v>104</v>
      </c>
      <c r="AV104" t="s">
        <v>289</v>
      </c>
      <c r="AW104" t="s">
        <v>1336</v>
      </c>
    </row>
    <row r="105" spans="1:49" x14ac:dyDescent="0.25">
      <c r="A105" t="s">
        <v>280</v>
      </c>
      <c r="B105" t="s">
        <v>281</v>
      </c>
      <c r="C105" s="1">
        <v>44698</v>
      </c>
      <c r="D105" t="s">
        <v>1291</v>
      </c>
      <c r="E105" t="s">
        <v>80</v>
      </c>
      <c r="F105">
        <v>0</v>
      </c>
      <c r="G105" t="s">
        <v>282</v>
      </c>
      <c r="H105" t="s">
        <v>85</v>
      </c>
      <c r="J105" t="s">
        <v>1334</v>
      </c>
      <c r="K105" t="s">
        <v>1335</v>
      </c>
      <c r="L105" s="2">
        <v>0.375</v>
      </c>
      <c r="M105">
        <v>1</v>
      </c>
      <c r="N105" t="s">
        <v>90</v>
      </c>
      <c r="O105" t="s">
        <v>87</v>
      </c>
      <c r="P105" t="s">
        <v>92</v>
      </c>
      <c r="Q105" t="s">
        <v>291</v>
      </c>
      <c r="R105" t="s">
        <v>284</v>
      </c>
      <c r="S105" t="s">
        <v>285</v>
      </c>
      <c r="T105">
        <v>1</v>
      </c>
      <c r="U105" t="s">
        <v>292</v>
      </c>
      <c r="V105">
        <v>218</v>
      </c>
      <c r="W105">
        <v>225</v>
      </c>
      <c r="X105" t="s">
        <v>1292</v>
      </c>
      <c r="Y105" t="s">
        <v>1293</v>
      </c>
      <c r="Z105">
        <v>175</v>
      </c>
      <c r="AA105" t="s">
        <v>101</v>
      </c>
      <c r="AB105" t="s">
        <v>1293</v>
      </c>
      <c r="AD105" t="e">
        <v>#N/A</v>
      </c>
      <c r="AE105" t="s">
        <v>1294</v>
      </c>
      <c r="AH105" t="s">
        <v>293</v>
      </c>
      <c r="AI105" t="s">
        <v>99</v>
      </c>
      <c r="AJ105" t="s">
        <v>1295</v>
      </c>
      <c r="AK105">
        <v>175</v>
      </c>
      <c r="AL105" t="s">
        <v>101</v>
      </c>
      <c r="AN105" t="s">
        <v>83</v>
      </c>
      <c r="AO105" t="s">
        <v>288</v>
      </c>
      <c r="AP105">
        <v>1</v>
      </c>
      <c r="AQ105" t="s">
        <v>103</v>
      </c>
      <c r="AR105">
        <v>1075</v>
      </c>
      <c r="AS105" t="s">
        <v>101</v>
      </c>
      <c r="AT105" s="1">
        <v>44742</v>
      </c>
      <c r="AU105" t="s">
        <v>104</v>
      </c>
      <c r="AV105" t="s">
        <v>289</v>
      </c>
      <c r="AW105" t="s">
        <v>1336</v>
      </c>
    </row>
    <row r="106" spans="1:49" x14ac:dyDescent="0.25">
      <c r="A106" t="s">
        <v>280</v>
      </c>
      <c r="B106" t="s">
        <v>281</v>
      </c>
      <c r="C106" s="1">
        <v>44698</v>
      </c>
      <c r="D106" t="s">
        <v>1291</v>
      </c>
      <c r="E106" t="s">
        <v>80</v>
      </c>
      <c r="F106">
        <v>0</v>
      </c>
      <c r="G106" t="s">
        <v>282</v>
      </c>
      <c r="H106" t="s">
        <v>85</v>
      </c>
      <c r="J106" t="s">
        <v>1334</v>
      </c>
      <c r="K106" t="s">
        <v>1335</v>
      </c>
      <c r="L106" s="2">
        <v>0.375</v>
      </c>
      <c r="M106">
        <v>1</v>
      </c>
      <c r="N106" t="s">
        <v>90</v>
      </c>
      <c r="O106" t="s">
        <v>87</v>
      </c>
      <c r="P106" t="s">
        <v>92</v>
      </c>
      <c r="Q106" t="s">
        <v>294</v>
      </c>
      <c r="R106" t="s">
        <v>284</v>
      </c>
      <c r="S106" t="s">
        <v>285</v>
      </c>
      <c r="T106">
        <v>1</v>
      </c>
      <c r="U106" t="s">
        <v>295</v>
      </c>
      <c r="V106">
        <v>212</v>
      </c>
      <c r="W106">
        <v>220</v>
      </c>
      <c r="X106" t="s">
        <v>1292</v>
      </c>
      <c r="Y106" t="s">
        <v>1293</v>
      </c>
      <c r="Z106">
        <v>165</v>
      </c>
      <c r="AA106" t="s">
        <v>101</v>
      </c>
      <c r="AB106" t="s">
        <v>1293</v>
      </c>
      <c r="AD106" t="e">
        <v>#N/A</v>
      </c>
      <c r="AE106" t="s">
        <v>1294</v>
      </c>
      <c r="AH106" t="s">
        <v>296</v>
      </c>
      <c r="AI106" t="s">
        <v>99</v>
      </c>
      <c r="AJ106" t="s">
        <v>1295</v>
      </c>
      <c r="AK106">
        <v>165</v>
      </c>
      <c r="AL106" t="s">
        <v>101</v>
      </c>
      <c r="AN106" t="s">
        <v>83</v>
      </c>
      <c r="AO106" t="s">
        <v>288</v>
      </c>
      <c r="AP106">
        <v>1</v>
      </c>
      <c r="AQ106" t="s">
        <v>103</v>
      </c>
      <c r="AR106">
        <v>1075</v>
      </c>
      <c r="AS106" t="s">
        <v>101</v>
      </c>
      <c r="AT106" s="1">
        <v>44742</v>
      </c>
      <c r="AU106" t="s">
        <v>104</v>
      </c>
      <c r="AV106" t="s">
        <v>289</v>
      </c>
      <c r="AW106" t="s">
        <v>1336</v>
      </c>
    </row>
    <row r="107" spans="1:49" x14ac:dyDescent="0.25">
      <c r="A107" t="s">
        <v>280</v>
      </c>
      <c r="B107" t="s">
        <v>281</v>
      </c>
      <c r="C107" s="1">
        <v>44698</v>
      </c>
      <c r="D107" t="s">
        <v>1291</v>
      </c>
      <c r="E107" t="s">
        <v>80</v>
      </c>
      <c r="F107">
        <v>0</v>
      </c>
      <c r="G107" t="s">
        <v>282</v>
      </c>
      <c r="H107" t="s">
        <v>85</v>
      </c>
      <c r="J107" t="s">
        <v>1334</v>
      </c>
      <c r="K107" t="s">
        <v>1335</v>
      </c>
      <c r="L107" s="2">
        <v>0.375</v>
      </c>
      <c r="M107">
        <v>1</v>
      </c>
      <c r="N107" t="s">
        <v>90</v>
      </c>
      <c r="O107" t="s">
        <v>87</v>
      </c>
      <c r="P107" t="s">
        <v>92</v>
      </c>
      <c r="Q107" t="s">
        <v>297</v>
      </c>
      <c r="R107" t="s">
        <v>284</v>
      </c>
      <c r="S107" t="s">
        <v>285</v>
      </c>
      <c r="T107">
        <v>1</v>
      </c>
      <c r="U107" t="s">
        <v>298</v>
      </c>
      <c r="V107">
        <v>265</v>
      </c>
      <c r="W107">
        <v>271</v>
      </c>
      <c r="X107" t="s">
        <v>1292</v>
      </c>
      <c r="Y107" t="s">
        <v>1293</v>
      </c>
      <c r="Z107">
        <v>360</v>
      </c>
      <c r="AA107" t="s">
        <v>101</v>
      </c>
      <c r="AB107" t="s">
        <v>1293</v>
      </c>
      <c r="AD107" t="e">
        <v>#N/A</v>
      </c>
      <c r="AE107" t="s">
        <v>1294</v>
      </c>
      <c r="AH107" t="s">
        <v>299</v>
      </c>
      <c r="AI107" t="s">
        <v>99</v>
      </c>
      <c r="AJ107" t="s">
        <v>1295</v>
      </c>
      <c r="AK107">
        <v>360</v>
      </c>
      <c r="AL107" t="s">
        <v>101</v>
      </c>
      <c r="AN107" t="s">
        <v>83</v>
      </c>
      <c r="AO107" t="s">
        <v>288</v>
      </c>
      <c r="AP107">
        <v>1</v>
      </c>
      <c r="AQ107" t="s">
        <v>103</v>
      </c>
      <c r="AR107">
        <v>1075</v>
      </c>
      <c r="AS107" t="s">
        <v>101</v>
      </c>
      <c r="AT107" s="1">
        <v>44742</v>
      </c>
      <c r="AU107" t="s">
        <v>104</v>
      </c>
      <c r="AV107" t="s">
        <v>289</v>
      </c>
      <c r="AW107" t="s">
        <v>1336</v>
      </c>
    </row>
    <row r="108" spans="1:49" x14ac:dyDescent="0.25">
      <c r="A108" t="s">
        <v>280</v>
      </c>
      <c r="B108" t="s">
        <v>281</v>
      </c>
      <c r="C108" s="1">
        <v>44698</v>
      </c>
      <c r="D108" t="s">
        <v>1291</v>
      </c>
      <c r="E108" t="s">
        <v>80</v>
      </c>
      <c r="F108">
        <v>0</v>
      </c>
      <c r="G108" t="s">
        <v>282</v>
      </c>
      <c r="H108" t="s">
        <v>85</v>
      </c>
      <c r="J108" t="s">
        <v>1334</v>
      </c>
      <c r="K108" t="s">
        <v>1335</v>
      </c>
      <c r="L108" s="2">
        <v>0.375</v>
      </c>
      <c r="M108">
        <v>1</v>
      </c>
      <c r="N108" t="s">
        <v>90</v>
      </c>
      <c r="O108" t="s">
        <v>87</v>
      </c>
      <c r="P108" t="s">
        <v>92</v>
      </c>
      <c r="Q108" t="s">
        <v>300</v>
      </c>
      <c r="R108" t="s">
        <v>284</v>
      </c>
      <c r="S108" t="s">
        <v>285</v>
      </c>
      <c r="T108">
        <v>1</v>
      </c>
      <c r="U108" t="s">
        <v>301</v>
      </c>
      <c r="V108">
        <v>237</v>
      </c>
      <c r="W108">
        <v>243</v>
      </c>
      <c r="X108" t="s">
        <v>1292</v>
      </c>
      <c r="Y108" t="s">
        <v>1293</v>
      </c>
      <c r="Z108">
        <v>225</v>
      </c>
      <c r="AA108" t="s">
        <v>101</v>
      </c>
      <c r="AB108" t="s">
        <v>1293</v>
      </c>
      <c r="AD108" t="e">
        <v>#N/A</v>
      </c>
      <c r="AE108" t="s">
        <v>1294</v>
      </c>
      <c r="AH108" t="s">
        <v>302</v>
      </c>
      <c r="AI108" t="s">
        <v>99</v>
      </c>
      <c r="AJ108" t="s">
        <v>1295</v>
      </c>
      <c r="AK108">
        <v>225</v>
      </c>
      <c r="AL108" t="s">
        <v>101</v>
      </c>
      <c r="AN108" t="s">
        <v>83</v>
      </c>
      <c r="AO108" t="s">
        <v>288</v>
      </c>
      <c r="AP108">
        <v>1</v>
      </c>
      <c r="AQ108" t="s">
        <v>103</v>
      </c>
      <c r="AR108">
        <v>1075</v>
      </c>
      <c r="AS108" t="s">
        <v>101</v>
      </c>
      <c r="AT108" s="1">
        <v>44742</v>
      </c>
      <c r="AU108" t="s">
        <v>104</v>
      </c>
      <c r="AV108" t="s">
        <v>289</v>
      </c>
      <c r="AW108" t="s">
        <v>1336</v>
      </c>
    </row>
    <row r="109" spans="1:49" x14ac:dyDescent="0.25">
      <c r="A109" t="s">
        <v>280</v>
      </c>
      <c r="B109" t="s">
        <v>281</v>
      </c>
      <c r="C109" s="1">
        <v>44698</v>
      </c>
      <c r="D109" t="s">
        <v>1291</v>
      </c>
      <c r="E109" t="s">
        <v>80</v>
      </c>
      <c r="F109">
        <v>0</v>
      </c>
      <c r="G109" t="s">
        <v>282</v>
      </c>
      <c r="H109" t="s">
        <v>85</v>
      </c>
      <c r="J109" t="s">
        <v>1334</v>
      </c>
      <c r="K109" t="s">
        <v>1335</v>
      </c>
      <c r="L109" s="2">
        <v>0.375</v>
      </c>
      <c r="M109">
        <v>1</v>
      </c>
      <c r="N109" t="s">
        <v>90</v>
      </c>
      <c r="O109" t="s">
        <v>87</v>
      </c>
      <c r="P109" t="s">
        <v>92</v>
      </c>
      <c r="Q109" t="s">
        <v>519</v>
      </c>
      <c r="R109" t="s">
        <v>520</v>
      </c>
      <c r="S109" t="s">
        <v>521</v>
      </c>
      <c r="T109">
        <v>1</v>
      </c>
      <c r="U109" t="s">
        <v>522</v>
      </c>
      <c r="V109">
        <v>455</v>
      </c>
      <c r="W109">
        <v>461</v>
      </c>
      <c r="X109" t="s">
        <v>1292</v>
      </c>
      <c r="Y109" t="s">
        <v>1293</v>
      </c>
      <c r="Z109">
        <v>1595</v>
      </c>
      <c r="AA109" t="s">
        <v>101</v>
      </c>
      <c r="AB109" t="s">
        <v>1293</v>
      </c>
      <c r="AD109" t="e">
        <v>#N/A</v>
      </c>
      <c r="AE109" t="s">
        <v>1338</v>
      </c>
      <c r="AH109" t="s">
        <v>523</v>
      </c>
      <c r="AI109" t="s">
        <v>146</v>
      </c>
      <c r="AJ109" t="s">
        <v>1295</v>
      </c>
      <c r="AK109">
        <v>20.620000839233398</v>
      </c>
      <c r="AL109" t="s">
        <v>101</v>
      </c>
      <c r="AN109" t="s">
        <v>83</v>
      </c>
      <c r="AO109" t="s">
        <v>524</v>
      </c>
      <c r="AP109">
        <v>1</v>
      </c>
      <c r="AQ109" t="s">
        <v>103</v>
      </c>
      <c r="AR109">
        <v>20.620000839233398</v>
      </c>
      <c r="AS109" t="s">
        <v>101</v>
      </c>
      <c r="AT109" s="1">
        <v>18264</v>
      </c>
      <c r="AU109" t="s">
        <v>104</v>
      </c>
      <c r="AW109" t="s">
        <v>1357</v>
      </c>
    </row>
    <row r="110" spans="1:49" x14ac:dyDescent="0.25">
      <c r="A110" t="s">
        <v>280</v>
      </c>
      <c r="B110" t="s">
        <v>281</v>
      </c>
      <c r="C110" s="1">
        <v>44698</v>
      </c>
      <c r="D110" t="s">
        <v>1291</v>
      </c>
      <c r="E110" t="s">
        <v>80</v>
      </c>
      <c r="F110">
        <v>0</v>
      </c>
      <c r="G110" t="s">
        <v>282</v>
      </c>
      <c r="H110" t="s">
        <v>85</v>
      </c>
      <c r="J110" t="s">
        <v>1334</v>
      </c>
      <c r="K110" t="s">
        <v>1335</v>
      </c>
      <c r="L110" s="2">
        <v>0.375</v>
      </c>
      <c r="M110">
        <v>1</v>
      </c>
      <c r="N110" t="s">
        <v>90</v>
      </c>
      <c r="O110" t="s">
        <v>87</v>
      </c>
      <c r="P110" t="s">
        <v>92</v>
      </c>
      <c r="Q110" t="s">
        <v>346</v>
      </c>
      <c r="R110" t="s">
        <v>347</v>
      </c>
      <c r="S110" t="s">
        <v>348</v>
      </c>
      <c r="T110">
        <v>1</v>
      </c>
      <c r="U110" t="s">
        <v>349</v>
      </c>
      <c r="V110">
        <v>408</v>
      </c>
      <c r="W110">
        <v>455</v>
      </c>
      <c r="X110" t="s">
        <v>1292</v>
      </c>
      <c r="Y110" t="s">
        <v>1293</v>
      </c>
      <c r="Z110">
        <v>1490</v>
      </c>
      <c r="AA110" t="s">
        <v>101</v>
      </c>
      <c r="AB110" t="s">
        <v>1293</v>
      </c>
      <c r="AD110" t="e">
        <v>#N/A</v>
      </c>
      <c r="AE110" t="s">
        <v>1338</v>
      </c>
      <c r="AH110" t="s">
        <v>350</v>
      </c>
      <c r="AI110" t="s">
        <v>146</v>
      </c>
      <c r="AJ110" t="s">
        <v>1295</v>
      </c>
      <c r="AK110">
        <v>43.090000152587898</v>
      </c>
      <c r="AL110" t="s">
        <v>101</v>
      </c>
      <c r="AN110" t="s">
        <v>83</v>
      </c>
      <c r="AO110" t="s">
        <v>351</v>
      </c>
      <c r="AP110">
        <v>1</v>
      </c>
      <c r="AQ110" t="s">
        <v>103</v>
      </c>
      <c r="AR110">
        <v>215.44999694824199</v>
      </c>
      <c r="AS110" t="s">
        <v>101</v>
      </c>
      <c r="AT110" s="1">
        <v>44735</v>
      </c>
      <c r="AU110" t="s">
        <v>104</v>
      </c>
      <c r="AV110" t="s">
        <v>352</v>
      </c>
      <c r="AW110" t="s">
        <v>1339</v>
      </c>
    </row>
    <row r="111" spans="1:49" x14ac:dyDescent="0.25">
      <c r="A111" t="s">
        <v>280</v>
      </c>
      <c r="B111" t="s">
        <v>281</v>
      </c>
      <c r="C111" s="1">
        <v>44698</v>
      </c>
      <c r="D111" t="s">
        <v>1291</v>
      </c>
      <c r="E111" t="s">
        <v>80</v>
      </c>
      <c r="F111">
        <v>0</v>
      </c>
      <c r="G111" t="s">
        <v>282</v>
      </c>
      <c r="H111" t="s">
        <v>85</v>
      </c>
      <c r="J111" t="s">
        <v>1334</v>
      </c>
      <c r="K111" t="s">
        <v>1335</v>
      </c>
      <c r="L111" s="2">
        <v>0.375</v>
      </c>
      <c r="M111">
        <v>1</v>
      </c>
      <c r="N111" t="s">
        <v>90</v>
      </c>
      <c r="O111" t="s">
        <v>87</v>
      </c>
      <c r="P111" t="s">
        <v>92</v>
      </c>
      <c r="Q111" t="s">
        <v>354</v>
      </c>
      <c r="R111" t="s">
        <v>347</v>
      </c>
      <c r="S111" t="s">
        <v>348</v>
      </c>
      <c r="T111">
        <v>1</v>
      </c>
      <c r="U111" t="s">
        <v>355</v>
      </c>
      <c r="V111">
        <v>428</v>
      </c>
      <c r="W111">
        <v>478</v>
      </c>
      <c r="X111" t="s">
        <v>1292</v>
      </c>
      <c r="Y111" t="s">
        <v>1293</v>
      </c>
      <c r="Z111">
        <v>1675</v>
      </c>
      <c r="AA111" t="s">
        <v>101</v>
      </c>
      <c r="AB111" t="s">
        <v>1293</v>
      </c>
      <c r="AD111" t="e">
        <v>#N/A</v>
      </c>
      <c r="AE111" t="s">
        <v>1338</v>
      </c>
      <c r="AH111" t="s">
        <v>356</v>
      </c>
      <c r="AI111" t="s">
        <v>146</v>
      </c>
      <c r="AJ111" t="s">
        <v>1295</v>
      </c>
      <c r="AK111">
        <v>43.090000152587898</v>
      </c>
      <c r="AL111" t="s">
        <v>101</v>
      </c>
      <c r="AN111" t="s">
        <v>83</v>
      </c>
      <c r="AO111" t="s">
        <v>351</v>
      </c>
      <c r="AP111">
        <v>1</v>
      </c>
      <c r="AQ111" t="s">
        <v>103</v>
      </c>
      <c r="AR111">
        <v>215.44999694824199</v>
      </c>
      <c r="AS111" t="s">
        <v>101</v>
      </c>
      <c r="AT111" s="1">
        <v>44735</v>
      </c>
      <c r="AU111" t="s">
        <v>104</v>
      </c>
      <c r="AV111" t="s">
        <v>352</v>
      </c>
      <c r="AW111" t="s">
        <v>1339</v>
      </c>
    </row>
    <row r="112" spans="1:49" x14ac:dyDescent="0.25">
      <c r="A112" t="s">
        <v>280</v>
      </c>
      <c r="B112" t="s">
        <v>281</v>
      </c>
      <c r="C112" s="1">
        <v>44698</v>
      </c>
      <c r="D112" t="s">
        <v>1291</v>
      </c>
      <c r="E112" t="s">
        <v>80</v>
      </c>
      <c r="F112">
        <v>0</v>
      </c>
      <c r="G112" t="s">
        <v>282</v>
      </c>
      <c r="H112" t="s">
        <v>85</v>
      </c>
      <c r="J112" t="s">
        <v>1334</v>
      </c>
      <c r="K112" t="s">
        <v>1335</v>
      </c>
      <c r="L112" s="2">
        <v>0.375</v>
      </c>
      <c r="M112">
        <v>1</v>
      </c>
      <c r="N112" t="s">
        <v>90</v>
      </c>
      <c r="O112" t="s">
        <v>87</v>
      </c>
      <c r="P112" t="s">
        <v>92</v>
      </c>
      <c r="Q112" t="s">
        <v>357</v>
      </c>
      <c r="R112" t="s">
        <v>347</v>
      </c>
      <c r="S112" t="s">
        <v>348</v>
      </c>
      <c r="T112">
        <v>1</v>
      </c>
      <c r="U112" t="s">
        <v>358</v>
      </c>
      <c r="V112">
        <v>420</v>
      </c>
      <c r="W112">
        <v>455</v>
      </c>
      <c r="X112" t="s">
        <v>1292</v>
      </c>
      <c r="Y112" t="s">
        <v>1293</v>
      </c>
      <c r="Z112">
        <v>1385</v>
      </c>
      <c r="AA112" t="s">
        <v>101</v>
      </c>
      <c r="AB112" t="s">
        <v>1293</v>
      </c>
      <c r="AD112" t="e">
        <v>#N/A</v>
      </c>
      <c r="AE112" t="s">
        <v>1338</v>
      </c>
      <c r="AH112" t="s">
        <v>359</v>
      </c>
      <c r="AI112" t="s">
        <v>146</v>
      </c>
      <c r="AJ112" t="s">
        <v>1295</v>
      </c>
      <c r="AK112">
        <v>43.090000152587898</v>
      </c>
      <c r="AL112" t="s">
        <v>101</v>
      </c>
      <c r="AN112" t="s">
        <v>83</v>
      </c>
      <c r="AO112" t="s">
        <v>351</v>
      </c>
      <c r="AP112">
        <v>1</v>
      </c>
      <c r="AQ112" t="s">
        <v>103</v>
      </c>
      <c r="AR112">
        <v>215.44999694824199</v>
      </c>
      <c r="AS112" t="s">
        <v>101</v>
      </c>
      <c r="AT112" s="1">
        <v>44735</v>
      </c>
      <c r="AU112" t="s">
        <v>104</v>
      </c>
      <c r="AV112" t="s">
        <v>352</v>
      </c>
      <c r="AW112" t="s">
        <v>1339</v>
      </c>
    </row>
    <row r="113" spans="1:50" x14ac:dyDescent="0.25">
      <c r="A113" t="s">
        <v>280</v>
      </c>
      <c r="B113" t="s">
        <v>281</v>
      </c>
      <c r="C113" s="1">
        <v>44698</v>
      </c>
      <c r="D113" t="s">
        <v>1291</v>
      </c>
      <c r="E113" t="s">
        <v>80</v>
      </c>
      <c r="F113">
        <v>0</v>
      </c>
      <c r="G113" t="s">
        <v>282</v>
      </c>
      <c r="H113" t="s">
        <v>85</v>
      </c>
      <c r="J113" t="s">
        <v>1334</v>
      </c>
      <c r="K113" t="s">
        <v>1335</v>
      </c>
      <c r="L113" s="2">
        <v>0.375</v>
      </c>
      <c r="M113">
        <v>1</v>
      </c>
      <c r="N113" t="s">
        <v>90</v>
      </c>
      <c r="O113" t="s">
        <v>87</v>
      </c>
      <c r="P113" t="s">
        <v>92</v>
      </c>
      <c r="Q113" t="s">
        <v>360</v>
      </c>
      <c r="R113" t="s">
        <v>347</v>
      </c>
      <c r="S113" t="s">
        <v>348</v>
      </c>
      <c r="T113">
        <v>1</v>
      </c>
      <c r="U113" t="s">
        <v>361</v>
      </c>
      <c r="V113">
        <v>405</v>
      </c>
      <c r="W113">
        <v>454</v>
      </c>
      <c r="X113" t="s">
        <v>1292</v>
      </c>
      <c r="Y113" t="s">
        <v>1293</v>
      </c>
      <c r="Z113">
        <v>1640</v>
      </c>
      <c r="AA113" t="s">
        <v>101</v>
      </c>
      <c r="AB113" t="s">
        <v>1293</v>
      </c>
      <c r="AD113" t="e">
        <v>#N/A</v>
      </c>
      <c r="AE113" t="s">
        <v>1338</v>
      </c>
      <c r="AH113" t="s">
        <v>362</v>
      </c>
      <c r="AI113" t="s">
        <v>146</v>
      </c>
      <c r="AJ113" t="s">
        <v>1295</v>
      </c>
      <c r="AK113">
        <v>43.090000152587898</v>
      </c>
      <c r="AL113" t="s">
        <v>101</v>
      </c>
      <c r="AN113" t="s">
        <v>83</v>
      </c>
      <c r="AO113" t="s">
        <v>351</v>
      </c>
      <c r="AP113">
        <v>1</v>
      </c>
      <c r="AQ113" t="s">
        <v>103</v>
      </c>
      <c r="AR113">
        <v>215.44999694824199</v>
      </c>
      <c r="AS113" t="s">
        <v>101</v>
      </c>
      <c r="AT113" s="1">
        <v>44735</v>
      </c>
      <c r="AU113" t="s">
        <v>104</v>
      </c>
      <c r="AV113" t="s">
        <v>352</v>
      </c>
      <c r="AW113" t="s">
        <v>1339</v>
      </c>
      <c r="AX113">
        <v>454</v>
      </c>
    </row>
    <row r="114" spans="1:50" x14ac:dyDescent="0.25">
      <c r="A114" t="s">
        <v>280</v>
      </c>
      <c r="B114" t="s">
        <v>281</v>
      </c>
      <c r="C114" s="1">
        <v>44698</v>
      </c>
      <c r="D114" t="s">
        <v>1291</v>
      </c>
      <c r="E114" t="s">
        <v>80</v>
      </c>
      <c r="F114">
        <v>0</v>
      </c>
      <c r="G114" t="s">
        <v>282</v>
      </c>
      <c r="H114" t="s">
        <v>85</v>
      </c>
      <c r="J114" t="s">
        <v>1334</v>
      </c>
      <c r="K114" t="s">
        <v>1335</v>
      </c>
      <c r="L114" s="2">
        <v>0.375</v>
      </c>
      <c r="M114">
        <v>1</v>
      </c>
      <c r="N114" t="s">
        <v>90</v>
      </c>
      <c r="O114" t="s">
        <v>87</v>
      </c>
      <c r="P114" t="s">
        <v>92</v>
      </c>
      <c r="Q114" t="s">
        <v>363</v>
      </c>
      <c r="R114" t="s">
        <v>347</v>
      </c>
      <c r="S114" t="s">
        <v>348</v>
      </c>
      <c r="T114">
        <v>1</v>
      </c>
      <c r="U114" t="s">
        <v>364</v>
      </c>
      <c r="V114">
        <v>450</v>
      </c>
      <c r="W114">
        <v>500</v>
      </c>
      <c r="X114" t="s">
        <v>1292</v>
      </c>
      <c r="Y114" t="s">
        <v>1293</v>
      </c>
      <c r="Z114">
        <v>1985</v>
      </c>
      <c r="AA114" t="s">
        <v>101</v>
      </c>
      <c r="AB114" t="s">
        <v>1293</v>
      </c>
      <c r="AD114" t="e">
        <v>#N/A</v>
      </c>
      <c r="AE114" t="s">
        <v>1338</v>
      </c>
      <c r="AH114" t="s">
        <v>365</v>
      </c>
      <c r="AI114" t="s">
        <v>146</v>
      </c>
      <c r="AJ114" t="s">
        <v>1295</v>
      </c>
      <c r="AK114">
        <v>43.090000152587898</v>
      </c>
      <c r="AL114" t="s">
        <v>101</v>
      </c>
      <c r="AN114" t="s">
        <v>83</v>
      </c>
      <c r="AO114" t="s">
        <v>351</v>
      </c>
      <c r="AP114">
        <v>1</v>
      </c>
      <c r="AQ114" t="s">
        <v>103</v>
      </c>
      <c r="AR114">
        <v>215.44999694824199</v>
      </c>
      <c r="AS114" t="s">
        <v>101</v>
      </c>
      <c r="AT114" s="1">
        <v>44735</v>
      </c>
      <c r="AU114" t="s">
        <v>104</v>
      </c>
      <c r="AV114" t="s">
        <v>352</v>
      </c>
      <c r="AW114" t="s">
        <v>1339</v>
      </c>
    </row>
    <row r="115" spans="1:50" x14ac:dyDescent="0.25">
      <c r="A115" t="s">
        <v>525</v>
      </c>
      <c r="B115" t="s">
        <v>526</v>
      </c>
      <c r="C115" s="1">
        <v>44725</v>
      </c>
      <c r="D115" t="s">
        <v>1291</v>
      </c>
      <c r="E115" t="s">
        <v>80</v>
      </c>
      <c r="F115">
        <v>0</v>
      </c>
      <c r="H115" t="s">
        <v>527</v>
      </c>
      <c r="I115" t="s">
        <v>1393</v>
      </c>
      <c r="J115" t="s">
        <v>1394</v>
      </c>
      <c r="K115" t="s">
        <v>1335</v>
      </c>
      <c r="L115" s="2">
        <v>0.61805555555555558</v>
      </c>
      <c r="M115">
        <v>1</v>
      </c>
      <c r="N115" t="s">
        <v>529</v>
      </c>
      <c r="O115" t="s">
        <v>1395</v>
      </c>
      <c r="Q115" t="s">
        <v>530</v>
      </c>
      <c r="R115" t="s">
        <v>531</v>
      </c>
      <c r="S115" t="s">
        <v>532</v>
      </c>
      <c r="T115">
        <v>1</v>
      </c>
      <c r="U115" t="s">
        <v>533</v>
      </c>
      <c r="V115">
        <v>251</v>
      </c>
      <c r="W115">
        <v>256</v>
      </c>
      <c r="X115" t="s">
        <v>1292</v>
      </c>
      <c r="Y115" t="s">
        <v>1293</v>
      </c>
      <c r="Z115">
        <v>225</v>
      </c>
      <c r="AA115" t="s">
        <v>101</v>
      </c>
      <c r="AB115" t="s">
        <v>1293</v>
      </c>
      <c r="AD115" t="e">
        <v>#N/A</v>
      </c>
      <c r="AE115" t="s">
        <v>1294</v>
      </c>
      <c r="AH115" t="s">
        <v>534</v>
      </c>
      <c r="AI115" t="s">
        <v>99</v>
      </c>
      <c r="AJ115" t="s">
        <v>1295</v>
      </c>
      <c r="AK115">
        <v>225</v>
      </c>
      <c r="AL115" t="s">
        <v>101</v>
      </c>
      <c r="AN115" t="s">
        <v>83</v>
      </c>
      <c r="AO115" t="s">
        <v>535</v>
      </c>
      <c r="AP115">
        <v>1</v>
      </c>
      <c r="AQ115" t="s">
        <v>103</v>
      </c>
      <c r="AR115">
        <v>1195</v>
      </c>
      <c r="AS115" t="s">
        <v>101</v>
      </c>
      <c r="AT115" s="1">
        <v>44761</v>
      </c>
      <c r="AU115" t="s">
        <v>104</v>
      </c>
      <c r="AV115" t="s">
        <v>536</v>
      </c>
      <c r="AW115" t="s">
        <v>1396</v>
      </c>
    </row>
    <row r="116" spans="1:50" x14ac:dyDescent="0.25">
      <c r="A116" t="s">
        <v>525</v>
      </c>
      <c r="B116" t="s">
        <v>526</v>
      </c>
      <c r="C116" s="1">
        <v>44726</v>
      </c>
      <c r="D116" t="s">
        <v>1291</v>
      </c>
      <c r="E116" t="s">
        <v>80</v>
      </c>
      <c r="F116">
        <v>0</v>
      </c>
      <c r="H116" t="s">
        <v>538</v>
      </c>
      <c r="J116" t="s">
        <v>117</v>
      </c>
      <c r="K116" t="s">
        <v>91</v>
      </c>
      <c r="L116" s="2">
        <v>0.32361111111111113</v>
      </c>
      <c r="M116">
        <v>1</v>
      </c>
      <c r="N116" t="s">
        <v>529</v>
      </c>
      <c r="O116" t="s">
        <v>1395</v>
      </c>
      <c r="Q116" t="s">
        <v>559</v>
      </c>
      <c r="R116" t="s">
        <v>560</v>
      </c>
      <c r="S116" t="s">
        <v>561</v>
      </c>
      <c r="T116">
        <v>1</v>
      </c>
      <c r="U116" t="s">
        <v>562</v>
      </c>
      <c r="V116">
        <v>240</v>
      </c>
      <c r="W116">
        <v>247</v>
      </c>
      <c r="X116" t="s">
        <v>1292</v>
      </c>
      <c r="Y116" t="s">
        <v>1293</v>
      </c>
      <c r="Z116">
        <v>210</v>
      </c>
      <c r="AA116" t="s">
        <v>101</v>
      </c>
      <c r="AB116" t="s">
        <v>1293</v>
      </c>
      <c r="AD116" t="e">
        <v>#N/A</v>
      </c>
      <c r="AE116" t="s">
        <v>1294</v>
      </c>
      <c r="AH116" t="s">
        <v>563</v>
      </c>
      <c r="AI116" t="s">
        <v>146</v>
      </c>
      <c r="AJ116" t="s">
        <v>1295</v>
      </c>
      <c r="AK116">
        <v>18.409999847412099</v>
      </c>
      <c r="AL116" t="s">
        <v>101</v>
      </c>
      <c r="AN116" t="s">
        <v>83</v>
      </c>
      <c r="AO116" t="s">
        <v>564</v>
      </c>
      <c r="AP116">
        <v>1</v>
      </c>
      <c r="AQ116" t="s">
        <v>103</v>
      </c>
      <c r="AR116">
        <v>18.409999847412099</v>
      </c>
      <c r="AS116" t="s">
        <v>101</v>
      </c>
      <c r="AT116" s="1">
        <v>18264</v>
      </c>
      <c r="AU116" t="s">
        <v>104</v>
      </c>
      <c r="AW116" t="s">
        <v>1398</v>
      </c>
    </row>
    <row r="117" spans="1:50" x14ac:dyDescent="0.25">
      <c r="A117" t="s">
        <v>525</v>
      </c>
      <c r="B117" t="s">
        <v>526</v>
      </c>
      <c r="C117" s="1">
        <v>44726</v>
      </c>
      <c r="D117" t="s">
        <v>1291</v>
      </c>
      <c r="E117" t="s">
        <v>80</v>
      </c>
      <c r="F117">
        <v>0</v>
      </c>
      <c r="H117" t="s">
        <v>538</v>
      </c>
      <c r="J117" t="s">
        <v>117</v>
      </c>
      <c r="K117" t="s">
        <v>91</v>
      </c>
      <c r="L117" s="2">
        <v>0.32361111111111113</v>
      </c>
      <c r="M117">
        <v>1</v>
      </c>
      <c r="N117" t="s">
        <v>529</v>
      </c>
      <c r="O117" t="s">
        <v>1395</v>
      </c>
      <c r="Q117" t="s">
        <v>565</v>
      </c>
      <c r="R117" t="s">
        <v>560</v>
      </c>
      <c r="S117" t="s">
        <v>561</v>
      </c>
      <c r="T117">
        <v>1</v>
      </c>
      <c r="U117" t="s">
        <v>566</v>
      </c>
      <c r="V117">
        <v>202</v>
      </c>
      <c r="W117">
        <v>209</v>
      </c>
      <c r="X117" t="s">
        <v>1292</v>
      </c>
      <c r="Y117" t="s">
        <v>1293</v>
      </c>
      <c r="Z117">
        <v>130</v>
      </c>
      <c r="AA117" t="s">
        <v>101</v>
      </c>
      <c r="AB117" t="s">
        <v>1293</v>
      </c>
      <c r="AD117" t="e">
        <v>#N/A</v>
      </c>
      <c r="AE117" t="s">
        <v>1294</v>
      </c>
      <c r="AH117" t="s">
        <v>567</v>
      </c>
      <c r="AI117" t="s">
        <v>146</v>
      </c>
      <c r="AJ117" t="s">
        <v>1295</v>
      </c>
      <c r="AK117">
        <v>15.1099996566772</v>
      </c>
      <c r="AL117" t="s">
        <v>101</v>
      </c>
      <c r="AN117" t="s">
        <v>83</v>
      </c>
      <c r="AO117" t="s">
        <v>568</v>
      </c>
      <c r="AP117">
        <v>1</v>
      </c>
      <c r="AQ117" t="s">
        <v>103</v>
      </c>
      <c r="AR117">
        <v>15.1099996566772</v>
      </c>
      <c r="AS117" t="s">
        <v>101</v>
      </c>
      <c r="AT117" s="1">
        <v>18264</v>
      </c>
      <c r="AU117" t="s">
        <v>104</v>
      </c>
      <c r="AW117" t="s">
        <v>1399</v>
      </c>
    </row>
    <row r="118" spans="1:50" x14ac:dyDescent="0.25">
      <c r="A118" t="s">
        <v>525</v>
      </c>
      <c r="B118" t="s">
        <v>526</v>
      </c>
      <c r="C118" s="1">
        <v>44726</v>
      </c>
      <c r="D118" t="s">
        <v>1291</v>
      </c>
      <c r="E118" t="s">
        <v>80</v>
      </c>
      <c r="F118">
        <v>0</v>
      </c>
      <c r="H118" t="s">
        <v>538</v>
      </c>
      <c r="J118" t="s">
        <v>117</v>
      </c>
      <c r="K118" t="s">
        <v>91</v>
      </c>
      <c r="L118" s="2">
        <v>0.32361111111111113</v>
      </c>
      <c r="M118">
        <v>1</v>
      </c>
      <c r="N118" t="s">
        <v>529</v>
      </c>
      <c r="O118" t="s">
        <v>1395</v>
      </c>
      <c r="Q118" t="s">
        <v>569</v>
      </c>
      <c r="R118" t="s">
        <v>560</v>
      </c>
      <c r="S118" t="s">
        <v>561</v>
      </c>
      <c r="T118">
        <v>1</v>
      </c>
      <c r="U118" t="s">
        <v>570</v>
      </c>
      <c r="V118">
        <v>217</v>
      </c>
      <c r="W118">
        <v>223</v>
      </c>
      <c r="X118" t="s">
        <v>1292</v>
      </c>
      <c r="Y118" t="s">
        <v>1293</v>
      </c>
      <c r="Z118">
        <v>175</v>
      </c>
      <c r="AA118" t="s">
        <v>101</v>
      </c>
      <c r="AB118" t="s">
        <v>1293</v>
      </c>
      <c r="AD118" t="e">
        <v>#N/A</v>
      </c>
      <c r="AE118" t="s">
        <v>1294</v>
      </c>
      <c r="AH118" t="s">
        <v>571</v>
      </c>
      <c r="AI118" t="s">
        <v>146</v>
      </c>
      <c r="AJ118" t="s">
        <v>1295</v>
      </c>
      <c r="AK118">
        <v>16.840000152587901</v>
      </c>
      <c r="AL118" t="s">
        <v>101</v>
      </c>
      <c r="AN118" t="s">
        <v>83</v>
      </c>
      <c r="AO118" t="s">
        <v>572</v>
      </c>
      <c r="AP118">
        <v>1</v>
      </c>
      <c r="AQ118" t="s">
        <v>103</v>
      </c>
      <c r="AR118">
        <v>16.840000152587901</v>
      </c>
      <c r="AS118" t="s">
        <v>101</v>
      </c>
      <c r="AT118" s="1">
        <v>18264</v>
      </c>
      <c r="AU118" t="s">
        <v>104</v>
      </c>
      <c r="AW118" t="s">
        <v>1400</v>
      </c>
    </row>
    <row r="119" spans="1:50" x14ac:dyDescent="0.25">
      <c r="A119" t="s">
        <v>525</v>
      </c>
      <c r="B119" t="s">
        <v>526</v>
      </c>
      <c r="C119" s="1">
        <v>44726</v>
      </c>
      <c r="D119" t="s">
        <v>1291</v>
      </c>
      <c r="E119" t="s">
        <v>80</v>
      </c>
      <c r="F119">
        <v>0</v>
      </c>
      <c r="H119" t="s">
        <v>538</v>
      </c>
      <c r="J119" t="s">
        <v>117</v>
      </c>
      <c r="K119" t="s">
        <v>91</v>
      </c>
      <c r="L119" s="2">
        <v>0.32361111111111113</v>
      </c>
      <c r="M119">
        <v>1</v>
      </c>
      <c r="N119" t="s">
        <v>529</v>
      </c>
      <c r="O119" t="s">
        <v>1395</v>
      </c>
      <c r="Q119" t="s">
        <v>539</v>
      </c>
      <c r="R119" t="s">
        <v>540</v>
      </c>
      <c r="S119" t="s">
        <v>541</v>
      </c>
      <c r="T119">
        <v>1</v>
      </c>
      <c r="U119" t="s">
        <v>542</v>
      </c>
      <c r="V119">
        <v>185</v>
      </c>
      <c r="W119">
        <v>205</v>
      </c>
      <c r="X119" t="s">
        <v>1292</v>
      </c>
      <c r="Y119" t="s">
        <v>1293</v>
      </c>
      <c r="Z119">
        <v>85</v>
      </c>
      <c r="AA119" t="s">
        <v>101</v>
      </c>
      <c r="AB119" t="s">
        <v>1293</v>
      </c>
      <c r="AD119" t="e">
        <v>#N/A</v>
      </c>
      <c r="AE119" t="s">
        <v>1294</v>
      </c>
      <c r="AH119" t="s">
        <v>543</v>
      </c>
      <c r="AI119" t="s">
        <v>99</v>
      </c>
      <c r="AJ119" t="s">
        <v>1295</v>
      </c>
      <c r="AK119">
        <v>85</v>
      </c>
      <c r="AL119" t="s">
        <v>101</v>
      </c>
      <c r="AN119" t="s">
        <v>83</v>
      </c>
      <c r="AO119" t="s">
        <v>544</v>
      </c>
      <c r="AP119">
        <v>1</v>
      </c>
      <c r="AQ119" t="s">
        <v>103</v>
      </c>
      <c r="AR119">
        <v>330</v>
      </c>
      <c r="AS119" t="s">
        <v>101</v>
      </c>
      <c r="AT119" s="1">
        <v>44762</v>
      </c>
      <c r="AU119" t="s">
        <v>104</v>
      </c>
      <c r="AV119" t="s">
        <v>545</v>
      </c>
      <c r="AW119" t="s">
        <v>1397</v>
      </c>
    </row>
    <row r="120" spans="1:50" x14ac:dyDescent="0.25">
      <c r="A120" t="s">
        <v>525</v>
      </c>
      <c r="B120" t="s">
        <v>526</v>
      </c>
      <c r="C120" s="1">
        <v>44726</v>
      </c>
      <c r="D120" t="s">
        <v>1291</v>
      </c>
      <c r="E120" t="s">
        <v>80</v>
      </c>
      <c r="F120">
        <v>0</v>
      </c>
      <c r="H120" t="s">
        <v>538</v>
      </c>
      <c r="J120" t="s">
        <v>117</v>
      </c>
      <c r="K120" t="s">
        <v>91</v>
      </c>
      <c r="L120" s="2">
        <v>0.32361111111111113</v>
      </c>
      <c r="M120">
        <v>1</v>
      </c>
      <c r="N120" t="s">
        <v>529</v>
      </c>
      <c r="O120" t="s">
        <v>1395</v>
      </c>
      <c r="Q120" t="s">
        <v>547</v>
      </c>
      <c r="R120" t="s">
        <v>540</v>
      </c>
      <c r="S120" t="s">
        <v>541</v>
      </c>
      <c r="T120">
        <v>1</v>
      </c>
      <c r="U120" t="s">
        <v>548</v>
      </c>
      <c r="V120">
        <v>193</v>
      </c>
      <c r="W120">
        <v>212</v>
      </c>
      <c r="X120" t="s">
        <v>1292</v>
      </c>
      <c r="Y120" t="s">
        <v>1293</v>
      </c>
      <c r="Z120">
        <v>70</v>
      </c>
      <c r="AA120" t="s">
        <v>101</v>
      </c>
      <c r="AB120" t="s">
        <v>1293</v>
      </c>
      <c r="AD120" t="e">
        <v>#N/A</v>
      </c>
      <c r="AE120" t="s">
        <v>1294</v>
      </c>
      <c r="AH120" t="s">
        <v>549</v>
      </c>
      <c r="AI120" t="s">
        <v>99</v>
      </c>
      <c r="AJ120" t="s">
        <v>1295</v>
      </c>
      <c r="AK120">
        <v>70</v>
      </c>
      <c r="AL120" t="s">
        <v>101</v>
      </c>
      <c r="AN120" t="s">
        <v>83</v>
      </c>
      <c r="AO120" t="s">
        <v>544</v>
      </c>
      <c r="AP120">
        <v>1</v>
      </c>
      <c r="AQ120" t="s">
        <v>103</v>
      </c>
      <c r="AR120">
        <v>330</v>
      </c>
      <c r="AS120" t="s">
        <v>101</v>
      </c>
      <c r="AT120" s="1">
        <v>44762</v>
      </c>
      <c r="AU120" t="s">
        <v>104</v>
      </c>
      <c r="AV120" t="s">
        <v>545</v>
      </c>
      <c r="AW120" t="s">
        <v>1397</v>
      </c>
    </row>
    <row r="121" spans="1:50" x14ac:dyDescent="0.25">
      <c r="A121" t="s">
        <v>525</v>
      </c>
      <c r="B121" t="s">
        <v>526</v>
      </c>
      <c r="C121" s="1">
        <v>44726</v>
      </c>
      <c r="D121" t="s">
        <v>1291</v>
      </c>
      <c r="E121" t="s">
        <v>80</v>
      </c>
      <c r="F121">
        <v>0</v>
      </c>
      <c r="H121" t="s">
        <v>538</v>
      </c>
      <c r="J121" t="s">
        <v>117</v>
      </c>
      <c r="K121" t="s">
        <v>91</v>
      </c>
      <c r="L121" s="2">
        <v>0.32361111111111113</v>
      </c>
      <c r="M121">
        <v>1</v>
      </c>
      <c r="N121" t="s">
        <v>529</v>
      </c>
      <c r="O121" t="s">
        <v>1395</v>
      </c>
      <c r="Q121" t="s">
        <v>550</v>
      </c>
      <c r="R121" t="s">
        <v>540</v>
      </c>
      <c r="S121" t="s">
        <v>541</v>
      </c>
      <c r="T121">
        <v>1</v>
      </c>
      <c r="U121" t="s">
        <v>551</v>
      </c>
      <c r="V121">
        <v>180</v>
      </c>
      <c r="W121">
        <v>198</v>
      </c>
      <c r="X121" t="s">
        <v>1292</v>
      </c>
      <c r="Y121" t="s">
        <v>1293</v>
      </c>
      <c r="Z121">
        <v>60</v>
      </c>
      <c r="AA121" t="s">
        <v>101</v>
      </c>
      <c r="AB121" t="s">
        <v>1293</v>
      </c>
      <c r="AD121" t="e">
        <v>#N/A</v>
      </c>
      <c r="AE121" t="s">
        <v>1294</v>
      </c>
      <c r="AH121" t="s">
        <v>552</v>
      </c>
      <c r="AI121" t="s">
        <v>99</v>
      </c>
      <c r="AJ121" t="s">
        <v>1295</v>
      </c>
      <c r="AK121">
        <v>60</v>
      </c>
      <c r="AL121" t="s">
        <v>101</v>
      </c>
      <c r="AN121" t="s">
        <v>83</v>
      </c>
      <c r="AO121" t="s">
        <v>544</v>
      </c>
      <c r="AP121">
        <v>1</v>
      </c>
      <c r="AQ121" t="s">
        <v>103</v>
      </c>
      <c r="AR121">
        <v>330</v>
      </c>
      <c r="AS121" t="s">
        <v>101</v>
      </c>
      <c r="AT121" s="1">
        <v>44762</v>
      </c>
      <c r="AU121" t="s">
        <v>104</v>
      </c>
      <c r="AV121" t="s">
        <v>545</v>
      </c>
      <c r="AW121" t="s">
        <v>1397</v>
      </c>
    </row>
    <row r="122" spans="1:50" x14ac:dyDescent="0.25">
      <c r="A122" t="s">
        <v>525</v>
      </c>
      <c r="B122" t="s">
        <v>526</v>
      </c>
      <c r="C122" s="1">
        <v>44726</v>
      </c>
      <c r="D122" t="s">
        <v>1291</v>
      </c>
      <c r="E122" t="s">
        <v>80</v>
      </c>
      <c r="F122">
        <v>0</v>
      </c>
      <c r="H122" t="s">
        <v>538</v>
      </c>
      <c r="J122" t="s">
        <v>117</v>
      </c>
      <c r="K122" t="s">
        <v>91</v>
      </c>
      <c r="L122" s="2">
        <v>0.32361111111111113</v>
      </c>
      <c r="M122">
        <v>1</v>
      </c>
      <c r="N122" t="s">
        <v>529</v>
      </c>
      <c r="O122" t="s">
        <v>1395</v>
      </c>
      <c r="Q122" t="s">
        <v>553</v>
      </c>
      <c r="R122" t="s">
        <v>540</v>
      </c>
      <c r="S122" t="s">
        <v>541</v>
      </c>
      <c r="T122">
        <v>1</v>
      </c>
      <c r="U122" t="s">
        <v>554</v>
      </c>
      <c r="V122">
        <v>186</v>
      </c>
      <c r="W122">
        <v>205</v>
      </c>
      <c r="X122" t="s">
        <v>1292</v>
      </c>
      <c r="Y122" t="s">
        <v>1293</v>
      </c>
      <c r="Z122">
        <v>65</v>
      </c>
      <c r="AA122" t="s">
        <v>101</v>
      </c>
      <c r="AB122" t="s">
        <v>1293</v>
      </c>
      <c r="AD122" t="e">
        <v>#N/A</v>
      </c>
      <c r="AE122" t="s">
        <v>1294</v>
      </c>
      <c r="AH122" t="s">
        <v>555</v>
      </c>
      <c r="AI122" t="s">
        <v>99</v>
      </c>
      <c r="AJ122" t="s">
        <v>1295</v>
      </c>
      <c r="AK122">
        <v>65</v>
      </c>
      <c r="AL122" t="s">
        <v>101</v>
      </c>
      <c r="AN122" t="s">
        <v>83</v>
      </c>
      <c r="AO122" t="s">
        <v>544</v>
      </c>
      <c r="AP122">
        <v>1</v>
      </c>
      <c r="AQ122" t="s">
        <v>103</v>
      </c>
      <c r="AR122">
        <v>330</v>
      </c>
      <c r="AS122" t="s">
        <v>101</v>
      </c>
      <c r="AT122" s="1">
        <v>44762</v>
      </c>
      <c r="AU122" t="s">
        <v>104</v>
      </c>
      <c r="AV122" t="s">
        <v>545</v>
      </c>
      <c r="AW122" t="s">
        <v>1397</v>
      </c>
    </row>
    <row r="123" spans="1:50" x14ac:dyDescent="0.25">
      <c r="A123" t="s">
        <v>525</v>
      </c>
      <c r="B123" t="s">
        <v>526</v>
      </c>
      <c r="C123" s="1">
        <v>44726</v>
      </c>
      <c r="D123" t="s">
        <v>1291</v>
      </c>
      <c r="E123" t="s">
        <v>80</v>
      </c>
      <c r="F123">
        <v>0</v>
      </c>
      <c r="H123" t="s">
        <v>538</v>
      </c>
      <c r="J123" t="s">
        <v>117</v>
      </c>
      <c r="K123" t="s">
        <v>91</v>
      </c>
      <c r="L123" s="2">
        <v>0.32361111111111113</v>
      </c>
      <c r="M123">
        <v>1</v>
      </c>
      <c r="N123" t="s">
        <v>529</v>
      </c>
      <c r="O123" t="s">
        <v>1395</v>
      </c>
      <c r="Q123" t="s">
        <v>556</v>
      </c>
      <c r="R123" t="s">
        <v>540</v>
      </c>
      <c r="S123" t="s">
        <v>541</v>
      </c>
      <c r="T123">
        <v>1</v>
      </c>
      <c r="U123" t="s">
        <v>557</v>
      </c>
      <c r="V123">
        <v>182</v>
      </c>
      <c r="W123">
        <v>200</v>
      </c>
      <c r="X123" t="s">
        <v>1292</v>
      </c>
      <c r="Y123" t="s">
        <v>1293</v>
      </c>
      <c r="Z123">
        <v>50</v>
      </c>
      <c r="AA123" t="s">
        <v>101</v>
      </c>
      <c r="AB123" t="s">
        <v>1293</v>
      </c>
      <c r="AD123" t="e">
        <v>#N/A</v>
      </c>
      <c r="AE123" t="s">
        <v>1294</v>
      </c>
      <c r="AH123" t="s">
        <v>558</v>
      </c>
      <c r="AI123" t="s">
        <v>99</v>
      </c>
      <c r="AJ123" t="s">
        <v>1295</v>
      </c>
      <c r="AK123">
        <v>50</v>
      </c>
      <c r="AL123" t="s">
        <v>101</v>
      </c>
      <c r="AN123" t="s">
        <v>83</v>
      </c>
      <c r="AO123" t="s">
        <v>544</v>
      </c>
      <c r="AP123">
        <v>1</v>
      </c>
      <c r="AQ123" t="s">
        <v>103</v>
      </c>
      <c r="AR123">
        <v>330</v>
      </c>
      <c r="AS123" t="s">
        <v>101</v>
      </c>
      <c r="AT123" s="1">
        <v>44762</v>
      </c>
      <c r="AU123" t="s">
        <v>104</v>
      </c>
      <c r="AV123" t="s">
        <v>545</v>
      </c>
      <c r="AW123" t="s">
        <v>1397</v>
      </c>
    </row>
    <row r="124" spans="1:50" x14ac:dyDescent="0.25">
      <c r="A124" t="s">
        <v>525</v>
      </c>
      <c r="B124" t="s">
        <v>526</v>
      </c>
      <c r="C124" s="1">
        <v>44727</v>
      </c>
      <c r="D124" t="s">
        <v>1291</v>
      </c>
      <c r="E124" t="s">
        <v>80</v>
      </c>
      <c r="F124">
        <v>0</v>
      </c>
      <c r="H124" t="s">
        <v>538</v>
      </c>
      <c r="J124" t="s">
        <v>117</v>
      </c>
      <c r="K124" t="s">
        <v>91</v>
      </c>
      <c r="L124" s="2">
        <v>0.30208333333333331</v>
      </c>
      <c r="M124">
        <v>1</v>
      </c>
      <c r="N124" t="s">
        <v>529</v>
      </c>
      <c r="O124" t="s">
        <v>1395</v>
      </c>
      <c r="Q124" t="s">
        <v>586</v>
      </c>
      <c r="R124" t="s">
        <v>560</v>
      </c>
      <c r="S124" t="s">
        <v>561</v>
      </c>
      <c r="T124">
        <v>1</v>
      </c>
      <c r="U124" t="s">
        <v>587</v>
      </c>
      <c r="V124">
        <v>252</v>
      </c>
      <c r="W124">
        <v>261</v>
      </c>
      <c r="X124" t="s">
        <v>1292</v>
      </c>
      <c r="Y124" t="s">
        <v>1293</v>
      </c>
      <c r="Z124">
        <v>245</v>
      </c>
      <c r="AA124" t="s">
        <v>101</v>
      </c>
      <c r="AB124" t="s">
        <v>1293</v>
      </c>
      <c r="AD124" t="e">
        <v>#N/A</v>
      </c>
      <c r="AE124" t="s">
        <v>1294</v>
      </c>
      <c r="AH124" t="s">
        <v>588</v>
      </c>
      <c r="AI124" t="s">
        <v>146</v>
      </c>
      <c r="AJ124" t="s">
        <v>1295</v>
      </c>
      <c r="AK124">
        <v>20.559999465942401</v>
      </c>
      <c r="AL124" t="s">
        <v>101</v>
      </c>
      <c r="AN124" t="s">
        <v>83</v>
      </c>
      <c r="AO124" t="s">
        <v>589</v>
      </c>
      <c r="AP124">
        <v>1</v>
      </c>
      <c r="AQ124" t="s">
        <v>103</v>
      </c>
      <c r="AR124">
        <v>20.559999465942401</v>
      </c>
      <c r="AS124" t="s">
        <v>101</v>
      </c>
      <c r="AT124" s="1">
        <v>18264</v>
      </c>
      <c r="AU124" t="s">
        <v>104</v>
      </c>
      <c r="AW124" t="s">
        <v>1403</v>
      </c>
    </row>
    <row r="125" spans="1:50" x14ac:dyDescent="0.25">
      <c r="A125" t="s">
        <v>525</v>
      </c>
      <c r="B125" t="s">
        <v>526</v>
      </c>
      <c r="C125" s="1">
        <v>44727</v>
      </c>
      <c r="D125" t="s">
        <v>1291</v>
      </c>
      <c r="E125" t="s">
        <v>80</v>
      </c>
      <c r="F125">
        <v>0</v>
      </c>
      <c r="H125" t="s">
        <v>538</v>
      </c>
      <c r="J125" t="s">
        <v>117</v>
      </c>
      <c r="K125" t="s">
        <v>91</v>
      </c>
      <c r="L125" s="2">
        <v>0.30208333333333331</v>
      </c>
      <c r="M125">
        <v>1</v>
      </c>
      <c r="N125" t="s">
        <v>529</v>
      </c>
      <c r="O125" t="s">
        <v>1395</v>
      </c>
      <c r="Q125" t="s">
        <v>590</v>
      </c>
      <c r="R125" t="s">
        <v>560</v>
      </c>
      <c r="S125" t="s">
        <v>561</v>
      </c>
      <c r="T125">
        <v>1</v>
      </c>
      <c r="U125" t="s">
        <v>591</v>
      </c>
      <c r="V125">
        <v>278</v>
      </c>
      <c r="W125">
        <v>287</v>
      </c>
      <c r="X125" t="s">
        <v>1292</v>
      </c>
      <c r="Y125" t="s">
        <v>1293</v>
      </c>
      <c r="Z125">
        <v>345</v>
      </c>
      <c r="AA125" t="s">
        <v>101</v>
      </c>
      <c r="AB125" t="s">
        <v>1293</v>
      </c>
      <c r="AD125" t="e">
        <v>#N/A</v>
      </c>
      <c r="AE125" t="s">
        <v>1294</v>
      </c>
      <c r="AH125" t="s">
        <v>592</v>
      </c>
      <c r="AI125" t="s">
        <v>146</v>
      </c>
      <c r="AJ125" t="s">
        <v>1295</v>
      </c>
      <c r="AK125">
        <v>20.309999465942401</v>
      </c>
      <c r="AL125" t="s">
        <v>101</v>
      </c>
      <c r="AN125" t="s">
        <v>83</v>
      </c>
      <c r="AO125" t="s">
        <v>593</v>
      </c>
      <c r="AP125">
        <v>1</v>
      </c>
      <c r="AQ125" t="s">
        <v>103</v>
      </c>
      <c r="AR125">
        <v>20.309999465942401</v>
      </c>
      <c r="AS125" t="s">
        <v>101</v>
      </c>
      <c r="AT125" s="1">
        <v>18264</v>
      </c>
      <c r="AU125" t="s">
        <v>104</v>
      </c>
      <c r="AW125" t="s">
        <v>1404</v>
      </c>
    </row>
    <row r="126" spans="1:50" x14ac:dyDescent="0.25">
      <c r="A126" t="s">
        <v>525</v>
      </c>
      <c r="B126" t="s">
        <v>526</v>
      </c>
      <c r="C126" s="1">
        <v>44727</v>
      </c>
      <c r="D126" t="s">
        <v>1291</v>
      </c>
      <c r="E126" t="s">
        <v>80</v>
      </c>
      <c r="F126">
        <v>0</v>
      </c>
      <c r="H126" t="s">
        <v>538</v>
      </c>
      <c r="J126" t="s">
        <v>117</v>
      </c>
      <c r="K126" t="s">
        <v>91</v>
      </c>
      <c r="L126" s="2">
        <v>0.30208333333333331</v>
      </c>
      <c r="M126">
        <v>1</v>
      </c>
      <c r="N126" t="s">
        <v>529</v>
      </c>
      <c r="O126" t="s">
        <v>1395</v>
      </c>
      <c r="Q126" t="s">
        <v>594</v>
      </c>
      <c r="R126" t="s">
        <v>560</v>
      </c>
      <c r="S126" t="s">
        <v>561</v>
      </c>
      <c r="T126">
        <v>1</v>
      </c>
      <c r="U126" t="s">
        <v>595</v>
      </c>
      <c r="V126">
        <v>294</v>
      </c>
      <c r="W126">
        <v>303</v>
      </c>
      <c r="X126" t="s">
        <v>1292</v>
      </c>
      <c r="Y126" t="s">
        <v>1293</v>
      </c>
      <c r="Z126">
        <v>425</v>
      </c>
      <c r="AA126" t="s">
        <v>101</v>
      </c>
      <c r="AB126" t="s">
        <v>1293</v>
      </c>
      <c r="AD126" t="e">
        <v>#N/A</v>
      </c>
      <c r="AE126" t="s">
        <v>1294</v>
      </c>
      <c r="AH126" t="s">
        <v>596</v>
      </c>
      <c r="AI126" t="s">
        <v>99</v>
      </c>
      <c r="AJ126" t="s">
        <v>1295</v>
      </c>
      <c r="AK126">
        <v>425</v>
      </c>
      <c r="AL126" t="s">
        <v>101</v>
      </c>
      <c r="AN126" t="s">
        <v>83</v>
      </c>
      <c r="AO126" t="s">
        <v>597</v>
      </c>
      <c r="AP126">
        <v>1</v>
      </c>
      <c r="AQ126" t="s">
        <v>103</v>
      </c>
      <c r="AR126">
        <v>1885</v>
      </c>
      <c r="AS126" t="s">
        <v>101</v>
      </c>
      <c r="AT126" s="1">
        <v>44763</v>
      </c>
      <c r="AU126" t="s">
        <v>104</v>
      </c>
      <c r="AV126" t="s">
        <v>598</v>
      </c>
      <c r="AW126" t="s">
        <v>1402</v>
      </c>
    </row>
    <row r="127" spans="1:50" x14ac:dyDescent="0.25">
      <c r="A127" t="s">
        <v>525</v>
      </c>
      <c r="B127" t="s">
        <v>526</v>
      </c>
      <c r="C127" s="1">
        <v>44727</v>
      </c>
      <c r="D127" t="s">
        <v>1291</v>
      </c>
      <c r="E127" t="s">
        <v>80</v>
      </c>
      <c r="F127">
        <v>0</v>
      </c>
      <c r="H127" t="s">
        <v>538</v>
      </c>
      <c r="J127" t="s">
        <v>117</v>
      </c>
      <c r="K127" t="s">
        <v>91</v>
      </c>
      <c r="L127" s="2">
        <v>0.30208333333333331</v>
      </c>
      <c r="M127">
        <v>1</v>
      </c>
      <c r="N127" t="s">
        <v>529</v>
      </c>
      <c r="O127" t="s">
        <v>1395</v>
      </c>
      <c r="Q127" t="s">
        <v>600</v>
      </c>
      <c r="R127" t="s">
        <v>560</v>
      </c>
      <c r="S127" t="s">
        <v>561</v>
      </c>
      <c r="T127">
        <v>1</v>
      </c>
      <c r="U127" t="s">
        <v>601</v>
      </c>
      <c r="V127">
        <v>252</v>
      </c>
      <c r="W127">
        <v>260</v>
      </c>
      <c r="X127" t="s">
        <v>1292</v>
      </c>
      <c r="Y127" t="s">
        <v>1293</v>
      </c>
      <c r="Z127">
        <v>300</v>
      </c>
      <c r="AA127" t="s">
        <v>101</v>
      </c>
      <c r="AB127" t="s">
        <v>1293</v>
      </c>
      <c r="AD127" t="e">
        <v>#N/A</v>
      </c>
      <c r="AE127" t="s">
        <v>1294</v>
      </c>
      <c r="AH127" t="s">
        <v>602</v>
      </c>
      <c r="AI127" t="s">
        <v>99</v>
      </c>
      <c r="AJ127" t="s">
        <v>1295</v>
      </c>
      <c r="AK127">
        <v>300</v>
      </c>
      <c r="AL127" t="s">
        <v>101</v>
      </c>
      <c r="AN127" t="s">
        <v>83</v>
      </c>
      <c r="AO127" t="s">
        <v>597</v>
      </c>
      <c r="AP127">
        <v>1</v>
      </c>
      <c r="AQ127" t="s">
        <v>103</v>
      </c>
      <c r="AR127">
        <v>1885</v>
      </c>
      <c r="AS127" t="s">
        <v>101</v>
      </c>
      <c r="AT127" s="1">
        <v>44763</v>
      </c>
      <c r="AU127" t="s">
        <v>104</v>
      </c>
      <c r="AV127" t="s">
        <v>598</v>
      </c>
      <c r="AW127" t="s">
        <v>1402</v>
      </c>
    </row>
    <row r="128" spans="1:50" x14ac:dyDescent="0.25">
      <c r="A128" t="s">
        <v>525</v>
      </c>
      <c r="B128" t="s">
        <v>526</v>
      </c>
      <c r="C128" s="1">
        <v>44727</v>
      </c>
      <c r="D128" t="s">
        <v>1291</v>
      </c>
      <c r="E128" t="s">
        <v>80</v>
      </c>
      <c r="F128">
        <v>0</v>
      </c>
      <c r="H128" t="s">
        <v>538</v>
      </c>
      <c r="J128" t="s">
        <v>117</v>
      </c>
      <c r="K128" t="s">
        <v>91</v>
      </c>
      <c r="L128" s="2">
        <v>0.30208333333333331</v>
      </c>
      <c r="M128">
        <v>1</v>
      </c>
      <c r="N128" t="s">
        <v>529</v>
      </c>
      <c r="O128" t="s">
        <v>1395</v>
      </c>
      <c r="Q128" t="s">
        <v>603</v>
      </c>
      <c r="R128" t="s">
        <v>560</v>
      </c>
      <c r="S128" t="s">
        <v>561</v>
      </c>
      <c r="T128">
        <v>1</v>
      </c>
      <c r="U128" t="s">
        <v>604</v>
      </c>
      <c r="V128">
        <v>311</v>
      </c>
      <c r="W128">
        <v>322</v>
      </c>
      <c r="X128" t="s">
        <v>1292</v>
      </c>
      <c r="Y128" t="s">
        <v>1293</v>
      </c>
      <c r="Z128">
        <v>455</v>
      </c>
      <c r="AA128" t="s">
        <v>101</v>
      </c>
      <c r="AB128" t="s">
        <v>1293</v>
      </c>
      <c r="AD128" t="e">
        <v>#N/A</v>
      </c>
      <c r="AE128" t="s">
        <v>1294</v>
      </c>
      <c r="AH128" t="s">
        <v>605</v>
      </c>
      <c r="AI128" t="s">
        <v>99</v>
      </c>
      <c r="AJ128" t="s">
        <v>1295</v>
      </c>
      <c r="AK128">
        <v>455</v>
      </c>
      <c r="AL128" t="s">
        <v>101</v>
      </c>
      <c r="AN128" t="s">
        <v>83</v>
      </c>
      <c r="AO128" t="s">
        <v>597</v>
      </c>
      <c r="AP128">
        <v>1</v>
      </c>
      <c r="AQ128" t="s">
        <v>103</v>
      </c>
      <c r="AR128">
        <v>1885</v>
      </c>
      <c r="AS128" t="s">
        <v>101</v>
      </c>
      <c r="AT128" s="1">
        <v>44763</v>
      </c>
      <c r="AU128" t="s">
        <v>104</v>
      </c>
      <c r="AV128" t="s">
        <v>598</v>
      </c>
      <c r="AW128" t="s">
        <v>1402</v>
      </c>
    </row>
    <row r="129" spans="1:49" x14ac:dyDescent="0.25">
      <c r="A129" t="s">
        <v>525</v>
      </c>
      <c r="B129" t="s">
        <v>526</v>
      </c>
      <c r="C129" s="1">
        <v>44727</v>
      </c>
      <c r="D129" t="s">
        <v>1291</v>
      </c>
      <c r="E129" t="s">
        <v>80</v>
      </c>
      <c r="F129">
        <v>0</v>
      </c>
      <c r="H129" t="s">
        <v>538</v>
      </c>
      <c r="J129" t="s">
        <v>117</v>
      </c>
      <c r="K129" t="s">
        <v>91</v>
      </c>
      <c r="L129" s="2">
        <v>0.30208333333333331</v>
      </c>
      <c r="M129">
        <v>1</v>
      </c>
      <c r="N129" t="s">
        <v>529</v>
      </c>
      <c r="O129" t="s">
        <v>1395</v>
      </c>
      <c r="Q129" t="s">
        <v>606</v>
      </c>
      <c r="R129" t="s">
        <v>560</v>
      </c>
      <c r="S129" t="s">
        <v>561</v>
      </c>
      <c r="T129">
        <v>1</v>
      </c>
      <c r="U129" t="s">
        <v>607</v>
      </c>
      <c r="V129">
        <v>300</v>
      </c>
      <c r="W129">
        <v>310</v>
      </c>
      <c r="X129" t="s">
        <v>1292</v>
      </c>
      <c r="Y129" t="s">
        <v>1293</v>
      </c>
      <c r="Z129">
        <v>395</v>
      </c>
      <c r="AA129" t="s">
        <v>101</v>
      </c>
      <c r="AB129" t="s">
        <v>1293</v>
      </c>
      <c r="AD129" t="e">
        <v>#N/A</v>
      </c>
      <c r="AE129" t="s">
        <v>1294</v>
      </c>
      <c r="AH129" t="s">
        <v>608</v>
      </c>
      <c r="AI129" t="s">
        <v>99</v>
      </c>
      <c r="AJ129" t="s">
        <v>1295</v>
      </c>
      <c r="AK129">
        <v>395</v>
      </c>
      <c r="AL129" t="s">
        <v>101</v>
      </c>
      <c r="AN129" t="s">
        <v>83</v>
      </c>
      <c r="AO129" t="s">
        <v>597</v>
      </c>
      <c r="AP129">
        <v>1</v>
      </c>
      <c r="AQ129" t="s">
        <v>103</v>
      </c>
      <c r="AR129">
        <v>1885</v>
      </c>
      <c r="AS129" t="s">
        <v>101</v>
      </c>
      <c r="AT129" s="1">
        <v>44763</v>
      </c>
      <c r="AU129" t="s">
        <v>104</v>
      </c>
      <c r="AV129" t="s">
        <v>598</v>
      </c>
      <c r="AW129" t="s">
        <v>1402</v>
      </c>
    </row>
    <row r="130" spans="1:49" x14ac:dyDescent="0.25">
      <c r="A130" t="s">
        <v>525</v>
      </c>
      <c r="B130" t="s">
        <v>526</v>
      </c>
      <c r="C130" s="1">
        <v>44727</v>
      </c>
      <c r="D130" t="s">
        <v>1291</v>
      </c>
      <c r="E130" t="s">
        <v>80</v>
      </c>
      <c r="F130">
        <v>0</v>
      </c>
      <c r="H130" t="s">
        <v>538</v>
      </c>
      <c r="J130" t="s">
        <v>117</v>
      </c>
      <c r="K130" t="s">
        <v>91</v>
      </c>
      <c r="L130" s="2">
        <v>0.30208333333333331</v>
      </c>
      <c r="M130">
        <v>1</v>
      </c>
      <c r="N130" t="s">
        <v>529</v>
      </c>
      <c r="O130" t="s">
        <v>1395</v>
      </c>
      <c r="Q130" t="s">
        <v>609</v>
      </c>
      <c r="R130" t="s">
        <v>560</v>
      </c>
      <c r="S130" t="s">
        <v>561</v>
      </c>
      <c r="T130">
        <v>1</v>
      </c>
      <c r="U130" t="s">
        <v>610</v>
      </c>
      <c r="V130">
        <v>305</v>
      </c>
      <c r="W130">
        <v>317</v>
      </c>
      <c r="X130" t="s">
        <v>1292</v>
      </c>
      <c r="Y130" t="s">
        <v>1293</v>
      </c>
      <c r="Z130">
        <v>400</v>
      </c>
      <c r="AA130" t="s">
        <v>101</v>
      </c>
      <c r="AB130" t="s">
        <v>1293</v>
      </c>
      <c r="AD130" t="e">
        <v>#N/A</v>
      </c>
      <c r="AE130" t="s">
        <v>1294</v>
      </c>
      <c r="AH130" t="s">
        <v>611</v>
      </c>
      <c r="AI130" t="s">
        <v>146</v>
      </c>
      <c r="AJ130" t="s">
        <v>1295</v>
      </c>
      <c r="AK130">
        <v>18.950000762939499</v>
      </c>
      <c r="AL130" t="s">
        <v>101</v>
      </c>
      <c r="AN130" t="s">
        <v>83</v>
      </c>
      <c r="AO130" t="s">
        <v>612</v>
      </c>
      <c r="AP130">
        <v>1</v>
      </c>
      <c r="AQ130" t="s">
        <v>103</v>
      </c>
      <c r="AR130">
        <v>18.950000762939499</v>
      </c>
      <c r="AS130" t="s">
        <v>101</v>
      </c>
      <c r="AT130" s="1">
        <v>18264</v>
      </c>
      <c r="AU130" t="s">
        <v>104</v>
      </c>
      <c r="AW130" t="s">
        <v>1405</v>
      </c>
    </row>
    <row r="131" spans="1:49" x14ac:dyDescent="0.25">
      <c r="A131" t="s">
        <v>525</v>
      </c>
      <c r="B131" t="s">
        <v>526</v>
      </c>
      <c r="C131" s="1">
        <v>44727</v>
      </c>
      <c r="D131" t="s">
        <v>1291</v>
      </c>
      <c r="E131" t="s">
        <v>80</v>
      </c>
      <c r="F131">
        <v>0</v>
      </c>
      <c r="H131" t="s">
        <v>538</v>
      </c>
      <c r="J131" t="s">
        <v>117</v>
      </c>
      <c r="K131" t="s">
        <v>91</v>
      </c>
      <c r="L131" s="2">
        <v>0.30208333333333331</v>
      </c>
      <c r="M131">
        <v>1</v>
      </c>
      <c r="N131" t="s">
        <v>529</v>
      </c>
      <c r="O131" t="s">
        <v>1395</v>
      </c>
      <c r="Q131" t="s">
        <v>613</v>
      </c>
      <c r="R131" t="s">
        <v>560</v>
      </c>
      <c r="S131" t="s">
        <v>561</v>
      </c>
      <c r="T131">
        <v>1</v>
      </c>
      <c r="U131" t="s">
        <v>614</v>
      </c>
      <c r="V131">
        <v>295</v>
      </c>
      <c r="W131">
        <v>307</v>
      </c>
      <c r="X131" t="s">
        <v>1292</v>
      </c>
      <c r="Y131" t="s">
        <v>1293</v>
      </c>
      <c r="Z131">
        <v>395</v>
      </c>
      <c r="AA131" t="s">
        <v>101</v>
      </c>
      <c r="AB131" t="s">
        <v>1293</v>
      </c>
      <c r="AD131" t="e">
        <v>#N/A</v>
      </c>
      <c r="AE131" t="s">
        <v>1294</v>
      </c>
      <c r="AH131" t="s">
        <v>615</v>
      </c>
      <c r="AI131" t="s">
        <v>146</v>
      </c>
      <c r="AJ131" t="s">
        <v>1295</v>
      </c>
      <c r="AK131">
        <v>20.959999084472699</v>
      </c>
      <c r="AL131" t="s">
        <v>101</v>
      </c>
      <c r="AN131" t="s">
        <v>83</v>
      </c>
      <c r="AO131" t="s">
        <v>616</v>
      </c>
      <c r="AP131">
        <v>1</v>
      </c>
      <c r="AQ131" t="s">
        <v>103</v>
      </c>
      <c r="AR131">
        <v>20.959999084472699</v>
      </c>
      <c r="AS131" t="s">
        <v>101</v>
      </c>
      <c r="AT131" s="1">
        <v>18264</v>
      </c>
      <c r="AU131" t="s">
        <v>104</v>
      </c>
      <c r="AW131" t="s">
        <v>1406</v>
      </c>
    </row>
    <row r="132" spans="1:49" x14ac:dyDescent="0.25">
      <c r="A132" t="s">
        <v>525</v>
      </c>
      <c r="B132" t="s">
        <v>526</v>
      </c>
      <c r="C132" s="1">
        <v>44727</v>
      </c>
      <c r="D132" t="s">
        <v>1291</v>
      </c>
      <c r="E132" t="s">
        <v>80</v>
      </c>
      <c r="F132">
        <v>0</v>
      </c>
      <c r="H132" t="s">
        <v>538</v>
      </c>
      <c r="J132" t="s">
        <v>117</v>
      </c>
      <c r="K132" t="s">
        <v>91</v>
      </c>
      <c r="L132" s="2">
        <v>0.30208333333333331</v>
      </c>
      <c r="M132">
        <v>1</v>
      </c>
      <c r="N132" t="s">
        <v>529</v>
      </c>
      <c r="O132" t="s">
        <v>1395</v>
      </c>
      <c r="Q132" t="s">
        <v>617</v>
      </c>
      <c r="R132" t="s">
        <v>560</v>
      </c>
      <c r="S132" t="s">
        <v>561</v>
      </c>
      <c r="T132">
        <v>1</v>
      </c>
      <c r="U132" t="s">
        <v>618</v>
      </c>
      <c r="V132">
        <v>251</v>
      </c>
      <c r="W132">
        <v>262</v>
      </c>
      <c r="X132" t="s">
        <v>1292</v>
      </c>
      <c r="Y132" t="s">
        <v>1293</v>
      </c>
      <c r="Z132">
        <v>310</v>
      </c>
      <c r="AA132" t="s">
        <v>101</v>
      </c>
      <c r="AB132" t="s">
        <v>1293</v>
      </c>
      <c r="AD132" t="e">
        <v>#N/A</v>
      </c>
      <c r="AE132" t="s">
        <v>1294</v>
      </c>
      <c r="AH132" t="s">
        <v>619</v>
      </c>
      <c r="AI132" t="s">
        <v>99</v>
      </c>
      <c r="AJ132" t="s">
        <v>1295</v>
      </c>
      <c r="AK132">
        <v>310</v>
      </c>
      <c r="AL132" t="s">
        <v>101</v>
      </c>
      <c r="AN132" t="s">
        <v>83</v>
      </c>
      <c r="AO132" t="s">
        <v>597</v>
      </c>
      <c r="AP132">
        <v>1</v>
      </c>
      <c r="AQ132" t="s">
        <v>103</v>
      </c>
      <c r="AR132">
        <v>1885</v>
      </c>
      <c r="AS132" t="s">
        <v>101</v>
      </c>
      <c r="AT132" s="1">
        <v>44763</v>
      </c>
      <c r="AU132" t="s">
        <v>104</v>
      </c>
      <c r="AV132" t="s">
        <v>598</v>
      </c>
      <c r="AW132" t="s">
        <v>1402</v>
      </c>
    </row>
    <row r="133" spans="1:49" x14ac:dyDescent="0.25">
      <c r="A133" t="s">
        <v>729</v>
      </c>
      <c r="B133" t="s">
        <v>730</v>
      </c>
      <c r="C133" s="1">
        <v>44796</v>
      </c>
      <c r="D133" t="s">
        <v>1291</v>
      </c>
      <c r="E133" t="s">
        <v>80</v>
      </c>
      <c r="F133">
        <v>0</v>
      </c>
      <c r="H133" t="s">
        <v>527</v>
      </c>
      <c r="J133" t="s">
        <v>1401</v>
      </c>
      <c r="K133" t="s">
        <v>1335</v>
      </c>
      <c r="L133" s="2">
        <v>0.45833333333333331</v>
      </c>
      <c r="M133">
        <v>1</v>
      </c>
      <c r="N133" t="s">
        <v>529</v>
      </c>
      <c r="O133" t="s">
        <v>1395</v>
      </c>
      <c r="Q133" t="s">
        <v>845</v>
      </c>
      <c r="R133" t="s">
        <v>766</v>
      </c>
      <c r="S133" t="s">
        <v>767</v>
      </c>
      <c r="T133">
        <v>1</v>
      </c>
      <c r="U133" t="s">
        <v>846</v>
      </c>
      <c r="V133">
        <v>158</v>
      </c>
      <c r="W133">
        <v>176</v>
      </c>
      <c r="X133" t="s">
        <v>1292</v>
      </c>
      <c r="Y133" t="s">
        <v>1293</v>
      </c>
      <c r="Z133">
        <v>47</v>
      </c>
      <c r="AA133" t="s">
        <v>101</v>
      </c>
      <c r="AB133" t="s">
        <v>1293</v>
      </c>
      <c r="AD133" t="e">
        <v>#N/A</v>
      </c>
      <c r="AE133" t="s">
        <v>1294</v>
      </c>
      <c r="AH133" t="s">
        <v>847</v>
      </c>
      <c r="AI133" t="s">
        <v>99</v>
      </c>
      <c r="AJ133" t="s">
        <v>1295</v>
      </c>
      <c r="AK133">
        <v>44.860000610351598</v>
      </c>
      <c r="AL133" t="s">
        <v>101</v>
      </c>
      <c r="AN133" t="s">
        <v>83</v>
      </c>
      <c r="AO133" t="s">
        <v>770</v>
      </c>
      <c r="AP133">
        <v>1</v>
      </c>
      <c r="AQ133" t="s">
        <v>103</v>
      </c>
      <c r="AR133">
        <v>209.69999694824199</v>
      </c>
      <c r="AS133" t="s">
        <v>101</v>
      </c>
      <c r="AT133" s="1">
        <v>44959</v>
      </c>
      <c r="AU133" t="s">
        <v>104</v>
      </c>
      <c r="AV133" t="s">
        <v>771</v>
      </c>
      <c r="AW133" t="s">
        <v>1423</v>
      </c>
    </row>
    <row r="134" spans="1:49" x14ac:dyDescent="0.25">
      <c r="A134" t="s">
        <v>525</v>
      </c>
      <c r="B134" t="s">
        <v>526</v>
      </c>
      <c r="C134" s="1">
        <v>44727</v>
      </c>
      <c r="D134" t="s">
        <v>1291</v>
      </c>
      <c r="E134" t="s">
        <v>80</v>
      </c>
      <c r="F134">
        <v>0</v>
      </c>
      <c r="H134" t="s">
        <v>573</v>
      </c>
      <c r="J134" t="s">
        <v>1401</v>
      </c>
      <c r="K134" t="s">
        <v>1335</v>
      </c>
      <c r="L134" s="2">
        <v>0.52777777777777779</v>
      </c>
      <c r="M134">
        <v>1</v>
      </c>
      <c r="N134" t="s">
        <v>529</v>
      </c>
      <c r="O134" t="s">
        <v>1395</v>
      </c>
      <c r="Q134" t="s">
        <v>574</v>
      </c>
      <c r="R134" t="s">
        <v>531</v>
      </c>
      <c r="S134" t="s">
        <v>532</v>
      </c>
      <c r="T134">
        <v>1</v>
      </c>
      <c r="U134" t="s">
        <v>575</v>
      </c>
      <c r="V134">
        <v>237</v>
      </c>
      <c r="W134">
        <v>241</v>
      </c>
      <c r="X134" t="s">
        <v>1292</v>
      </c>
      <c r="Y134" t="s">
        <v>1293</v>
      </c>
      <c r="Z134">
        <v>210</v>
      </c>
      <c r="AA134" t="s">
        <v>101</v>
      </c>
      <c r="AB134" t="s">
        <v>1293</v>
      </c>
      <c r="AD134" t="e">
        <v>#N/A</v>
      </c>
      <c r="AE134" t="s">
        <v>1294</v>
      </c>
      <c r="AH134" t="s">
        <v>576</v>
      </c>
      <c r="AI134" t="s">
        <v>99</v>
      </c>
      <c r="AJ134" t="s">
        <v>1295</v>
      </c>
      <c r="AK134">
        <v>210</v>
      </c>
      <c r="AL134" t="s">
        <v>101</v>
      </c>
      <c r="AN134" t="s">
        <v>83</v>
      </c>
      <c r="AO134" t="s">
        <v>535</v>
      </c>
      <c r="AP134">
        <v>1</v>
      </c>
      <c r="AQ134" t="s">
        <v>103</v>
      </c>
      <c r="AR134">
        <v>1195</v>
      </c>
      <c r="AS134" t="s">
        <v>101</v>
      </c>
      <c r="AT134" s="1">
        <v>44761</v>
      </c>
      <c r="AU134" t="s">
        <v>104</v>
      </c>
      <c r="AV134" t="s">
        <v>536</v>
      </c>
      <c r="AW134" t="s">
        <v>1396</v>
      </c>
    </row>
    <row r="135" spans="1:49" x14ac:dyDescent="0.25">
      <c r="A135" t="s">
        <v>525</v>
      </c>
      <c r="B135" t="s">
        <v>526</v>
      </c>
      <c r="C135" s="1">
        <v>44727</v>
      </c>
      <c r="D135" t="s">
        <v>1291</v>
      </c>
      <c r="E135" t="s">
        <v>80</v>
      </c>
      <c r="F135">
        <v>0</v>
      </c>
      <c r="H135" t="s">
        <v>573</v>
      </c>
      <c r="J135" t="s">
        <v>1401</v>
      </c>
      <c r="K135" t="s">
        <v>1335</v>
      </c>
      <c r="L135" s="2">
        <v>0.52777777777777779</v>
      </c>
      <c r="M135">
        <v>1</v>
      </c>
      <c r="N135" t="s">
        <v>529</v>
      </c>
      <c r="O135" t="s">
        <v>1395</v>
      </c>
      <c r="Q135" t="s">
        <v>577</v>
      </c>
      <c r="R135" t="s">
        <v>531</v>
      </c>
      <c r="S135" t="s">
        <v>532</v>
      </c>
      <c r="T135">
        <v>1</v>
      </c>
      <c r="U135" t="s">
        <v>578</v>
      </c>
      <c r="V135">
        <v>276</v>
      </c>
      <c r="W135">
        <v>281</v>
      </c>
      <c r="X135" t="s">
        <v>1292</v>
      </c>
      <c r="Y135" t="s">
        <v>1293</v>
      </c>
      <c r="Z135">
        <v>295</v>
      </c>
      <c r="AA135" t="s">
        <v>101</v>
      </c>
      <c r="AB135" t="s">
        <v>1293</v>
      </c>
      <c r="AD135" t="e">
        <v>#N/A</v>
      </c>
      <c r="AE135" t="s">
        <v>1294</v>
      </c>
      <c r="AH135" t="s">
        <v>579</v>
      </c>
      <c r="AI135" t="s">
        <v>99</v>
      </c>
      <c r="AJ135" t="s">
        <v>1295</v>
      </c>
      <c r="AK135">
        <v>295</v>
      </c>
      <c r="AL135" t="s">
        <v>101</v>
      </c>
      <c r="AN135" t="s">
        <v>83</v>
      </c>
      <c r="AO135" t="s">
        <v>535</v>
      </c>
      <c r="AP135">
        <v>1</v>
      </c>
      <c r="AQ135" t="s">
        <v>103</v>
      </c>
      <c r="AR135">
        <v>1195</v>
      </c>
      <c r="AS135" t="s">
        <v>101</v>
      </c>
      <c r="AT135" s="1">
        <v>44761</v>
      </c>
      <c r="AU135" t="s">
        <v>104</v>
      </c>
      <c r="AV135" t="s">
        <v>536</v>
      </c>
      <c r="AW135" t="s">
        <v>1396</v>
      </c>
    </row>
    <row r="136" spans="1:49" x14ac:dyDescent="0.25">
      <c r="A136" t="s">
        <v>525</v>
      </c>
      <c r="B136" t="s">
        <v>526</v>
      </c>
      <c r="C136" s="1">
        <v>44727</v>
      </c>
      <c r="D136" t="s">
        <v>1291</v>
      </c>
      <c r="E136" t="s">
        <v>80</v>
      </c>
      <c r="F136">
        <v>0</v>
      </c>
      <c r="H136" t="s">
        <v>573</v>
      </c>
      <c r="J136" t="s">
        <v>1401</v>
      </c>
      <c r="K136" t="s">
        <v>1335</v>
      </c>
      <c r="L136" s="2">
        <v>0.52777777777777779</v>
      </c>
      <c r="M136">
        <v>1</v>
      </c>
      <c r="N136" t="s">
        <v>529</v>
      </c>
      <c r="O136" t="s">
        <v>1395</v>
      </c>
      <c r="Q136" t="s">
        <v>580</v>
      </c>
      <c r="R136" t="s">
        <v>531</v>
      </c>
      <c r="S136" t="s">
        <v>532</v>
      </c>
      <c r="T136">
        <v>1</v>
      </c>
      <c r="U136" t="s">
        <v>581</v>
      </c>
      <c r="V136">
        <v>240</v>
      </c>
      <c r="W136">
        <v>244</v>
      </c>
      <c r="X136" t="s">
        <v>1292</v>
      </c>
      <c r="Y136" t="s">
        <v>1293</v>
      </c>
      <c r="Z136">
        <v>210</v>
      </c>
      <c r="AA136" t="s">
        <v>101</v>
      </c>
      <c r="AB136" t="s">
        <v>1293</v>
      </c>
      <c r="AD136" t="e">
        <v>#N/A</v>
      </c>
      <c r="AE136" t="s">
        <v>1294</v>
      </c>
      <c r="AH136" t="s">
        <v>582</v>
      </c>
      <c r="AI136" t="s">
        <v>99</v>
      </c>
      <c r="AJ136" t="s">
        <v>1295</v>
      </c>
      <c r="AK136">
        <v>210</v>
      </c>
      <c r="AL136" t="s">
        <v>101</v>
      </c>
      <c r="AN136" t="s">
        <v>83</v>
      </c>
      <c r="AO136" t="s">
        <v>535</v>
      </c>
      <c r="AP136">
        <v>1</v>
      </c>
      <c r="AQ136" t="s">
        <v>103</v>
      </c>
      <c r="AR136">
        <v>1195</v>
      </c>
      <c r="AS136" t="s">
        <v>101</v>
      </c>
      <c r="AT136" s="1">
        <v>44761</v>
      </c>
      <c r="AU136" t="s">
        <v>104</v>
      </c>
      <c r="AV136" t="s">
        <v>536</v>
      </c>
      <c r="AW136" t="s">
        <v>1396</v>
      </c>
    </row>
    <row r="137" spans="1:49" x14ac:dyDescent="0.25">
      <c r="A137" t="s">
        <v>525</v>
      </c>
      <c r="B137" t="s">
        <v>526</v>
      </c>
      <c r="C137" s="1">
        <v>44727</v>
      </c>
      <c r="D137" t="s">
        <v>1291</v>
      </c>
      <c r="E137" t="s">
        <v>80</v>
      </c>
      <c r="F137">
        <v>0</v>
      </c>
      <c r="H137" t="s">
        <v>573</v>
      </c>
      <c r="J137" t="s">
        <v>1401</v>
      </c>
      <c r="K137" t="s">
        <v>1335</v>
      </c>
      <c r="L137" s="2">
        <v>0.52777777777777779</v>
      </c>
      <c r="M137">
        <v>1</v>
      </c>
      <c r="N137" t="s">
        <v>529</v>
      </c>
      <c r="O137" t="s">
        <v>1395</v>
      </c>
      <c r="Q137" t="s">
        <v>583</v>
      </c>
      <c r="R137" t="s">
        <v>531</v>
      </c>
      <c r="S137" t="s">
        <v>532</v>
      </c>
      <c r="T137">
        <v>1</v>
      </c>
      <c r="U137" t="s">
        <v>584</v>
      </c>
      <c r="V137">
        <v>241</v>
      </c>
      <c r="W137">
        <v>246</v>
      </c>
      <c r="X137" t="s">
        <v>1292</v>
      </c>
      <c r="Y137" t="s">
        <v>1293</v>
      </c>
      <c r="Z137">
        <v>255</v>
      </c>
      <c r="AA137" t="s">
        <v>101</v>
      </c>
      <c r="AB137" t="s">
        <v>1293</v>
      </c>
      <c r="AD137" t="e">
        <v>#N/A</v>
      </c>
      <c r="AE137" t="s">
        <v>1294</v>
      </c>
      <c r="AH137" t="s">
        <v>585</v>
      </c>
      <c r="AI137" t="s">
        <v>99</v>
      </c>
      <c r="AJ137" t="s">
        <v>1295</v>
      </c>
      <c r="AK137">
        <v>255</v>
      </c>
      <c r="AL137" t="s">
        <v>101</v>
      </c>
      <c r="AN137" t="s">
        <v>83</v>
      </c>
      <c r="AO137" t="s">
        <v>535</v>
      </c>
      <c r="AP137">
        <v>1</v>
      </c>
      <c r="AQ137" t="s">
        <v>103</v>
      </c>
      <c r="AR137">
        <v>1195</v>
      </c>
      <c r="AS137" t="s">
        <v>101</v>
      </c>
      <c r="AT137" s="1">
        <v>44761</v>
      </c>
      <c r="AU137" t="s">
        <v>104</v>
      </c>
      <c r="AV137" t="s">
        <v>536</v>
      </c>
      <c r="AW137" t="s">
        <v>1396</v>
      </c>
    </row>
    <row r="138" spans="1:49" x14ac:dyDescent="0.25">
      <c r="A138" t="s">
        <v>620</v>
      </c>
      <c r="B138" t="s">
        <v>621</v>
      </c>
      <c r="C138" s="1">
        <v>44789</v>
      </c>
      <c r="D138" t="s">
        <v>1291</v>
      </c>
      <c r="E138" t="s">
        <v>80</v>
      </c>
      <c r="F138">
        <v>0</v>
      </c>
      <c r="G138" t="s">
        <v>84</v>
      </c>
      <c r="H138" t="s">
        <v>573</v>
      </c>
      <c r="J138" t="s">
        <v>1413</v>
      </c>
      <c r="K138" t="s">
        <v>1335</v>
      </c>
      <c r="L138" s="2">
        <v>0.375</v>
      </c>
      <c r="M138">
        <v>1</v>
      </c>
      <c r="N138" t="s">
        <v>529</v>
      </c>
      <c r="O138" t="s">
        <v>1395</v>
      </c>
      <c r="Q138" t="s">
        <v>622</v>
      </c>
      <c r="R138" t="s">
        <v>142</v>
      </c>
      <c r="S138" t="s">
        <v>143</v>
      </c>
      <c r="T138">
        <v>1</v>
      </c>
      <c r="U138" t="s">
        <v>623</v>
      </c>
      <c r="V138">
        <v>336</v>
      </c>
      <c r="W138">
        <v>357</v>
      </c>
      <c r="X138" t="s">
        <v>1292</v>
      </c>
      <c r="Y138" t="s">
        <v>1293</v>
      </c>
      <c r="Z138">
        <v>730</v>
      </c>
      <c r="AA138" t="s">
        <v>101</v>
      </c>
      <c r="AB138" t="s">
        <v>1293</v>
      </c>
      <c r="AD138">
        <v>11</v>
      </c>
      <c r="AE138" t="s">
        <v>1294</v>
      </c>
      <c r="AH138" t="s">
        <v>624</v>
      </c>
      <c r="AI138" t="s">
        <v>99</v>
      </c>
      <c r="AJ138" t="s">
        <v>1295</v>
      </c>
      <c r="AK138">
        <v>119.09999847412099</v>
      </c>
      <c r="AL138" t="s">
        <v>101</v>
      </c>
      <c r="AN138" t="s">
        <v>83</v>
      </c>
      <c r="AO138" t="s">
        <v>625</v>
      </c>
      <c r="AP138">
        <v>1</v>
      </c>
      <c r="AQ138" t="s">
        <v>103</v>
      </c>
      <c r="AR138">
        <v>299.98001098632801</v>
      </c>
      <c r="AS138" t="s">
        <v>101</v>
      </c>
      <c r="AT138" s="1">
        <v>44952</v>
      </c>
      <c r="AU138" t="s">
        <v>104</v>
      </c>
      <c r="AV138" t="s">
        <v>626</v>
      </c>
      <c r="AW138" t="s">
        <v>1414</v>
      </c>
    </row>
    <row r="139" spans="1:49" x14ac:dyDescent="0.25">
      <c r="A139" t="s">
        <v>620</v>
      </c>
      <c r="B139" t="s">
        <v>621</v>
      </c>
      <c r="C139" s="1">
        <v>44789</v>
      </c>
      <c r="D139" t="s">
        <v>1291</v>
      </c>
      <c r="E139" t="s">
        <v>80</v>
      </c>
      <c r="F139">
        <v>0</v>
      </c>
      <c r="G139" t="s">
        <v>84</v>
      </c>
      <c r="H139" t="s">
        <v>573</v>
      </c>
      <c r="J139" t="s">
        <v>1413</v>
      </c>
      <c r="K139" t="s">
        <v>1335</v>
      </c>
      <c r="L139" s="2">
        <v>0.375</v>
      </c>
      <c r="M139">
        <v>1</v>
      </c>
      <c r="N139" t="s">
        <v>529</v>
      </c>
      <c r="O139" t="s">
        <v>1395</v>
      </c>
      <c r="Q139" t="s">
        <v>622</v>
      </c>
      <c r="R139" t="s">
        <v>142</v>
      </c>
      <c r="S139" t="s">
        <v>143</v>
      </c>
      <c r="T139">
        <v>1</v>
      </c>
      <c r="U139" t="s">
        <v>623</v>
      </c>
      <c r="V139">
        <v>336</v>
      </c>
      <c r="W139">
        <v>357</v>
      </c>
      <c r="X139" t="s">
        <v>1292</v>
      </c>
      <c r="Y139" t="s">
        <v>1293</v>
      </c>
      <c r="Z139">
        <v>730</v>
      </c>
      <c r="AA139" t="s">
        <v>101</v>
      </c>
      <c r="AB139" t="s">
        <v>1293</v>
      </c>
      <c r="AD139">
        <v>11</v>
      </c>
      <c r="AE139" t="s">
        <v>1294</v>
      </c>
      <c r="AH139" t="s">
        <v>631</v>
      </c>
      <c r="AI139" t="s">
        <v>151</v>
      </c>
      <c r="AJ139" t="s">
        <v>1295</v>
      </c>
      <c r="AK139">
        <v>-88</v>
      </c>
      <c r="AL139" t="s">
        <v>101</v>
      </c>
      <c r="AN139" t="s">
        <v>83</v>
      </c>
      <c r="AO139" t="s">
        <v>632</v>
      </c>
      <c r="AP139">
        <v>1</v>
      </c>
      <c r="AQ139" t="s">
        <v>103</v>
      </c>
      <c r="AR139">
        <v>-88</v>
      </c>
      <c r="AS139" t="s">
        <v>101</v>
      </c>
      <c r="AT139" s="1">
        <v>18264</v>
      </c>
      <c r="AU139" t="s">
        <v>104</v>
      </c>
      <c r="AW139" t="s">
        <v>1416</v>
      </c>
    </row>
    <row r="140" spans="1:49" x14ac:dyDescent="0.25">
      <c r="A140" t="s">
        <v>620</v>
      </c>
      <c r="B140" t="s">
        <v>621</v>
      </c>
      <c r="C140" s="1">
        <v>44789</v>
      </c>
      <c r="D140" t="s">
        <v>1291</v>
      </c>
      <c r="E140" t="s">
        <v>80</v>
      </c>
      <c r="F140">
        <v>0</v>
      </c>
      <c r="G140" t="s">
        <v>84</v>
      </c>
      <c r="H140" t="s">
        <v>633</v>
      </c>
      <c r="J140" t="s">
        <v>1407</v>
      </c>
      <c r="K140" t="s">
        <v>96</v>
      </c>
      <c r="L140" s="2">
        <v>0.375</v>
      </c>
      <c r="M140">
        <v>1</v>
      </c>
      <c r="N140" t="s">
        <v>1408</v>
      </c>
      <c r="O140" t="s">
        <v>87</v>
      </c>
      <c r="Q140" t="s">
        <v>682</v>
      </c>
      <c r="R140" t="s">
        <v>142</v>
      </c>
      <c r="S140" t="s">
        <v>143</v>
      </c>
      <c r="T140">
        <v>1</v>
      </c>
      <c r="U140" t="s">
        <v>683</v>
      </c>
      <c r="V140">
        <v>379</v>
      </c>
      <c r="W140">
        <v>395</v>
      </c>
      <c r="X140" t="s">
        <v>1292</v>
      </c>
      <c r="Y140" t="s">
        <v>1293</v>
      </c>
      <c r="Z140">
        <v>1110</v>
      </c>
      <c r="AA140" t="s">
        <v>101</v>
      </c>
      <c r="AB140" t="s">
        <v>1293</v>
      </c>
      <c r="AD140">
        <v>12</v>
      </c>
      <c r="AE140" t="s">
        <v>1294</v>
      </c>
      <c r="AH140" t="s">
        <v>684</v>
      </c>
      <c r="AI140" t="s">
        <v>99</v>
      </c>
      <c r="AJ140" t="s">
        <v>1295</v>
      </c>
      <c r="AK140">
        <v>180.88000488281199</v>
      </c>
      <c r="AL140" t="s">
        <v>101</v>
      </c>
      <c r="AN140" t="s">
        <v>83</v>
      </c>
      <c r="AO140" t="s">
        <v>625</v>
      </c>
      <c r="AP140">
        <v>1</v>
      </c>
      <c r="AQ140" t="s">
        <v>103</v>
      </c>
      <c r="AR140">
        <v>299.98001098632801</v>
      </c>
      <c r="AS140" t="s">
        <v>101</v>
      </c>
      <c r="AT140" s="1">
        <v>44952</v>
      </c>
      <c r="AU140" t="s">
        <v>104</v>
      </c>
      <c r="AV140" t="s">
        <v>626</v>
      </c>
      <c r="AW140" t="s">
        <v>1414</v>
      </c>
    </row>
    <row r="141" spans="1:49" x14ac:dyDescent="0.25">
      <c r="A141" t="s">
        <v>620</v>
      </c>
      <c r="B141" t="s">
        <v>621</v>
      </c>
      <c r="C141" s="1">
        <v>44789</v>
      </c>
      <c r="D141" t="s">
        <v>1291</v>
      </c>
      <c r="E141" t="s">
        <v>80</v>
      </c>
      <c r="F141">
        <v>0</v>
      </c>
      <c r="G141" t="s">
        <v>84</v>
      </c>
      <c r="H141" t="s">
        <v>633</v>
      </c>
      <c r="J141" t="s">
        <v>1407</v>
      </c>
      <c r="K141" t="s">
        <v>96</v>
      </c>
      <c r="L141" s="2">
        <v>0.375</v>
      </c>
      <c r="M141">
        <v>1</v>
      </c>
      <c r="N141" t="s">
        <v>1408</v>
      </c>
      <c r="O141" t="s">
        <v>87</v>
      </c>
      <c r="Q141" t="s">
        <v>682</v>
      </c>
      <c r="R141" t="s">
        <v>142</v>
      </c>
      <c r="S141" t="s">
        <v>143</v>
      </c>
      <c r="T141">
        <v>1</v>
      </c>
      <c r="U141" t="s">
        <v>683</v>
      </c>
      <c r="V141">
        <v>379</v>
      </c>
      <c r="W141">
        <v>395</v>
      </c>
      <c r="X141" t="s">
        <v>1292</v>
      </c>
      <c r="Y141" t="s">
        <v>1293</v>
      </c>
      <c r="Z141">
        <v>1110</v>
      </c>
      <c r="AA141" t="s">
        <v>101</v>
      </c>
      <c r="AB141" t="s">
        <v>1293</v>
      </c>
      <c r="AD141">
        <v>12</v>
      </c>
      <c r="AE141" t="s">
        <v>1294</v>
      </c>
      <c r="AH141" t="s">
        <v>685</v>
      </c>
      <c r="AI141" t="s">
        <v>151</v>
      </c>
      <c r="AJ141" t="s">
        <v>1295</v>
      </c>
      <c r="AK141">
        <v>-88</v>
      </c>
      <c r="AL141" t="s">
        <v>101</v>
      </c>
      <c r="AN141" t="s">
        <v>83</v>
      </c>
      <c r="AO141" t="s">
        <v>686</v>
      </c>
      <c r="AP141">
        <v>1</v>
      </c>
      <c r="AQ141" t="s">
        <v>103</v>
      </c>
      <c r="AR141">
        <v>-88</v>
      </c>
      <c r="AS141" t="s">
        <v>101</v>
      </c>
      <c r="AT141" s="1">
        <v>18264</v>
      </c>
      <c r="AU141" t="s">
        <v>104</v>
      </c>
      <c r="AW141" t="s">
        <v>1417</v>
      </c>
    </row>
    <row r="142" spans="1:49" x14ac:dyDescent="0.25">
      <c r="A142" t="s">
        <v>620</v>
      </c>
      <c r="B142" t="s">
        <v>621</v>
      </c>
      <c r="C142" s="1">
        <v>44789</v>
      </c>
      <c r="D142" t="s">
        <v>1291</v>
      </c>
      <c r="E142" t="s">
        <v>80</v>
      </c>
      <c r="F142">
        <v>0</v>
      </c>
      <c r="G142" t="s">
        <v>84</v>
      </c>
      <c r="H142" t="s">
        <v>633</v>
      </c>
      <c r="J142" t="s">
        <v>1407</v>
      </c>
      <c r="K142" t="s">
        <v>96</v>
      </c>
      <c r="L142" s="2">
        <v>0.375</v>
      </c>
      <c r="M142">
        <v>1</v>
      </c>
      <c r="N142" t="s">
        <v>1408</v>
      </c>
      <c r="O142" t="s">
        <v>87</v>
      </c>
      <c r="Q142" t="s">
        <v>635</v>
      </c>
      <c r="R142" t="s">
        <v>94</v>
      </c>
      <c r="S142" t="s">
        <v>95</v>
      </c>
      <c r="T142">
        <v>1</v>
      </c>
      <c r="U142" t="s">
        <v>636</v>
      </c>
      <c r="V142">
        <v>126</v>
      </c>
      <c r="W142">
        <v>135</v>
      </c>
      <c r="X142" t="s">
        <v>1292</v>
      </c>
      <c r="Y142" t="s">
        <v>1293</v>
      </c>
      <c r="Z142">
        <v>40</v>
      </c>
      <c r="AA142" t="s">
        <v>101</v>
      </c>
      <c r="AB142" t="s">
        <v>1293</v>
      </c>
      <c r="AD142" t="e">
        <v>#N/A</v>
      </c>
      <c r="AE142" t="s">
        <v>1294</v>
      </c>
      <c r="AH142" t="s">
        <v>637</v>
      </c>
      <c r="AI142" t="s">
        <v>99</v>
      </c>
      <c r="AJ142" t="s">
        <v>1295</v>
      </c>
      <c r="AK142">
        <v>37.599998474121101</v>
      </c>
      <c r="AL142" t="s">
        <v>101</v>
      </c>
      <c r="AN142" t="s">
        <v>83</v>
      </c>
      <c r="AO142" t="s">
        <v>638</v>
      </c>
      <c r="AP142">
        <v>1</v>
      </c>
      <c r="AQ142" t="s">
        <v>103</v>
      </c>
      <c r="AR142">
        <v>305.04998779296898</v>
      </c>
      <c r="AS142" t="s">
        <v>101</v>
      </c>
      <c r="AT142" s="1">
        <v>44942</v>
      </c>
      <c r="AU142" t="s">
        <v>104</v>
      </c>
      <c r="AV142" t="s">
        <v>639</v>
      </c>
      <c r="AW142" t="s">
        <v>1409</v>
      </c>
    </row>
    <row r="143" spans="1:49" x14ac:dyDescent="0.25">
      <c r="A143" t="s">
        <v>620</v>
      </c>
      <c r="B143" t="s">
        <v>621</v>
      </c>
      <c r="C143" s="1">
        <v>44789</v>
      </c>
      <c r="D143" t="s">
        <v>1291</v>
      </c>
      <c r="E143" t="s">
        <v>80</v>
      </c>
      <c r="F143">
        <v>0</v>
      </c>
      <c r="G143" t="s">
        <v>84</v>
      </c>
      <c r="H143" t="s">
        <v>633</v>
      </c>
      <c r="J143" t="s">
        <v>1407</v>
      </c>
      <c r="K143" t="s">
        <v>96</v>
      </c>
      <c r="L143" s="2">
        <v>0.375</v>
      </c>
      <c r="M143">
        <v>1</v>
      </c>
      <c r="N143" t="s">
        <v>1408</v>
      </c>
      <c r="O143" t="s">
        <v>87</v>
      </c>
      <c r="Q143" t="s">
        <v>642</v>
      </c>
      <c r="R143" t="s">
        <v>94</v>
      </c>
      <c r="S143" t="s">
        <v>95</v>
      </c>
      <c r="T143">
        <v>1</v>
      </c>
      <c r="U143" t="s">
        <v>643</v>
      </c>
      <c r="V143">
        <v>197</v>
      </c>
      <c r="W143">
        <v>209</v>
      </c>
      <c r="X143" t="s">
        <v>1292</v>
      </c>
      <c r="Y143" t="s">
        <v>1293</v>
      </c>
      <c r="Z143">
        <v>145</v>
      </c>
      <c r="AA143" t="s">
        <v>101</v>
      </c>
      <c r="AB143" t="s">
        <v>1293</v>
      </c>
      <c r="AD143" t="e">
        <v>#N/A</v>
      </c>
      <c r="AE143" t="s">
        <v>1294</v>
      </c>
      <c r="AH143" t="s">
        <v>644</v>
      </c>
      <c r="AI143" t="s">
        <v>99</v>
      </c>
      <c r="AJ143" t="s">
        <v>1295</v>
      </c>
      <c r="AK143">
        <v>135.86999511718801</v>
      </c>
      <c r="AL143" t="s">
        <v>101</v>
      </c>
      <c r="AN143" t="s">
        <v>83</v>
      </c>
      <c r="AO143" t="s">
        <v>638</v>
      </c>
      <c r="AP143">
        <v>1</v>
      </c>
      <c r="AQ143" t="s">
        <v>103</v>
      </c>
      <c r="AR143">
        <v>305.04998779296898</v>
      </c>
      <c r="AS143" t="s">
        <v>101</v>
      </c>
      <c r="AT143" s="1">
        <v>44942</v>
      </c>
      <c r="AU143" t="s">
        <v>104</v>
      </c>
      <c r="AV143" t="s">
        <v>639</v>
      </c>
      <c r="AW143" t="s">
        <v>1409</v>
      </c>
    </row>
    <row r="144" spans="1:49" x14ac:dyDescent="0.25">
      <c r="A144" t="s">
        <v>620</v>
      </c>
      <c r="B144" t="s">
        <v>621</v>
      </c>
      <c r="C144" s="1">
        <v>44789</v>
      </c>
      <c r="D144" t="s">
        <v>1291</v>
      </c>
      <c r="E144" t="s">
        <v>80</v>
      </c>
      <c r="F144">
        <v>0</v>
      </c>
      <c r="G144" t="s">
        <v>84</v>
      </c>
      <c r="H144" t="s">
        <v>633</v>
      </c>
      <c r="J144" t="s">
        <v>1407</v>
      </c>
      <c r="K144" t="s">
        <v>96</v>
      </c>
      <c r="L144" s="2">
        <v>0.375</v>
      </c>
      <c r="M144">
        <v>1</v>
      </c>
      <c r="N144" t="s">
        <v>1408</v>
      </c>
      <c r="O144" t="s">
        <v>87</v>
      </c>
      <c r="Q144" t="s">
        <v>645</v>
      </c>
      <c r="R144" t="s">
        <v>94</v>
      </c>
      <c r="S144" t="s">
        <v>95</v>
      </c>
      <c r="T144">
        <v>1</v>
      </c>
      <c r="U144" t="s">
        <v>646</v>
      </c>
      <c r="V144">
        <v>182</v>
      </c>
      <c r="W144">
        <v>192</v>
      </c>
      <c r="X144" t="s">
        <v>1292</v>
      </c>
      <c r="Y144" t="s">
        <v>1293</v>
      </c>
      <c r="Z144">
        <v>145</v>
      </c>
      <c r="AA144" t="s">
        <v>101</v>
      </c>
      <c r="AB144" t="s">
        <v>1293</v>
      </c>
      <c r="AD144" t="e">
        <v>#N/A</v>
      </c>
      <c r="AE144" t="s">
        <v>1294</v>
      </c>
      <c r="AH144" t="s">
        <v>647</v>
      </c>
      <c r="AI144" t="s">
        <v>99</v>
      </c>
      <c r="AJ144" t="s">
        <v>1295</v>
      </c>
      <c r="AK144">
        <v>131.580001831055</v>
      </c>
      <c r="AL144" t="s">
        <v>101</v>
      </c>
      <c r="AN144" t="s">
        <v>83</v>
      </c>
      <c r="AO144" t="s">
        <v>638</v>
      </c>
      <c r="AP144">
        <v>1</v>
      </c>
      <c r="AQ144" t="s">
        <v>103</v>
      </c>
      <c r="AR144">
        <v>305.04998779296898</v>
      </c>
      <c r="AS144" t="s">
        <v>101</v>
      </c>
      <c r="AT144" s="1">
        <v>44942</v>
      </c>
      <c r="AU144" t="s">
        <v>104</v>
      </c>
      <c r="AV144" t="s">
        <v>639</v>
      </c>
      <c r="AW144" t="s">
        <v>1409</v>
      </c>
    </row>
    <row r="145" spans="1:49" x14ac:dyDescent="0.25">
      <c r="A145" t="s">
        <v>620</v>
      </c>
      <c r="B145" t="s">
        <v>621</v>
      </c>
      <c r="C145" s="1">
        <v>44789</v>
      </c>
      <c r="D145" t="s">
        <v>1291</v>
      </c>
      <c r="E145" t="s">
        <v>80</v>
      </c>
      <c r="F145">
        <v>0</v>
      </c>
      <c r="G145" t="s">
        <v>84</v>
      </c>
      <c r="H145" t="s">
        <v>633</v>
      </c>
      <c r="J145" t="s">
        <v>1407</v>
      </c>
      <c r="K145" t="s">
        <v>96</v>
      </c>
      <c r="L145" s="2">
        <v>0.375</v>
      </c>
      <c r="M145">
        <v>1</v>
      </c>
      <c r="N145" t="s">
        <v>1408</v>
      </c>
      <c r="O145" t="s">
        <v>87</v>
      </c>
      <c r="Q145" t="s">
        <v>648</v>
      </c>
      <c r="R145" t="s">
        <v>649</v>
      </c>
      <c r="S145" t="s">
        <v>650</v>
      </c>
      <c r="T145">
        <v>1</v>
      </c>
      <c r="U145" t="s">
        <v>651</v>
      </c>
      <c r="V145">
        <v>-88</v>
      </c>
      <c r="W145">
        <v>171</v>
      </c>
      <c r="X145" t="s">
        <v>1292</v>
      </c>
      <c r="Y145" t="s">
        <v>1293</v>
      </c>
      <c r="Z145">
        <v>105</v>
      </c>
      <c r="AA145" t="s">
        <v>101</v>
      </c>
      <c r="AB145" t="s">
        <v>1293</v>
      </c>
      <c r="AD145" t="e">
        <v>#N/A</v>
      </c>
      <c r="AE145" t="s">
        <v>1294</v>
      </c>
      <c r="AF145" t="s">
        <v>1394</v>
      </c>
      <c r="AG145" t="s">
        <v>1410</v>
      </c>
      <c r="AH145" t="s">
        <v>652</v>
      </c>
      <c r="AI145" t="s">
        <v>99</v>
      </c>
      <c r="AJ145" t="s">
        <v>1295</v>
      </c>
      <c r="AK145">
        <v>65</v>
      </c>
      <c r="AL145" t="s">
        <v>101</v>
      </c>
      <c r="AM145" t="s">
        <v>653</v>
      </c>
      <c r="AN145" t="s">
        <v>83</v>
      </c>
      <c r="AO145" t="s">
        <v>654</v>
      </c>
      <c r="AP145">
        <v>1</v>
      </c>
      <c r="AQ145" t="s">
        <v>103</v>
      </c>
      <c r="AR145">
        <v>260.01998901367199</v>
      </c>
      <c r="AS145" t="s">
        <v>101</v>
      </c>
      <c r="AT145" s="1">
        <v>44911</v>
      </c>
      <c r="AU145" t="s">
        <v>104</v>
      </c>
      <c r="AV145" t="s">
        <v>655</v>
      </c>
      <c r="AW145" t="s">
        <v>1411</v>
      </c>
    </row>
    <row r="146" spans="1:49" x14ac:dyDescent="0.25">
      <c r="A146" t="s">
        <v>620</v>
      </c>
      <c r="B146" t="s">
        <v>621</v>
      </c>
      <c r="C146" s="1">
        <v>44789</v>
      </c>
      <c r="D146" t="s">
        <v>1291</v>
      </c>
      <c r="E146" t="s">
        <v>80</v>
      </c>
      <c r="F146">
        <v>0</v>
      </c>
      <c r="G146" t="s">
        <v>84</v>
      </c>
      <c r="H146" t="s">
        <v>633</v>
      </c>
      <c r="J146" t="s">
        <v>1407</v>
      </c>
      <c r="K146" t="s">
        <v>96</v>
      </c>
      <c r="L146" s="2">
        <v>0.375</v>
      </c>
      <c r="M146">
        <v>1</v>
      </c>
      <c r="N146" t="s">
        <v>1408</v>
      </c>
      <c r="O146" t="s">
        <v>87</v>
      </c>
      <c r="Q146" t="s">
        <v>657</v>
      </c>
      <c r="R146" t="s">
        <v>649</v>
      </c>
      <c r="S146" t="s">
        <v>650</v>
      </c>
      <c r="T146">
        <v>1</v>
      </c>
      <c r="U146" t="s">
        <v>658</v>
      </c>
      <c r="V146">
        <v>257</v>
      </c>
      <c r="W146">
        <v>260</v>
      </c>
      <c r="X146" t="s">
        <v>1292</v>
      </c>
      <c r="Y146" t="s">
        <v>1293</v>
      </c>
      <c r="Z146">
        <v>260</v>
      </c>
      <c r="AA146" t="s">
        <v>101</v>
      </c>
      <c r="AB146" t="s">
        <v>1293</v>
      </c>
      <c r="AD146" t="e">
        <v>#N/A</v>
      </c>
      <c r="AE146" t="s">
        <v>1294</v>
      </c>
      <c r="AH146" t="s">
        <v>659</v>
      </c>
      <c r="AI146" t="s">
        <v>99</v>
      </c>
      <c r="AJ146" t="s">
        <v>1295</v>
      </c>
      <c r="AK146">
        <v>65.010002136230497</v>
      </c>
      <c r="AL146" t="s">
        <v>101</v>
      </c>
      <c r="AM146" t="s">
        <v>653</v>
      </c>
      <c r="AN146" t="s">
        <v>83</v>
      </c>
      <c r="AO146" t="s">
        <v>654</v>
      </c>
      <c r="AP146">
        <v>1</v>
      </c>
      <c r="AQ146" t="s">
        <v>103</v>
      </c>
      <c r="AR146">
        <v>260.01998901367199</v>
      </c>
      <c r="AS146" t="s">
        <v>101</v>
      </c>
      <c r="AT146" s="1">
        <v>44911</v>
      </c>
      <c r="AU146" t="s">
        <v>104</v>
      </c>
      <c r="AV146" t="s">
        <v>655</v>
      </c>
      <c r="AW146" t="s">
        <v>1411</v>
      </c>
    </row>
    <row r="147" spans="1:49" x14ac:dyDescent="0.25">
      <c r="A147" t="s">
        <v>620</v>
      </c>
      <c r="B147" t="s">
        <v>621</v>
      </c>
      <c r="C147" s="1">
        <v>44789</v>
      </c>
      <c r="D147" t="s">
        <v>1291</v>
      </c>
      <c r="E147" t="s">
        <v>80</v>
      </c>
      <c r="F147">
        <v>0</v>
      </c>
      <c r="G147" t="s">
        <v>84</v>
      </c>
      <c r="H147" t="s">
        <v>633</v>
      </c>
      <c r="J147" t="s">
        <v>1407</v>
      </c>
      <c r="K147" t="s">
        <v>96</v>
      </c>
      <c r="L147" s="2">
        <v>0.375</v>
      </c>
      <c r="M147">
        <v>1</v>
      </c>
      <c r="N147" t="s">
        <v>1408</v>
      </c>
      <c r="O147" t="s">
        <v>87</v>
      </c>
      <c r="Q147" t="s">
        <v>660</v>
      </c>
      <c r="R147" t="s">
        <v>649</v>
      </c>
      <c r="S147" t="s">
        <v>650</v>
      </c>
      <c r="T147">
        <v>1</v>
      </c>
      <c r="U147" t="s">
        <v>661</v>
      </c>
      <c r="V147">
        <v>252</v>
      </c>
      <c r="W147">
        <v>255</v>
      </c>
      <c r="X147" t="s">
        <v>1292</v>
      </c>
      <c r="Y147" t="s">
        <v>1293</v>
      </c>
      <c r="Z147">
        <v>260</v>
      </c>
      <c r="AA147" t="s">
        <v>101</v>
      </c>
      <c r="AB147" t="s">
        <v>1293</v>
      </c>
      <c r="AD147" t="e">
        <v>#N/A</v>
      </c>
      <c r="AE147" t="s">
        <v>1294</v>
      </c>
      <c r="AH147" t="s">
        <v>662</v>
      </c>
      <c r="AI147" t="s">
        <v>99</v>
      </c>
      <c r="AJ147" t="s">
        <v>1295</v>
      </c>
      <c r="AK147">
        <v>65</v>
      </c>
      <c r="AL147" t="s">
        <v>101</v>
      </c>
      <c r="AM147" t="s">
        <v>653</v>
      </c>
      <c r="AN147" t="s">
        <v>83</v>
      </c>
      <c r="AO147" t="s">
        <v>654</v>
      </c>
      <c r="AP147">
        <v>1</v>
      </c>
      <c r="AQ147" t="s">
        <v>103</v>
      </c>
      <c r="AR147">
        <v>260.01998901367199</v>
      </c>
      <c r="AS147" t="s">
        <v>101</v>
      </c>
      <c r="AT147" s="1">
        <v>44911</v>
      </c>
      <c r="AU147" t="s">
        <v>104</v>
      </c>
      <c r="AV147" t="s">
        <v>655</v>
      </c>
      <c r="AW147" t="s">
        <v>1411</v>
      </c>
    </row>
    <row r="148" spans="1:49" x14ac:dyDescent="0.25">
      <c r="A148" t="s">
        <v>620</v>
      </c>
      <c r="B148" t="s">
        <v>621</v>
      </c>
      <c r="C148" s="1">
        <v>44789</v>
      </c>
      <c r="D148" t="s">
        <v>1291</v>
      </c>
      <c r="E148" t="s">
        <v>80</v>
      </c>
      <c r="F148">
        <v>0</v>
      </c>
      <c r="G148" t="s">
        <v>84</v>
      </c>
      <c r="H148" t="s">
        <v>633</v>
      </c>
      <c r="J148" t="s">
        <v>1407</v>
      </c>
      <c r="K148" t="s">
        <v>96</v>
      </c>
      <c r="L148" s="2">
        <v>0.375</v>
      </c>
      <c r="M148">
        <v>1</v>
      </c>
      <c r="N148" t="s">
        <v>1408</v>
      </c>
      <c r="O148" t="s">
        <v>87</v>
      </c>
      <c r="Q148" t="s">
        <v>663</v>
      </c>
      <c r="R148" t="s">
        <v>649</v>
      </c>
      <c r="S148" t="s">
        <v>650</v>
      </c>
      <c r="T148">
        <v>1</v>
      </c>
      <c r="U148" t="s">
        <v>664</v>
      </c>
      <c r="V148">
        <v>247</v>
      </c>
      <c r="W148">
        <v>249</v>
      </c>
      <c r="X148" t="s">
        <v>1292</v>
      </c>
      <c r="Y148" t="s">
        <v>1293</v>
      </c>
      <c r="Z148">
        <v>220</v>
      </c>
      <c r="AA148" t="s">
        <v>101</v>
      </c>
      <c r="AB148" t="s">
        <v>1293</v>
      </c>
      <c r="AD148" t="e">
        <v>#N/A</v>
      </c>
      <c r="AE148" t="s">
        <v>1294</v>
      </c>
      <c r="AH148" t="s">
        <v>665</v>
      </c>
      <c r="AI148" t="s">
        <v>99</v>
      </c>
      <c r="AJ148" t="s">
        <v>1295</v>
      </c>
      <c r="AK148">
        <v>65.010002136230497</v>
      </c>
      <c r="AL148" t="s">
        <v>101</v>
      </c>
      <c r="AM148" t="s">
        <v>653</v>
      </c>
      <c r="AN148" t="s">
        <v>83</v>
      </c>
      <c r="AO148" t="s">
        <v>654</v>
      </c>
      <c r="AP148">
        <v>1</v>
      </c>
      <c r="AQ148" t="s">
        <v>103</v>
      </c>
      <c r="AR148">
        <v>260.01998901367199</v>
      </c>
      <c r="AS148" t="s">
        <v>101</v>
      </c>
      <c r="AT148" s="1">
        <v>44911</v>
      </c>
      <c r="AU148" t="s">
        <v>104</v>
      </c>
      <c r="AV148" t="s">
        <v>655</v>
      </c>
      <c r="AW148" t="s">
        <v>1411</v>
      </c>
    </row>
    <row r="149" spans="1:49" x14ac:dyDescent="0.25">
      <c r="A149" t="s">
        <v>620</v>
      </c>
      <c r="B149" t="s">
        <v>621</v>
      </c>
      <c r="C149" s="1">
        <v>44789</v>
      </c>
      <c r="D149" t="s">
        <v>1291</v>
      </c>
      <c r="E149" t="s">
        <v>80</v>
      </c>
      <c r="F149">
        <v>0</v>
      </c>
      <c r="G149" t="s">
        <v>84</v>
      </c>
      <c r="H149" t="s">
        <v>633</v>
      </c>
      <c r="J149" t="s">
        <v>1407</v>
      </c>
      <c r="K149" t="s">
        <v>96</v>
      </c>
      <c r="L149" s="2">
        <v>0.375</v>
      </c>
      <c r="M149">
        <v>1</v>
      </c>
      <c r="N149" t="s">
        <v>1408</v>
      </c>
      <c r="O149" t="s">
        <v>87</v>
      </c>
      <c r="Q149" t="s">
        <v>666</v>
      </c>
      <c r="R149" t="s">
        <v>347</v>
      </c>
      <c r="S149" t="s">
        <v>348</v>
      </c>
      <c r="T149">
        <v>1</v>
      </c>
      <c r="U149" t="s">
        <v>667</v>
      </c>
      <c r="V149">
        <v>522</v>
      </c>
      <c r="W149">
        <v>581</v>
      </c>
      <c r="X149" t="s">
        <v>1292</v>
      </c>
      <c r="Y149" t="s">
        <v>1293</v>
      </c>
      <c r="Z149">
        <v>2580</v>
      </c>
      <c r="AA149" t="s">
        <v>101</v>
      </c>
      <c r="AB149" t="s">
        <v>1293</v>
      </c>
      <c r="AD149" t="e">
        <v>#N/A</v>
      </c>
      <c r="AE149" t="s">
        <v>1294</v>
      </c>
      <c r="AH149" t="s">
        <v>668</v>
      </c>
      <c r="AI149" t="s">
        <v>146</v>
      </c>
      <c r="AJ149" t="s">
        <v>1295</v>
      </c>
      <c r="AK149">
        <v>190.61999511718801</v>
      </c>
      <c r="AL149" t="s">
        <v>101</v>
      </c>
      <c r="AN149" t="s">
        <v>83</v>
      </c>
      <c r="AO149" t="s">
        <v>669</v>
      </c>
      <c r="AP149">
        <v>1</v>
      </c>
      <c r="AQ149" t="s">
        <v>103</v>
      </c>
      <c r="AR149">
        <v>381.239990234375</v>
      </c>
      <c r="AS149" t="s">
        <v>101</v>
      </c>
      <c r="AT149" s="1">
        <v>44988</v>
      </c>
      <c r="AU149" t="s">
        <v>104</v>
      </c>
      <c r="AV149" t="s">
        <v>670</v>
      </c>
      <c r="AW149" t="s">
        <v>1412</v>
      </c>
    </row>
    <row r="150" spans="1:49" x14ac:dyDescent="0.25">
      <c r="A150" t="s">
        <v>620</v>
      </c>
      <c r="B150" t="s">
        <v>621</v>
      </c>
      <c r="C150" s="1">
        <v>44789</v>
      </c>
      <c r="D150" t="s">
        <v>1291</v>
      </c>
      <c r="E150" t="s">
        <v>80</v>
      </c>
      <c r="F150">
        <v>0</v>
      </c>
      <c r="G150" t="s">
        <v>84</v>
      </c>
      <c r="H150" t="s">
        <v>633</v>
      </c>
      <c r="J150" t="s">
        <v>1407</v>
      </c>
      <c r="K150" t="s">
        <v>96</v>
      </c>
      <c r="L150" s="2">
        <v>0.375</v>
      </c>
      <c r="M150">
        <v>1</v>
      </c>
      <c r="N150" t="s">
        <v>1408</v>
      </c>
      <c r="O150" t="s">
        <v>87</v>
      </c>
      <c r="Q150" t="s">
        <v>666</v>
      </c>
      <c r="R150" t="s">
        <v>347</v>
      </c>
      <c r="S150" t="s">
        <v>348</v>
      </c>
      <c r="T150">
        <v>1</v>
      </c>
      <c r="U150" t="s">
        <v>667</v>
      </c>
      <c r="V150">
        <v>522</v>
      </c>
      <c r="W150">
        <v>581</v>
      </c>
      <c r="X150" t="s">
        <v>1292</v>
      </c>
      <c r="Y150" t="s">
        <v>1293</v>
      </c>
      <c r="Z150">
        <v>2580</v>
      </c>
      <c r="AA150" t="s">
        <v>101</v>
      </c>
      <c r="AB150" t="s">
        <v>1293</v>
      </c>
      <c r="AD150" t="e">
        <v>#N/A</v>
      </c>
      <c r="AE150" t="s">
        <v>1294</v>
      </c>
      <c r="AH150" t="s">
        <v>673</v>
      </c>
      <c r="AI150" t="s">
        <v>674</v>
      </c>
      <c r="AJ150" t="s">
        <v>1295</v>
      </c>
      <c r="AK150">
        <v>13.710000038146999</v>
      </c>
      <c r="AL150" t="s">
        <v>101</v>
      </c>
      <c r="AN150" t="s">
        <v>83</v>
      </c>
      <c r="AO150" t="s">
        <v>675</v>
      </c>
      <c r="AP150">
        <v>1</v>
      </c>
      <c r="AQ150" t="s">
        <v>103</v>
      </c>
      <c r="AR150">
        <v>34.060001373291001</v>
      </c>
      <c r="AS150" t="s">
        <v>101</v>
      </c>
      <c r="AT150" s="1">
        <v>45005</v>
      </c>
      <c r="AU150" t="s">
        <v>104</v>
      </c>
      <c r="AV150" t="s">
        <v>676</v>
      </c>
      <c r="AW150" t="s">
        <v>1415</v>
      </c>
    </row>
    <row r="151" spans="1:49" x14ac:dyDescent="0.25">
      <c r="A151" t="s">
        <v>620</v>
      </c>
      <c r="B151" t="s">
        <v>621</v>
      </c>
      <c r="C151" s="1">
        <v>44789</v>
      </c>
      <c r="D151" t="s">
        <v>1291</v>
      </c>
      <c r="E151" t="s">
        <v>80</v>
      </c>
      <c r="F151">
        <v>0</v>
      </c>
      <c r="G151" t="s">
        <v>84</v>
      </c>
      <c r="H151" t="s">
        <v>633</v>
      </c>
      <c r="J151" t="s">
        <v>1407</v>
      </c>
      <c r="K151" t="s">
        <v>96</v>
      </c>
      <c r="L151" s="2">
        <v>0.375</v>
      </c>
      <c r="M151">
        <v>1</v>
      </c>
      <c r="N151" t="s">
        <v>1408</v>
      </c>
      <c r="O151" t="s">
        <v>87</v>
      </c>
      <c r="Q151" t="s">
        <v>678</v>
      </c>
      <c r="R151" t="s">
        <v>347</v>
      </c>
      <c r="S151" t="s">
        <v>348</v>
      </c>
      <c r="T151">
        <v>1</v>
      </c>
      <c r="U151" t="s">
        <v>679</v>
      </c>
      <c r="V151">
        <v>567</v>
      </c>
      <c r="W151">
        <v>633</v>
      </c>
      <c r="X151" t="s">
        <v>1292</v>
      </c>
      <c r="Y151" t="s">
        <v>1293</v>
      </c>
      <c r="Z151">
        <v>3485</v>
      </c>
      <c r="AA151" t="s">
        <v>101</v>
      </c>
      <c r="AB151" t="s">
        <v>1293</v>
      </c>
      <c r="AD151" t="e">
        <v>#N/A</v>
      </c>
      <c r="AE151" t="s">
        <v>1294</v>
      </c>
      <c r="AH151" t="s">
        <v>680</v>
      </c>
      <c r="AI151" t="s">
        <v>146</v>
      </c>
      <c r="AJ151" t="s">
        <v>1295</v>
      </c>
      <c r="AK151">
        <v>190.61999511718801</v>
      </c>
      <c r="AL151" t="s">
        <v>101</v>
      </c>
      <c r="AN151" t="s">
        <v>83</v>
      </c>
      <c r="AO151" t="s">
        <v>669</v>
      </c>
      <c r="AP151">
        <v>1</v>
      </c>
      <c r="AQ151" t="s">
        <v>103</v>
      </c>
      <c r="AR151">
        <v>381.239990234375</v>
      </c>
      <c r="AS151" t="s">
        <v>101</v>
      </c>
      <c r="AT151" s="1">
        <v>44988</v>
      </c>
      <c r="AU151" t="s">
        <v>104</v>
      </c>
      <c r="AV151" t="s">
        <v>670</v>
      </c>
      <c r="AW151" t="s">
        <v>1412</v>
      </c>
    </row>
    <row r="152" spans="1:49" x14ac:dyDescent="0.25">
      <c r="A152" t="s">
        <v>620</v>
      </c>
      <c r="B152" t="s">
        <v>621</v>
      </c>
      <c r="C152" s="1">
        <v>44789</v>
      </c>
      <c r="D152" t="s">
        <v>1291</v>
      </c>
      <c r="E152" t="s">
        <v>80</v>
      </c>
      <c r="F152">
        <v>0</v>
      </c>
      <c r="G152" t="s">
        <v>84</v>
      </c>
      <c r="H152" t="s">
        <v>633</v>
      </c>
      <c r="J152" t="s">
        <v>1407</v>
      </c>
      <c r="K152" t="s">
        <v>96</v>
      </c>
      <c r="L152" s="2">
        <v>0.375</v>
      </c>
      <c r="M152">
        <v>1</v>
      </c>
      <c r="N152" t="s">
        <v>1408</v>
      </c>
      <c r="O152" t="s">
        <v>87</v>
      </c>
      <c r="Q152" t="s">
        <v>678</v>
      </c>
      <c r="R152" t="s">
        <v>347</v>
      </c>
      <c r="S152" t="s">
        <v>348</v>
      </c>
      <c r="T152">
        <v>1</v>
      </c>
      <c r="U152" t="s">
        <v>679</v>
      </c>
      <c r="V152">
        <v>567</v>
      </c>
      <c r="W152">
        <v>633</v>
      </c>
      <c r="X152" t="s">
        <v>1292</v>
      </c>
      <c r="Y152" t="s">
        <v>1293</v>
      </c>
      <c r="Z152">
        <v>3485</v>
      </c>
      <c r="AA152" t="s">
        <v>101</v>
      </c>
      <c r="AB152" t="s">
        <v>1293</v>
      </c>
      <c r="AD152" t="e">
        <v>#N/A</v>
      </c>
      <c r="AE152" t="s">
        <v>1294</v>
      </c>
      <c r="AH152" t="s">
        <v>681</v>
      </c>
      <c r="AI152" t="s">
        <v>674</v>
      </c>
      <c r="AJ152" t="s">
        <v>1295</v>
      </c>
      <c r="AK152">
        <v>20.350000381469702</v>
      </c>
      <c r="AL152" t="s">
        <v>101</v>
      </c>
      <c r="AN152" t="s">
        <v>83</v>
      </c>
      <c r="AO152" t="s">
        <v>675</v>
      </c>
      <c r="AP152">
        <v>1</v>
      </c>
      <c r="AQ152" t="s">
        <v>103</v>
      </c>
      <c r="AR152">
        <v>34.060001373291001</v>
      </c>
      <c r="AS152" t="s">
        <v>101</v>
      </c>
      <c r="AT152" s="1">
        <v>45005</v>
      </c>
      <c r="AU152" t="s">
        <v>104</v>
      </c>
      <c r="AV152" t="s">
        <v>676</v>
      </c>
      <c r="AW152" t="s">
        <v>1415</v>
      </c>
    </row>
    <row r="153" spans="1:49" x14ac:dyDescent="0.25">
      <c r="A153" t="s">
        <v>687</v>
      </c>
      <c r="B153" t="s">
        <v>688</v>
      </c>
      <c r="C153" s="1">
        <v>44790</v>
      </c>
      <c r="D153" t="s">
        <v>1291</v>
      </c>
      <c r="E153" t="s">
        <v>80</v>
      </c>
      <c r="F153">
        <v>0</v>
      </c>
      <c r="G153" t="s">
        <v>84</v>
      </c>
      <c r="H153" t="s">
        <v>689</v>
      </c>
      <c r="J153" t="s">
        <v>117</v>
      </c>
      <c r="K153" t="s">
        <v>91</v>
      </c>
      <c r="L153" s="2">
        <v>0.51041666666666663</v>
      </c>
      <c r="M153">
        <v>1</v>
      </c>
      <c r="N153" t="s">
        <v>691</v>
      </c>
      <c r="O153" t="s">
        <v>690</v>
      </c>
      <c r="Q153" t="s">
        <v>692</v>
      </c>
      <c r="R153" t="s">
        <v>94</v>
      </c>
      <c r="S153" t="s">
        <v>95</v>
      </c>
      <c r="T153">
        <v>1</v>
      </c>
      <c r="U153" t="s">
        <v>693</v>
      </c>
      <c r="V153">
        <v>103</v>
      </c>
      <c r="W153">
        <v>112</v>
      </c>
      <c r="X153" t="s">
        <v>1292</v>
      </c>
      <c r="Y153" t="s">
        <v>1293</v>
      </c>
      <c r="Z153">
        <v>68</v>
      </c>
      <c r="AA153" t="s">
        <v>101</v>
      </c>
      <c r="AB153" t="s">
        <v>1293</v>
      </c>
      <c r="AD153" t="e">
        <v>#N/A</v>
      </c>
      <c r="AE153" t="s">
        <v>1294</v>
      </c>
      <c r="AH153" t="s">
        <v>694</v>
      </c>
      <c r="AI153" t="s">
        <v>146</v>
      </c>
      <c r="AJ153" t="s">
        <v>1295</v>
      </c>
      <c r="AK153">
        <v>3.0299999713897701</v>
      </c>
      <c r="AL153" t="s">
        <v>101</v>
      </c>
      <c r="AN153" t="s">
        <v>83</v>
      </c>
      <c r="AO153" t="s">
        <v>695</v>
      </c>
      <c r="AP153">
        <v>1</v>
      </c>
      <c r="AQ153" t="s">
        <v>103</v>
      </c>
      <c r="AR153">
        <v>15.1499996185303</v>
      </c>
      <c r="AS153" t="s">
        <v>101</v>
      </c>
      <c r="AT153" s="1">
        <v>44978</v>
      </c>
      <c r="AU153" t="s">
        <v>104</v>
      </c>
      <c r="AV153" t="s">
        <v>696</v>
      </c>
      <c r="AW153" t="s">
        <v>1419</v>
      </c>
    </row>
    <row r="154" spans="1:49" x14ac:dyDescent="0.25">
      <c r="A154" t="s">
        <v>687</v>
      </c>
      <c r="B154" t="s">
        <v>688</v>
      </c>
      <c r="C154" s="1">
        <v>44790</v>
      </c>
      <c r="D154" t="s">
        <v>1291</v>
      </c>
      <c r="E154" t="s">
        <v>80</v>
      </c>
      <c r="F154">
        <v>0</v>
      </c>
      <c r="G154" t="s">
        <v>84</v>
      </c>
      <c r="H154" t="s">
        <v>689</v>
      </c>
      <c r="J154" t="s">
        <v>117</v>
      </c>
      <c r="K154" t="s">
        <v>91</v>
      </c>
      <c r="L154" s="2">
        <v>0.51041666666666663</v>
      </c>
      <c r="M154">
        <v>1</v>
      </c>
      <c r="N154" t="s">
        <v>691</v>
      </c>
      <c r="O154" t="s">
        <v>690</v>
      </c>
      <c r="Q154" t="s">
        <v>699</v>
      </c>
      <c r="R154" t="s">
        <v>94</v>
      </c>
      <c r="S154" t="s">
        <v>95</v>
      </c>
      <c r="T154">
        <v>1</v>
      </c>
      <c r="U154" t="s">
        <v>700</v>
      </c>
      <c r="V154">
        <v>114</v>
      </c>
      <c r="W154">
        <v>122</v>
      </c>
      <c r="X154" t="s">
        <v>1292</v>
      </c>
      <c r="Y154" t="s">
        <v>1293</v>
      </c>
      <c r="Z154">
        <v>88</v>
      </c>
      <c r="AA154" t="s">
        <v>101</v>
      </c>
      <c r="AB154" t="s">
        <v>1293</v>
      </c>
      <c r="AD154" t="e">
        <v>#N/A</v>
      </c>
      <c r="AE154" t="s">
        <v>1294</v>
      </c>
      <c r="AH154" t="s">
        <v>701</v>
      </c>
      <c r="AI154" t="s">
        <v>99</v>
      </c>
      <c r="AJ154" t="s">
        <v>1295</v>
      </c>
      <c r="AK154">
        <v>23.290000915527301</v>
      </c>
      <c r="AL154" t="s">
        <v>101</v>
      </c>
      <c r="AN154" t="s">
        <v>83</v>
      </c>
      <c r="AO154" t="s">
        <v>702</v>
      </c>
      <c r="AP154">
        <v>1</v>
      </c>
      <c r="AQ154" t="s">
        <v>103</v>
      </c>
      <c r="AR154">
        <v>103.98000335693401</v>
      </c>
      <c r="AS154" t="s">
        <v>101</v>
      </c>
      <c r="AT154" s="1">
        <v>44974</v>
      </c>
      <c r="AU154" t="s">
        <v>104</v>
      </c>
      <c r="AV154" t="s">
        <v>696</v>
      </c>
      <c r="AW154" t="s">
        <v>1418</v>
      </c>
    </row>
    <row r="155" spans="1:49" x14ac:dyDescent="0.25">
      <c r="A155" t="s">
        <v>687</v>
      </c>
      <c r="B155" t="s">
        <v>688</v>
      </c>
      <c r="C155" s="1">
        <v>44790</v>
      </c>
      <c r="D155" t="s">
        <v>1291</v>
      </c>
      <c r="E155" t="s">
        <v>80</v>
      </c>
      <c r="F155">
        <v>0</v>
      </c>
      <c r="G155" t="s">
        <v>84</v>
      </c>
      <c r="H155" t="s">
        <v>689</v>
      </c>
      <c r="J155" t="s">
        <v>117</v>
      </c>
      <c r="K155" t="s">
        <v>91</v>
      </c>
      <c r="L155" s="2">
        <v>0.51041666666666663</v>
      </c>
      <c r="M155">
        <v>1</v>
      </c>
      <c r="N155" t="s">
        <v>691</v>
      </c>
      <c r="O155" t="s">
        <v>690</v>
      </c>
      <c r="Q155" t="s">
        <v>705</v>
      </c>
      <c r="R155" t="s">
        <v>94</v>
      </c>
      <c r="S155" t="s">
        <v>95</v>
      </c>
      <c r="T155">
        <v>1</v>
      </c>
      <c r="U155" t="s">
        <v>706</v>
      </c>
      <c r="V155">
        <v>102</v>
      </c>
      <c r="W155">
        <v>113</v>
      </c>
      <c r="X155" t="s">
        <v>1292</v>
      </c>
      <c r="Y155" t="s">
        <v>1293</v>
      </c>
      <c r="Z155">
        <v>76</v>
      </c>
      <c r="AA155" t="s">
        <v>101</v>
      </c>
      <c r="AB155" t="s">
        <v>1293</v>
      </c>
      <c r="AD155" t="e">
        <v>#N/A</v>
      </c>
      <c r="AE155" t="s">
        <v>1294</v>
      </c>
      <c r="AH155" t="s">
        <v>707</v>
      </c>
      <c r="AI155" t="s">
        <v>99</v>
      </c>
      <c r="AJ155" t="s">
        <v>1295</v>
      </c>
      <c r="AK155">
        <v>19.879999160766602</v>
      </c>
      <c r="AL155" t="s">
        <v>101</v>
      </c>
      <c r="AN155" t="s">
        <v>83</v>
      </c>
      <c r="AO155" t="s">
        <v>702</v>
      </c>
      <c r="AP155">
        <v>1</v>
      </c>
      <c r="AQ155" t="s">
        <v>103</v>
      </c>
      <c r="AR155">
        <v>103.98000335693401</v>
      </c>
      <c r="AS155" t="s">
        <v>101</v>
      </c>
      <c r="AT155" s="1">
        <v>44974</v>
      </c>
      <c r="AU155" t="s">
        <v>104</v>
      </c>
      <c r="AV155" t="s">
        <v>696</v>
      </c>
      <c r="AW155" t="s">
        <v>1418</v>
      </c>
    </row>
    <row r="156" spans="1:49" x14ac:dyDescent="0.25">
      <c r="A156" t="s">
        <v>687</v>
      </c>
      <c r="B156" t="s">
        <v>688</v>
      </c>
      <c r="C156" s="1">
        <v>44790</v>
      </c>
      <c r="D156" t="s">
        <v>1291</v>
      </c>
      <c r="E156" t="s">
        <v>80</v>
      </c>
      <c r="F156">
        <v>0</v>
      </c>
      <c r="G156" t="s">
        <v>84</v>
      </c>
      <c r="H156" t="s">
        <v>689</v>
      </c>
      <c r="J156" t="s">
        <v>117</v>
      </c>
      <c r="K156" t="s">
        <v>91</v>
      </c>
      <c r="L156" s="2">
        <v>0.51041666666666663</v>
      </c>
      <c r="M156">
        <v>1</v>
      </c>
      <c r="N156" t="s">
        <v>691</v>
      </c>
      <c r="O156" t="s">
        <v>690</v>
      </c>
      <c r="Q156" t="s">
        <v>708</v>
      </c>
      <c r="R156" t="s">
        <v>94</v>
      </c>
      <c r="S156" t="s">
        <v>95</v>
      </c>
      <c r="T156">
        <v>1</v>
      </c>
      <c r="U156" t="s">
        <v>709</v>
      </c>
      <c r="V156">
        <v>103</v>
      </c>
      <c r="W156">
        <v>113</v>
      </c>
      <c r="X156" t="s">
        <v>1292</v>
      </c>
      <c r="Y156" t="s">
        <v>1293</v>
      </c>
      <c r="Z156">
        <v>71</v>
      </c>
      <c r="AA156" t="s">
        <v>101</v>
      </c>
      <c r="AB156" t="s">
        <v>1293</v>
      </c>
      <c r="AD156" t="e">
        <v>#N/A</v>
      </c>
      <c r="AE156" t="s">
        <v>1294</v>
      </c>
      <c r="AH156" t="s">
        <v>710</v>
      </c>
      <c r="AI156" t="s">
        <v>99</v>
      </c>
      <c r="AJ156" t="s">
        <v>1295</v>
      </c>
      <c r="AK156">
        <v>18.840000152587901</v>
      </c>
      <c r="AL156" t="s">
        <v>101</v>
      </c>
      <c r="AN156" t="s">
        <v>83</v>
      </c>
      <c r="AO156" t="s">
        <v>702</v>
      </c>
      <c r="AP156">
        <v>1</v>
      </c>
      <c r="AQ156" t="s">
        <v>103</v>
      </c>
      <c r="AR156">
        <v>103.98000335693401</v>
      </c>
      <c r="AS156" t="s">
        <v>101</v>
      </c>
      <c r="AT156" s="1">
        <v>44974</v>
      </c>
      <c r="AU156" t="s">
        <v>104</v>
      </c>
      <c r="AV156" t="s">
        <v>696</v>
      </c>
      <c r="AW156" t="s">
        <v>1418</v>
      </c>
    </row>
    <row r="157" spans="1:49" x14ac:dyDescent="0.25">
      <c r="A157" t="s">
        <v>687</v>
      </c>
      <c r="B157" t="s">
        <v>688</v>
      </c>
      <c r="C157" s="1">
        <v>44790</v>
      </c>
      <c r="D157" t="s">
        <v>1291</v>
      </c>
      <c r="E157" t="s">
        <v>80</v>
      </c>
      <c r="F157">
        <v>0</v>
      </c>
      <c r="G157" t="s">
        <v>84</v>
      </c>
      <c r="H157" t="s">
        <v>689</v>
      </c>
      <c r="J157" t="s">
        <v>117</v>
      </c>
      <c r="K157" t="s">
        <v>91</v>
      </c>
      <c r="L157" s="2">
        <v>0.51041666666666663</v>
      </c>
      <c r="M157">
        <v>1</v>
      </c>
      <c r="N157" t="s">
        <v>691</v>
      </c>
      <c r="O157" t="s">
        <v>690</v>
      </c>
      <c r="Q157" t="s">
        <v>711</v>
      </c>
      <c r="R157" t="s">
        <v>94</v>
      </c>
      <c r="S157" t="s">
        <v>95</v>
      </c>
      <c r="T157">
        <v>1</v>
      </c>
      <c r="U157" t="s">
        <v>712</v>
      </c>
      <c r="V157">
        <v>103</v>
      </c>
      <c r="W157">
        <v>113</v>
      </c>
      <c r="X157" t="s">
        <v>1292</v>
      </c>
      <c r="Y157" t="s">
        <v>1293</v>
      </c>
      <c r="Z157">
        <v>60</v>
      </c>
      <c r="AA157" t="s">
        <v>101</v>
      </c>
      <c r="AB157" t="s">
        <v>1293</v>
      </c>
      <c r="AD157" t="e">
        <v>#N/A</v>
      </c>
      <c r="AE157" t="s">
        <v>1294</v>
      </c>
      <c r="AH157" t="s">
        <v>713</v>
      </c>
      <c r="AI157" t="s">
        <v>99</v>
      </c>
      <c r="AJ157" t="s">
        <v>1295</v>
      </c>
      <c r="AK157">
        <v>16.059999465942401</v>
      </c>
      <c r="AL157" t="s">
        <v>101</v>
      </c>
      <c r="AN157" t="s">
        <v>83</v>
      </c>
      <c r="AO157" t="s">
        <v>702</v>
      </c>
      <c r="AP157">
        <v>1</v>
      </c>
      <c r="AQ157" t="s">
        <v>103</v>
      </c>
      <c r="AR157">
        <v>103.98000335693401</v>
      </c>
      <c r="AS157" t="s">
        <v>101</v>
      </c>
      <c r="AT157" s="1">
        <v>44974</v>
      </c>
      <c r="AU157" t="s">
        <v>104</v>
      </c>
      <c r="AV157" t="s">
        <v>696</v>
      </c>
      <c r="AW157" t="s">
        <v>1418</v>
      </c>
    </row>
    <row r="158" spans="1:49" x14ac:dyDescent="0.25">
      <c r="A158" t="s">
        <v>687</v>
      </c>
      <c r="B158" t="s">
        <v>688</v>
      </c>
      <c r="C158" s="1">
        <v>44790</v>
      </c>
      <c r="D158" t="s">
        <v>1291</v>
      </c>
      <c r="E158" t="s">
        <v>80</v>
      </c>
      <c r="F158">
        <v>0</v>
      </c>
      <c r="G158" t="s">
        <v>84</v>
      </c>
      <c r="H158" t="s">
        <v>689</v>
      </c>
      <c r="J158" t="s">
        <v>117</v>
      </c>
      <c r="K158" t="s">
        <v>91</v>
      </c>
      <c r="L158" s="2">
        <v>0.51041666666666663</v>
      </c>
      <c r="M158">
        <v>1</v>
      </c>
      <c r="N158" t="s">
        <v>691</v>
      </c>
      <c r="O158" t="s">
        <v>690</v>
      </c>
      <c r="Q158" t="s">
        <v>714</v>
      </c>
      <c r="R158" t="s">
        <v>94</v>
      </c>
      <c r="S158" t="s">
        <v>95</v>
      </c>
      <c r="T158">
        <v>1</v>
      </c>
      <c r="U158" t="s">
        <v>715</v>
      </c>
      <c r="V158">
        <v>115</v>
      </c>
      <c r="W158">
        <v>124</v>
      </c>
      <c r="X158" t="s">
        <v>1292</v>
      </c>
      <c r="Y158" t="s">
        <v>1293</v>
      </c>
      <c r="Z158">
        <v>98</v>
      </c>
      <c r="AA158" t="s">
        <v>101</v>
      </c>
      <c r="AB158" t="s">
        <v>1293</v>
      </c>
      <c r="AD158" t="e">
        <v>#N/A</v>
      </c>
      <c r="AE158" t="s">
        <v>1294</v>
      </c>
      <c r="AH158" t="s">
        <v>716</v>
      </c>
      <c r="AI158" t="s">
        <v>99</v>
      </c>
      <c r="AJ158" t="s">
        <v>1295</v>
      </c>
      <c r="AK158">
        <v>25.909999847412099</v>
      </c>
      <c r="AL158" t="s">
        <v>101</v>
      </c>
      <c r="AN158" t="s">
        <v>83</v>
      </c>
      <c r="AO158" t="s">
        <v>702</v>
      </c>
      <c r="AP158">
        <v>1</v>
      </c>
      <c r="AQ158" t="s">
        <v>103</v>
      </c>
      <c r="AR158">
        <v>103.98000335693401</v>
      </c>
      <c r="AS158" t="s">
        <v>101</v>
      </c>
      <c r="AT158" s="1">
        <v>44974</v>
      </c>
      <c r="AU158" t="s">
        <v>104</v>
      </c>
      <c r="AV158" t="s">
        <v>696</v>
      </c>
      <c r="AW158" t="s">
        <v>1418</v>
      </c>
    </row>
    <row r="159" spans="1:49" x14ac:dyDescent="0.25">
      <c r="A159" t="s">
        <v>687</v>
      </c>
      <c r="B159" t="s">
        <v>688</v>
      </c>
      <c r="C159" s="1">
        <v>44790</v>
      </c>
      <c r="D159" t="s">
        <v>1291</v>
      </c>
      <c r="E159" t="s">
        <v>80</v>
      </c>
      <c r="F159">
        <v>0</v>
      </c>
      <c r="G159" t="s">
        <v>84</v>
      </c>
      <c r="H159" t="s">
        <v>689</v>
      </c>
      <c r="J159" t="s">
        <v>117</v>
      </c>
      <c r="K159" t="s">
        <v>91</v>
      </c>
      <c r="L159" s="2">
        <v>0.51041666666666663</v>
      </c>
      <c r="M159">
        <v>1</v>
      </c>
      <c r="N159" t="s">
        <v>691</v>
      </c>
      <c r="O159" t="s">
        <v>690</v>
      </c>
      <c r="Q159" t="s">
        <v>717</v>
      </c>
      <c r="R159" t="s">
        <v>94</v>
      </c>
      <c r="S159" t="s">
        <v>95</v>
      </c>
      <c r="T159">
        <v>1</v>
      </c>
      <c r="U159" t="s">
        <v>718</v>
      </c>
      <c r="V159">
        <v>98</v>
      </c>
      <c r="W159">
        <v>107</v>
      </c>
      <c r="X159" t="s">
        <v>1292</v>
      </c>
      <c r="Y159" t="s">
        <v>1293</v>
      </c>
      <c r="Z159">
        <v>69</v>
      </c>
      <c r="AA159" t="s">
        <v>101</v>
      </c>
      <c r="AB159" t="s">
        <v>1293</v>
      </c>
      <c r="AD159" t="e">
        <v>#N/A</v>
      </c>
      <c r="AE159" t="s">
        <v>1294</v>
      </c>
      <c r="AH159" t="s">
        <v>719</v>
      </c>
      <c r="AI159" t="s">
        <v>146</v>
      </c>
      <c r="AJ159" t="s">
        <v>1295</v>
      </c>
      <c r="AK159">
        <v>3.0299999713897701</v>
      </c>
      <c r="AL159" t="s">
        <v>101</v>
      </c>
      <c r="AN159" t="s">
        <v>83</v>
      </c>
      <c r="AO159" t="s">
        <v>695</v>
      </c>
      <c r="AP159">
        <v>1</v>
      </c>
      <c r="AQ159" t="s">
        <v>103</v>
      </c>
      <c r="AR159">
        <v>15.1499996185303</v>
      </c>
      <c r="AS159" t="s">
        <v>101</v>
      </c>
      <c r="AT159" s="1">
        <v>44978</v>
      </c>
      <c r="AU159" t="s">
        <v>104</v>
      </c>
      <c r="AV159" t="s">
        <v>696</v>
      </c>
      <c r="AW159" t="s">
        <v>1419</v>
      </c>
    </row>
    <row r="160" spans="1:49" x14ac:dyDescent="0.25">
      <c r="A160" t="s">
        <v>687</v>
      </c>
      <c r="B160" t="s">
        <v>688</v>
      </c>
      <c r="C160" s="1">
        <v>44790</v>
      </c>
      <c r="D160" t="s">
        <v>1291</v>
      </c>
      <c r="E160" t="s">
        <v>80</v>
      </c>
      <c r="F160">
        <v>0</v>
      </c>
      <c r="G160" t="s">
        <v>84</v>
      </c>
      <c r="H160" t="s">
        <v>689</v>
      </c>
      <c r="J160" t="s">
        <v>117</v>
      </c>
      <c r="K160" t="s">
        <v>91</v>
      </c>
      <c r="L160" s="2">
        <v>0.51041666666666663</v>
      </c>
      <c r="M160">
        <v>1</v>
      </c>
      <c r="N160" t="s">
        <v>691</v>
      </c>
      <c r="O160" t="s">
        <v>690</v>
      </c>
      <c r="Q160" t="s">
        <v>720</v>
      </c>
      <c r="R160" t="s">
        <v>94</v>
      </c>
      <c r="S160" t="s">
        <v>95</v>
      </c>
      <c r="T160">
        <v>1</v>
      </c>
      <c r="U160" t="s">
        <v>721</v>
      </c>
      <c r="V160">
        <v>91</v>
      </c>
      <c r="W160">
        <v>102</v>
      </c>
      <c r="X160" t="s">
        <v>1292</v>
      </c>
      <c r="Y160" t="s">
        <v>1293</v>
      </c>
      <c r="Z160">
        <v>59</v>
      </c>
      <c r="AA160" t="s">
        <v>101</v>
      </c>
      <c r="AB160" t="s">
        <v>1293</v>
      </c>
      <c r="AD160" t="e">
        <v>#N/A</v>
      </c>
      <c r="AE160" t="s">
        <v>1294</v>
      </c>
      <c r="AH160" t="s">
        <v>722</v>
      </c>
      <c r="AI160" t="s">
        <v>146</v>
      </c>
      <c r="AJ160" t="s">
        <v>1295</v>
      </c>
      <c r="AK160">
        <v>3.0299999713897701</v>
      </c>
      <c r="AL160" t="s">
        <v>101</v>
      </c>
      <c r="AN160" t="s">
        <v>83</v>
      </c>
      <c r="AO160" t="s">
        <v>695</v>
      </c>
      <c r="AP160">
        <v>1</v>
      </c>
      <c r="AQ160" t="s">
        <v>103</v>
      </c>
      <c r="AR160">
        <v>15.1499996185303</v>
      </c>
      <c r="AS160" t="s">
        <v>101</v>
      </c>
      <c r="AT160" s="1">
        <v>44978</v>
      </c>
      <c r="AU160" t="s">
        <v>104</v>
      </c>
      <c r="AV160" t="s">
        <v>696</v>
      </c>
      <c r="AW160" t="s">
        <v>1419</v>
      </c>
    </row>
    <row r="161" spans="1:49" x14ac:dyDescent="0.25">
      <c r="A161" t="s">
        <v>687</v>
      </c>
      <c r="B161" t="s">
        <v>688</v>
      </c>
      <c r="C161" s="1">
        <v>44790</v>
      </c>
      <c r="D161" t="s">
        <v>1291</v>
      </c>
      <c r="E161" t="s">
        <v>80</v>
      </c>
      <c r="F161">
        <v>0</v>
      </c>
      <c r="G161" t="s">
        <v>84</v>
      </c>
      <c r="H161" t="s">
        <v>689</v>
      </c>
      <c r="J161" t="s">
        <v>117</v>
      </c>
      <c r="K161" t="s">
        <v>91</v>
      </c>
      <c r="L161" s="2">
        <v>0.51041666666666663</v>
      </c>
      <c r="M161">
        <v>1</v>
      </c>
      <c r="N161" t="s">
        <v>691</v>
      </c>
      <c r="O161" t="s">
        <v>690</v>
      </c>
      <c r="Q161" t="s">
        <v>723</v>
      </c>
      <c r="R161" t="s">
        <v>94</v>
      </c>
      <c r="S161" t="s">
        <v>95</v>
      </c>
      <c r="T161">
        <v>1</v>
      </c>
      <c r="U161" t="s">
        <v>724</v>
      </c>
      <c r="V161">
        <v>94</v>
      </c>
      <c r="W161">
        <v>103</v>
      </c>
      <c r="X161" t="s">
        <v>1292</v>
      </c>
      <c r="Y161" t="s">
        <v>1293</v>
      </c>
      <c r="Z161">
        <v>46</v>
      </c>
      <c r="AA161" t="s">
        <v>101</v>
      </c>
      <c r="AB161" t="s">
        <v>1293</v>
      </c>
      <c r="AD161" t="e">
        <v>#N/A</v>
      </c>
      <c r="AE161" t="s">
        <v>1294</v>
      </c>
      <c r="AH161" t="s">
        <v>725</v>
      </c>
      <c r="AI161" t="s">
        <v>146</v>
      </c>
      <c r="AJ161" t="s">
        <v>1295</v>
      </c>
      <c r="AK161">
        <v>3.0299999713897701</v>
      </c>
      <c r="AL161" t="s">
        <v>101</v>
      </c>
      <c r="AN161" t="s">
        <v>83</v>
      </c>
      <c r="AO161" t="s">
        <v>695</v>
      </c>
      <c r="AP161">
        <v>1</v>
      </c>
      <c r="AQ161" t="s">
        <v>103</v>
      </c>
      <c r="AR161">
        <v>15.1499996185303</v>
      </c>
      <c r="AS161" t="s">
        <v>101</v>
      </c>
      <c r="AT161" s="1">
        <v>44978</v>
      </c>
      <c r="AU161" t="s">
        <v>104</v>
      </c>
      <c r="AV161" t="s">
        <v>696</v>
      </c>
      <c r="AW161" t="s">
        <v>1419</v>
      </c>
    </row>
    <row r="162" spans="1:49" x14ac:dyDescent="0.25">
      <c r="A162" t="s">
        <v>687</v>
      </c>
      <c r="B162" t="s">
        <v>688</v>
      </c>
      <c r="C162" s="1">
        <v>44790</v>
      </c>
      <c r="D162" t="s">
        <v>1291</v>
      </c>
      <c r="E162" t="s">
        <v>80</v>
      </c>
      <c r="F162">
        <v>0</v>
      </c>
      <c r="G162" t="s">
        <v>84</v>
      </c>
      <c r="H162" t="s">
        <v>689</v>
      </c>
      <c r="J162" t="s">
        <v>117</v>
      </c>
      <c r="K162" t="s">
        <v>91</v>
      </c>
      <c r="L162" s="2">
        <v>0.51041666666666663</v>
      </c>
      <c r="M162">
        <v>1</v>
      </c>
      <c r="N162" t="s">
        <v>691</v>
      </c>
      <c r="O162" t="s">
        <v>690</v>
      </c>
      <c r="Q162" t="s">
        <v>726</v>
      </c>
      <c r="R162" t="s">
        <v>94</v>
      </c>
      <c r="S162" t="s">
        <v>95</v>
      </c>
      <c r="T162">
        <v>1</v>
      </c>
      <c r="U162" t="s">
        <v>727</v>
      </c>
      <c r="V162">
        <v>94</v>
      </c>
      <c r="W162">
        <v>104</v>
      </c>
      <c r="X162" t="s">
        <v>1292</v>
      </c>
      <c r="Y162" t="s">
        <v>1293</v>
      </c>
      <c r="Z162">
        <v>58</v>
      </c>
      <c r="AA162" t="s">
        <v>101</v>
      </c>
      <c r="AB162" t="s">
        <v>1293</v>
      </c>
      <c r="AD162" t="e">
        <v>#N/A</v>
      </c>
      <c r="AE162" t="s">
        <v>1294</v>
      </c>
      <c r="AH162" t="s">
        <v>728</v>
      </c>
      <c r="AI162" t="s">
        <v>146</v>
      </c>
      <c r="AJ162" t="s">
        <v>1295</v>
      </c>
      <c r="AK162">
        <v>3.0299999713897701</v>
      </c>
      <c r="AL162" t="s">
        <v>101</v>
      </c>
      <c r="AN162" t="s">
        <v>83</v>
      </c>
      <c r="AO162" t="s">
        <v>695</v>
      </c>
      <c r="AP162">
        <v>1</v>
      </c>
      <c r="AQ162" t="s">
        <v>103</v>
      </c>
      <c r="AR162">
        <v>15.1499996185303</v>
      </c>
      <c r="AS162" t="s">
        <v>101</v>
      </c>
      <c r="AT162" s="1">
        <v>44978</v>
      </c>
      <c r="AU162" t="s">
        <v>104</v>
      </c>
      <c r="AV162" t="s">
        <v>696</v>
      </c>
      <c r="AW162" t="s">
        <v>1419</v>
      </c>
    </row>
    <row r="163" spans="1:49" x14ac:dyDescent="0.25">
      <c r="A163" t="s">
        <v>729</v>
      </c>
      <c r="B163" t="s">
        <v>730</v>
      </c>
      <c r="C163" s="1">
        <v>44795</v>
      </c>
      <c r="D163" t="s">
        <v>1291</v>
      </c>
      <c r="E163" t="s">
        <v>80</v>
      </c>
      <c r="F163">
        <v>0</v>
      </c>
      <c r="H163" t="s">
        <v>527</v>
      </c>
      <c r="J163" t="s">
        <v>1401</v>
      </c>
      <c r="K163" t="s">
        <v>1335</v>
      </c>
      <c r="L163" s="2">
        <v>0.69444444444444453</v>
      </c>
      <c r="M163">
        <v>1</v>
      </c>
      <c r="N163" t="s">
        <v>529</v>
      </c>
      <c r="O163" t="s">
        <v>1395</v>
      </c>
      <c r="Q163" t="s">
        <v>765</v>
      </c>
      <c r="R163" t="s">
        <v>766</v>
      </c>
      <c r="S163" t="s">
        <v>767</v>
      </c>
      <c r="T163">
        <v>1</v>
      </c>
      <c r="U163" t="s">
        <v>768</v>
      </c>
      <c r="V163">
        <v>165</v>
      </c>
      <c r="W163">
        <v>182</v>
      </c>
      <c r="X163" t="s">
        <v>1292</v>
      </c>
      <c r="Y163" t="s">
        <v>1293</v>
      </c>
      <c r="Z163">
        <v>48.4</v>
      </c>
      <c r="AA163" t="s">
        <v>101</v>
      </c>
      <c r="AB163" t="s">
        <v>1293</v>
      </c>
      <c r="AD163" t="e">
        <v>#N/A</v>
      </c>
      <c r="AE163" t="s">
        <v>1294</v>
      </c>
      <c r="AH163" t="s">
        <v>769</v>
      </c>
      <c r="AI163" t="s">
        <v>99</v>
      </c>
      <c r="AJ163" t="s">
        <v>1295</v>
      </c>
      <c r="AK163">
        <v>45.400001525878899</v>
      </c>
      <c r="AL163" t="s">
        <v>101</v>
      </c>
      <c r="AN163" t="s">
        <v>83</v>
      </c>
      <c r="AO163" t="s">
        <v>770</v>
      </c>
      <c r="AP163">
        <v>1</v>
      </c>
      <c r="AQ163" t="s">
        <v>103</v>
      </c>
      <c r="AR163">
        <v>209.69999694824199</v>
      </c>
      <c r="AS163" t="s">
        <v>101</v>
      </c>
      <c r="AT163" s="1">
        <v>44959</v>
      </c>
      <c r="AU163" t="s">
        <v>104</v>
      </c>
      <c r="AV163" t="s">
        <v>771</v>
      </c>
      <c r="AW163" t="s">
        <v>1423</v>
      </c>
    </row>
    <row r="164" spans="1:49" x14ac:dyDescent="0.25">
      <c r="A164" t="s">
        <v>729</v>
      </c>
      <c r="B164" t="s">
        <v>730</v>
      </c>
      <c r="C164" s="1">
        <v>44795</v>
      </c>
      <c r="D164" t="s">
        <v>1291</v>
      </c>
      <c r="E164" t="s">
        <v>80</v>
      </c>
      <c r="F164">
        <v>0</v>
      </c>
      <c r="H164" t="s">
        <v>527</v>
      </c>
      <c r="J164" t="s">
        <v>1401</v>
      </c>
      <c r="K164" t="s">
        <v>1335</v>
      </c>
      <c r="L164" s="2">
        <v>0.69444444444444453</v>
      </c>
      <c r="M164">
        <v>1</v>
      </c>
      <c r="N164" t="s">
        <v>529</v>
      </c>
      <c r="O164" t="s">
        <v>1395</v>
      </c>
      <c r="Q164" t="s">
        <v>773</v>
      </c>
      <c r="R164" t="s">
        <v>766</v>
      </c>
      <c r="S164" t="s">
        <v>767</v>
      </c>
      <c r="T164">
        <v>1</v>
      </c>
      <c r="U164" t="s">
        <v>774</v>
      </c>
      <c r="V164">
        <v>150</v>
      </c>
      <c r="W164">
        <v>164</v>
      </c>
      <c r="X164" t="s">
        <v>1292</v>
      </c>
      <c r="Y164" t="s">
        <v>1293</v>
      </c>
      <c r="Z164">
        <v>33.200000000000003</v>
      </c>
      <c r="AA164" t="s">
        <v>101</v>
      </c>
      <c r="AB164" t="s">
        <v>1293</v>
      </c>
      <c r="AD164" t="e">
        <v>#N/A</v>
      </c>
      <c r="AE164" t="s">
        <v>1294</v>
      </c>
      <c r="AH164" t="s">
        <v>775</v>
      </c>
      <c r="AI164" t="s">
        <v>99</v>
      </c>
      <c r="AJ164" t="s">
        <v>1295</v>
      </c>
      <c r="AK164">
        <v>32.470001220703097</v>
      </c>
      <c r="AL164" t="s">
        <v>101</v>
      </c>
      <c r="AN164" t="s">
        <v>83</v>
      </c>
      <c r="AO164" t="s">
        <v>770</v>
      </c>
      <c r="AP164">
        <v>1</v>
      </c>
      <c r="AQ164" t="s">
        <v>103</v>
      </c>
      <c r="AR164">
        <v>209.69999694824199</v>
      </c>
      <c r="AS164" t="s">
        <v>101</v>
      </c>
      <c r="AT164" s="1">
        <v>44959</v>
      </c>
      <c r="AU164" t="s">
        <v>104</v>
      </c>
      <c r="AV164" t="s">
        <v>771</v>
      </c>
      <c r="AW164" t="s">
        <v>1423</v>
      </c>
    </row>
    <row r="165" spans="1:49" x14ac:dyDescent="0.25">
      <c r="A165" t="s">
        <v>729</v>
      </c>
      <c r="B165" t="s">
        <v>730</v>
      </c>
      <c r="C165" s="1">
        <v>44795</v>
      </c>
      <c r="D165" t="s">
        <v>1291</v>
      </c>
      <c r="E165" t="s">
        <v>80</v>
      </c>
      <c r="F165">
        <v>0</v>
      </c>
      <c r="H165" t="s">
        <v>527</v>
      </c>
      <c r="J165" t="s">
        <v>1401</v>
      </c>
      <c r="K165" t="s">
        <v>1335</v>
      </c>
      <c r="L165" s="2">
        <v>0.69444444444444453</v>
      </c>
      <c r="M165">
        <v>1</v>
      </c>
      <c r="N165" t="s">
        <v>529</v>
      </c>
      <c r="O165" t="s">
        <v>1395</v>
      </c>
      <c r="Q165" t="s">
        <v>776</v>
      </c>
      <c r="R165" t="s">
        <v>766</v>
      </c>
      <c r="S165" t="s">
        <v>767</v>
      </c>
      <c r="T165">
        <v>1</v>
      </c>
      <c r="U165" t="s">
        <v>777</v>
      </c>
      <c r="V165">
        <v>170</v>
      </c>
      <c r="W165">
        <v>185</v>
      </c>
      <c r="X165" t="s">
        <v>1292</v>
      </c>
      <c r="Y165" t="s">
        <v>1293</v>
      </c>
      <c r="Z165">
        <v>51.9</v>
      </c>
      <c r="AA165" t="s">
        <v>101</v>
      </c>
      <c r="AB165" t="s">
        <v>1293</v>
      </c>
      <c r="AD165" t="e">
        <v>#N/A</v>
      </c>
      <c r="AE165" t="s">
        <v>1294</v>
      </c>
      <c r="AH165" t="s">
        <v>778</v>
      </c>
      <c r="AI165" t="s">
        <v>99</v>
      </c>
      <c r="AJ165" t="s">
        <v>1295</v>
      </c>
      <c r="AK165">
        <v>49.970001220703097</v>
      </c>
      <c r="AL165" t="s">
        <v>101</v>
      </c>
      <c r="AN165" t="s">
        <v>83</v>
      </c>
      <c r="AO165" t="s">
        <v>770</v>
      </c>
      <c r="AP165">
        <v>1</v>
      </c>
      <c r="AQ165" t="s">
        <v>103</v>
      </c>
      <c r="AR165">
        <v>209.69999694824199</v>
      </c>
      <c r="AS165" t="s">
        <v>101</v>
      </c>
      <c r="AT165" s="1">
        <v>44959</v>
      </c>
      <c r="AU165" t="s">
        <v>104</v>
      </c>
      <c r="AV165" t="s">
        <v>771</v>
      </c>
      <c r="AW165" t="s">
        <v>1423</v>
      </c>
    </row>
    <row r="166" spans="1:49" x14ac:dyDescent="0.25">
      <c r="A166" t="s">
        <v>729</v>
      </c>
      <c r="B166" t="s">
        <v>730</v>
      </c>
      <c r="C166" s="1">
        <v>44795</v>
      </c>
      <c r="D166" t="s">
        <v>1291</v>
      </c>
      <c r="E166" t="s">
        <v>80</v>
      </c>
      <c r="F166">
        <v>0</v>
      </c>
      <c r="H166" t="s">
        <v>527</v>
      </c>
      <c r="J166" t="s">
        <v>1401</v>
      </c>
      <c r="K166" t="s">
        <v>1335</v>
      </c>
      <c r="L166" s="2">
        <v>0.69444444444444453</v>
      </c>
      <c r="M166">
        <v>1</v>
      </c>
      <c r="N166" t="s">
        <v>529</v>
      </c>
      <c r="O166" t="s">
        <v>1395</v>
      </c>
      <c r="Q166" t="s">
        <v>779</v>
      </c>
      <c r="R166" t="s">
        <v>766</v>
      </c>
      <c r="S166" t="s">
        <v>767</v>
      </c>
      <c r="T166">
        <v>1</v>
      </c>
      <c r="U166" t="s">
        <v>780</v>
      </c>
      <c r="V166">
        <v>172</v>
      </c>
      <c r="W166">
        <v>194</v>
      </c>
      <c r="X166" t="s">
        <v>1292</v>
      </c>
      <c r="Y166" t="s">
        <v>1293</v>
      </c>
      <c r="Z166">
        <v>58.4</v>
      </c>
      <c r="AA166" t="s">
        <v>101</v>
      </c>
      <c r="AB166" t="s">
        <v>1293</v>
      </c>
      <c r="AD166" t="e">
        <v>#N/A</v>
      </c>
      <c r="AE166" t="s">
        <v>1294</v>
      </c>
      <c r="AH166" t="s">
        <v>781</v>
      </c>
      <c r="AI166" t="s">
        <v>99</v>
      </c>
      <c r="AJ166" t="s">
        <v>1295</v>
      </c>
      <c r="AK166">
        <v>37</v>
      </c>
      <c r="AL166" t="s">
        <v>101</v>
      </c>
      <c r="AN166" t="s">
        <v>83</v>
      </c>
      <c r="AO166" t="s">
        <v>770</v>
      </c>
      <c r="AP166">
        <v>1</v>
      </c>
      <c r="AQ166" t="s">
        <v>103</v>
      </c>
      <c r="AR166">
        <v>209.69999694824199</v>
      </c>
      <c r="AS166" t="s">
        <v>101</v>
      </c>
      <c r="AT166" s="1">
        <v>44959</v>
      </c>
      <c r="AU166" t="s">
        <v>104</v>
      </c>
      <c r="AV166" t="s">
        <v>771</v>
      </c>
      <c r="AW166" t="s">
        <v>1423</v>
      </c>
    </row>
    <row r="167" spans="1:49" x14ac:dyDescent="0.25">
      <c r="A167" t="s">
        <v>729</v>
      </c>
      <c r="B167" t="s">
        <v>730</v>
      </c>
      <c r="C167" s="1">
        <v>44795</v>
      </c>
      <c r="D167" t="s">
        <v>1291</v>
      </c>
      <c r="E167" t="s">
        <v>80</v>
      </c>
      <c r="F167">
        <v>0</v>
      </c>
      <c r="H167" t="s">
        <v>527</v>
      </c>
      <c r="J167" t="s">
        <v>1401</v>
      </c>
      <c r="K167" t="s">
        <v>1335</v>
      </c>
      <c r="L167" s="2">
        <v>0.69444444444444453</v>
      </c>
      <c r="M167">
        <v>1</v>
      </c>
      <c r="N167" t="s">
        <v>529</v>
      </c>
      <c r="O167" t="s">
        <v>1395</v>
      </c>
      <c r="Q167" t="s">
        <v>731</v>
      </c>
      <c r="R167" t="s">
        <v>732</v>
      </c>
      <c r="S167" t="s">
        <v>733</v>
      </c>
      <c r="T167">
        <v>1</v>
      </c>
      <c r="U167" t="s">
        <v>734</v>
      </c>
      <c r="V167">
        <v>140</v>
      </c>
      <c r="W167">
        <v>154</v>
      </c>
      <c r="X167" t="s">
        <v>1292</v>
      </c>
      <c r="Y167" t="s">
        <v>1293</v>
      </c>
      <c r="Z167">
        <v>23.7</v>
      </c>
      <c r="AA167" t="s">
        <v>101</v>
      </c>
      <c r="AB167" t="s">
        <v>1293</v>
      </c>
      <c r="AD167" t="e">
        <v>#N/A</v>
      </c>
      <c r="AE167" t="s">
        <v>1294</v>
      </c>
      <c r="AH167" t="s">
        <v>735</v>
      </c>
      <c r="AI167" t="s">
        <v>99</v>
      </c>
      <c r="AJ167" t="s">
        <v>1295</v>
      </c>
      <c r="AK167">
        <v>29.079999923706101</v>
      </c>
      <c r="AL167" t="s">
        <v>101</v>
      </c>
      <c r="AN167" t="s">
        <v>83</v>
      </c>
      <c r="AO167" t="s">
        <v>736</v>
      </c>
      <c r="AP167">
        <v>1</v>
      </c>
      <c r="AQ167" t="s">
        <v>103</v>
      </c>
      <c r="AR167">
        <v>112.33999633789099</v>
      </c>
      <c r="AS167" t="s">
        <v>101</v>
      </c>
      <c r="AT167" s="1">
        <v>44937</v>
      </c>
      <c r="AU167" t="s">
        <v>104</v>
      </c>
      <c r="AV167" t="s">
        <v>737</v>
      </c>
      <c r="AW167" t="s">
        <v>1420</v>
      </c>
    </row>
    <row r="168" spans="1:49" x14ac:dyDescent="0.25">
      <c r="A168" t="s">
        <v>729</v>
      </c>
      <c r="B168" t="s">
        <v>730</v>
      </c>
      <c r="C168" s="1">
        <v>44795</v>
      </c>
      <c r="D168" t="s">
        <v>1291</v>
      </c>
      <c r="E168" t="s">
        <v>80</v>
      </c>
      <c r="F168">
        <v>0</v>
      </c>
      <c r="H168" t="s">
        <v>527</v>
      </c>
      <c r="J168" t="s">
        <v>1401</v>
      </c>
      <c r="K168" t="s">
        <v>1335</v>
      </c>
      <c r="L168" s="2">
        <v>0.69444444444444453</v>
      </c>
      <c r="M168">
        <v>1</v>
      </c>
      <c r="N168" t="s">
        <v>529</v>
      </c>
      <c r="O168" t="s">
        <v>1395</v>
      </c>
      <c r="Q168" t="s">
        <v>740</v>
      </c>
      <c r="R168" t="s">
        <v>732</v>
      </c>
      <c r="S168" t="s">
        <v>733</v>
      </c>
      <c r="T168">
        <v>1</v>
      </c>
      <c r="U168" t="s">
        <v>741</v>
      </c>
      <c r="V168">
        <v>215</v>
      </c>
      <c r="W168">
        <v>235</v>
      </c>
      <c r="X168" t="s">
        <v>1292</v>
      </c>
      <c r="Y168" t="s">
        <v>1293</v>
      </c>
      <c r="Z168">
        <v>100</v>
      </c>
      <c r="AA168" t="s">
        <v>101</v>
      </c>
      <c r="AB168" t="s">
        <v>1293</v>
      </c>
      <c r="AD168" t="e">
        <v>#N/A</v>
      </c>
      <c r="AE168" t="s">
        <v>1294</v>
      </c>
      <c r="AH168" t="s">
        <v>742</v>
      </c>
      <c r="AI168" t="s">
        <v>99</v>
      </c>
      <c r="AJ168" t="s">
        <v>1295</v>
      </c>
      <c r="AK168">
        <v>83.260002136230497</v>
      </c>
      <c r="AL168" t="s">
        <v>101</v>
      </c>
      <c r="AN168" t="s">
        <v>83</v>
      </c>
      <c r="AO168" t="s">
        <v>736</v>
      </c>
      <c r="AP168">
        <v>1</v>
      </c>
      <c r="AQ168" t="s">
        <v>103</v>
      </c>
      <c r="AR168">
        <v>112.33999633789099</v>
      </c>
      <c r="AS168" t="s">
        <v>101</v>
      </c>
      <c r="AT168" s="1">
        <v>44937</v>
      </c>
      <c r="AU168" t="s">
        <v>104</v>
      </c>
      <c r="AV168" t="s">
        <v>737</v>
      </c>
      <c r="AW168" t="s">
        <v>1420</v>
      </c>
    </row>
    <row r="169" spans="1:49" x14ac:dyDescent="0.25">
      <c r="A169" t="s">
        <v>729</v>
      </c>
      <c r="B169" t="s">
        <v>730</v>
      </c>
      <c r="C169" s="1">
        <v>44795</v>
      </c>
      <c r="D169" t="s">
        <v>1291</v>
      </c>
      <c r="E169" t="s">
        <v>80</v>
      </c>
      <c r="F169">
        <v>0</v>
      </c>
      <c r="H169" t="s">
        <v>527</v>
      </c>
      <c r="J169" t="s">
        <v>1401</v>
      </c>
      <c r="K169" t="s">
        <v>1335</v>
      </c>
      <c r="L169" s="2">
        <v>0.69444444444444453</v>
      </c>
      <c r="M169">
        <v>1</v>
      </c>
      <c r="N169" t="s">
        <v>529</v>
      </c>
      <c r="O169" t="s">
        <v>1395</v>
      </c>
      <c r="Q169" t="s">
        <v>757</v>
      </c>
      <c r="R169" t="s">
        <v>758</v>
      </c>
      <c r="S169" t="s">
        <v>759</v>
      </c>
      <c r="T169">
        <v>1</v>
      </c>
      <c r="U169" t="s">
        <v>760</v>
      </c>
      <c r="V169">
        <v>275</v>
      </c>
      <c r="W169">
        <v>305</v>
      </c>
      <c r="X169" t="s">
        <v>1292</v>
      </c>
      <c r="Y169" t="s">
        <v>1293</v>
      </c>
      <c r="Z169">
        <v>265</v>
      </c>
      <c r="AA169" t="s">
        <v>101</v>
      </c>
      <c r="AB169" t="s">
        <v>1293</v>
      </c>
      <c r="AD169" t="e">
        <v>#N/A</v>
      </c>
      <c r="AE169" t="s">
        <v>1294</v>
      </c>
      <c r="AH169" t="s">
        <v>761</v>
      </c>
      <c r="AI169" t="s">
        <v>99</v>
      </c>
      <c r="AJ169" t="s">
        <v>1295</v>
      </c>
      <c r="AK169">
        <v>180.25</v>
      </c>
      <c r="AL169" t="s">
        <v>101</v>
      </c>
      <c r="AN169" t="s">
        <v>83</v>
      </c>
      <c r="AO169" t="s">
        <v>762</v>
      </c>
      <c r="AP169">
        <v>1</v>
      </c>
      <c r="AQ169" t="s">
        <v>103</v>
      </c>
      <c r="AR169">
        <v>350</v>
      </c>
      <c r="AS169" t="s">
        <v>101</v>
      </c>
      <c r="AT169" s="1">
        <v>44951</v>
      </c>
      <c r="AU169" t="s">
        <v>104</v>
      </c>
      <c r="AV169" t="s">
        <v>763</v>
      </c>
      <c r="AW169" t="s">
        <v>1422</v>
      </c>
    </row>
    <row r="170" spans="1:49" x14ac:dyDescent="0.25">
      <c r="A170" t="s">
        <v>729</v>
      </c>
      <c r="B170" t="s">
        <v>730</v>
      </c>
      <c r="C170" s="1">
        <v>44795</v>
      </c>
      <c r="D170" t="s">
        <v>1291</v>
      </c>
      <c r="E170" t="s">
        <v>80</v>
      </c>
      <c r="F170">
        <v>0</v>
      </c>
      <c r="H170" t="s">
        <v>527</v>
      </c>
      <c r="J170" t="s">
        <v>1401</v>
      </c>
      <c r="K170" t="s">
        <v>1335</v>
      </c>
      <c r="L170" s="2">
        <v>0.69444444444444453</v>
      </c>
      <c r="M170">
        <v>1</v>
      </c>
      <c r="N170" t="s">
        <v>529</v>
      </c>
      <c r="O170" t="s">
        <v>1395</v>
      </c>
      <c r="Q170" t="s">
        <v>743</v>
      </c>
      <c r="R170" t="s">
        <v>744</v>
      </c>
      <c r="S170" t="s">
        <v>745</v>
      </c>
      <c r="T170">
        <v>1</v>
      </c>
      <c r="U170" t="s">
        <v>746</v>
      </c>
      <c r="V170">
        <v>305</v>
      </c>
      <c r="W170">
        <v>330</v>
      </c>
      <c r="X170" t="s">
        <v>1292</v>
      </c>
      <c r="Y170" t="s">
        <v>1293</v>
      </c>
      <c r="Z170">
        <v>335</v>
      </c>
      <c r="AA170" t="s">
        <v>101</v>
      </c>
      <c r="AB170" t="s">
        <v>1293</v>
      </c>
      <c r="AD170" t="e">
        <v>#N/A</v>
      </c>
      <c r="AE170" t="s">
        <v>1294</v>
      </c>
      <c r="AH170" t="s">
        <v>747</v>
      </c>
      <c r="AI170" t="s">
        <v>99</v>
      </c>
      <c r="AJ170" t="s">
        <v>1295</v>
      </c>
      <c r="AK170">
        <v>73.5</v>
      </c>
      <c r="AL170" t="s">
        <v>101</v>
      </c>
      <c r="AN170" t="s">
        <v>83</v>
      </c>
      <c r="AO170" t="s">
        <v>748</v>
      </c>
      <c r="AP170">
        <v>1</v>
      </c>
      <c r="AQ170" t="s">
        <v>103</v>
      </c>
      <c r="AR170">
        <v>350</v>
      </c>
      <c r="AS170" t="s">
        <v>101</v>
      </c>
      <c r="AT170" s="1">
        <v>45280</v>
      </c>
      <c r="AU170" t="s">
        <v>104</v>
      </c>
      <c r="AV170" t="s">
        <v>749</v>
      </c>
      <c r="AW170" t="s">
        <v>1421</v>
      </c>
    </row>
    <row r="171" spans="1:49" x14ac:dyDescent="0.25">
      <c r="A171" t="s">
        <v>729</v>
      </c>
      <c r="B171" t="s">
        <v>730</v>
      </c>
      <c r="C171" s="1">
        <v>44795</v>
      </c>
      <c r="D171" t="s">
        <v>1291</v>
      </c>
      <c r="E171" t="s">
        <v>80</v>
      </c>
      <c r="F171">
        <v>0</v>
      </c>
      <c r="H171" t="s">
        <v>527</v>
      </c>
      <c r="J171" t="s">
        <v>1401</v>
      </c>
      <c r="K171" t="s">
        <v>1335</v>
      </c>
      <c r="L171" s="2">
        <v>0.69444444444444453</v>
      </c>
      <c r="M171">
        <v>1</v>
      </c>
      <c r="N171" t="s">
        <v>529</v>
      </c>
      <c r="O171" t="s">
        <v>1395</v>
      </c>
      <c r="Q171" t="s">
        <v>751</v>
      </c>
      <c r="R171" t="s">
        <v>744</v>
      </c>
      <c r="S171" t="s">
        <v>745</v>
      </c>
      <c r="T171">
        <v>1</v>
      </c>
      <c r="U171" t="s">
        <v>752</v>
      </c>
      <c r="V171">
        <v>275</v>
      </c>
      <c r="W171">
        <v>300</v>
      </c>
      <c r="X171" t="s">
        <v>1292</v>
      </c>
      <c r="Y171" t="s">
        <v>1293</v>
      </c>
      <c r="Z171">
        <v>260</v>
      </c>
      <c r="AA171" t="s">
        <v>101</v>
      </c>
      <c r="AB171" t="s">
        <v>1293</v>
      </c>
      <c r="AD171" t="e">
        <v>#N/A</v>
      </c>
      <c r="AE171" t="s">
        <v>1294</v>
      </c>
      <c r="AH171" t="s">
        <v>753</v>
      </c>
      <c r="AI171" t="s">
        <v>99</v>
      </c>
      <c r="AJ171" t="s">
        <v>1295</v>
      </c>
      <c r="AK171">
        <v>66.5</v>
      </c>
      <c r="AL171" t="s">
        <v>101</v>
      </c>
      <c r="AN171" t="s">
        <v>83</v>
      </c>
      <c r="AO171" t="s">
        <v>748</v>
      </c>
      <c r="AP171">
        <v>1</v>
      </c>
      <c r="AQ171" t="s">
        <v>103</v>
      </c>
      <c r="AR171">
        <v>350</v>
      </c>
      <c r="AS171" t="s">
        <v>101</v>
      </c>
      <c r="AT171" s="1">
        <v>45280</v>
      </c>
      <c r="AU171" t="s">
        <v>104</v>
      </c>
      <c r="AV171" t="s">
        <v>749</v>
      </c>
      <c r="AW171" t="s">
        <v>1421</v>
      </c>
    </row>
    <row r="172" spans="1:49" x14ac:dyDescent="0.25">
      <c r="A172" t="s">
        <v>729</v>
      </c>
      <c r="B172" t="s">
        <v>730</v>
      </c>
      <c r="C172" s="1">
        <v>44795</v>
      </c>
      <c r="D172" t="s">
        <v>1291</v>
      </c>
      <c r="E172" t="s">
        <v>80</v>
      </c>
      <c r="F172">
        <v>0</v>
      </c>
      <c r="H172" t="s">
        <v>527</v>
      </c>
      <c r="J172" t="s">
        <v>1401</v>
      </c>
      <c r="K172" t="s">
        <v>1335</v>
      </c>
      <c r="L172" s="2">
        <v>0.69444444444444453</v>
      </c>
      <c r="M172">
        <v>1</v>
      </c>
      <c r="N172" t="s">
        <v>529</v>
      </c>
      <c r="O172" t="s">
        <v>1395</v>
      </c>
      <c r="Q172" t="s">
        <v>754</v>
      </c>
      <c r="R172" t="s">
        <v>744</v>
      </c>
      <c r="S172" t="s">
        <v>745</v>
      </c>
      <c r="T172">
        <v>1</v>
      </c>
      <c r="U172" t="s">
        <v>755</v>
      </c>
      <c r="V172">
        <v>290</v>
      </c>
      <c r="W172">
        <v>320</v>
      </c>
      <c r="X172" t="s">
        <v>1292</v>
      </c>
      <c r="Y172" t="s">
        <v>1293</v>
      </c>
      <c r="Z172">
        <v>315</v>
      </c>
      <c r="AA172" t="s">
        <v>101</v>
      </c>
      <c r="AB172" t="s">
        <v>1293</v>
      </c>
      <c r="AD172" t="e">
        <v>#N/A</v>
      </c>
      <c r="AE172" t="s">
        <v>1294</v>
      </c>
      <c r="AH172" t="s">
        <v>756</v>
      </c>
      <c r="AI172" t="s">
        <v>99</v>
      </c>
      <c r="AJ172" t="s">
        <v>1295</v>
      </c>
      <c r="AK172">
        <v>70</v>
      </c>
      <c r="AL172" t="s">
        <v>101</v>
      </c>
      <c r="AN172" t="s">
        <v>83</v>
      </c>
      <c r="AO172" t="s">
        <v>748</v>
      </c>
      <c r="AP172">
        <v>1</v>
      </c>
      <c r="AQ172" t="s">
        <v>103</v>
      </c>
      <c r="AR172">
        <v>350</v>
      </c>
      <c r="AS172" t="s">
        <v>101</v>
      </c>
      <c r="AT172" s="1">
        <v>45280</v>
      </c>
      <c r="AU172" t="s">
        <v>104</v>
      </c>
      <c r="AV172" t="s">
        <v>749</v>
      </c>
      <c r="AW172" t="s">
        <v>1421</v>
      </c>
    </row>
    <row r="173" spans="1:49" x14ac:dyDescent="0.25">
      <c r="A173" t="s">
        <v>729</v>
      </c>
      <c r="B173" t="s">
        <v>730</v>
      </c>
      <c r="C173" s="1">
        <v>44796</v>
      </c>
      <c r="D173" t="s">
        <v>1291</v>
      </c>
      <c r="E173" t="s">
        <v>80</v>
      </c>
      <c r="F173">
        <v>0</v>
      </c>
      <c r="H173" t="s">
        <v>782</v>
      </c>
      <c r="J173" t="s">
        <v>117</v>
      </c>
      <c r="K173" t="s">
        <v>91</v>
      </c>
      <c r="L173" s="2">
        <v>0.29166666666666669</v>
      </c>
      <c r="M173">
        <v>1</v>
      </c>
      <c r="N173" t="s">
        <v>784</v>
      </c>
      <c r="O173" t="s">
        <v>783</v>
      </c>
      <c r="P173" t="s">
        <v>785</v>
      </c>
      <c r="Q173" t="s">
        <v>786</v>
      </c>
      <c r="R173" t="s">
        <v>787</v>
      </c>
      <c r="S173" t="s">
        <v>788</v>
      </c>
      <c r="T173">
        <v>1</v>
      </c>
      <c r="U173" t="s">
        <v>789</v>
      </c>
      <c r="V173">
        <v>180</v>
      </c>
      <c r="W173">
        <v>197</v>
      </c>
      <c r="X173" t="s">
        <v>1292</v>
      </c>
      <c r="Y173" t="s">
        <v>1293</v>
      </c>
      <c r="Z173">
        <v>160</v>
      </c>
      <c r="AA173" t="s">
        <v>101</v>
      </c>
      <c r="AB173" t="s">
        <v>1293</v>
      </c>
      <c r="AD173" t="e">
        <v>#N/A</v>
      </c>
      <c r="AE173" t="s">
        <v>1294</v>
      </c>
      <c r="AH173" t="s">
        <v>790</v>
      </c>
      <c r="AI173" t="s">
        <v>99</v>
      </c>
      <c r="AJ173" t="s">
        <v>1295</v>
      </c>
      <c r="AK173">
        <v>136.32000732421901</v>
      </c>
      <c r="AL173" t="s">
        <v>101</v>
      </c>
      <c r="AN173" t="s">
        <v>83</v>
      </c>
      <c r="AO173" t="s">
        <v>791</v>
      </c>
      <c r="AP173">
        <v>1</v>
      </c>
      <c r="AQ173" t="s">
        <v>103</v>
      </c>
      <c r="AR173">
        <v>361.42001342773398</v>
      </c>
      <c r="AS173" t="s">
        <v>101</v>
      </c>
      <c r="AT173" s="1">
        <v>44967</v>
      </c>
      <c r="AU173" t="s">
        <v>104</v>
      </c>
      <c r="AV173" t="s">
        <v>792</v>
      </c>
      <c r="AW173" t="s">
        <v>1424</v>
      </c>
    </row>
    <row r="174" spans="1:49" x14ac:dyDescent="0.25">
      <c r="A174" t="s">
        <v>729</v>
      </c>
      <c r="B174" t="s">
        <v>730</v>
      </c>
      <c r="C174" s="1">
        <v>44796</v>
      </c>
      <c r="D174" t="s">
        <v>1291</v>
      </c>
      <c r="E174" t="s">
        <v>80</v>
      </c>
      <c r="F174">
        <v>0</v>
      </c>
      <c r="H174" t="s">
        <v>782</v>
      </c>
      <c r="J174" t="s">
        <v>117</v>
      </c>
      <c r="K174" t="s">
        <v>91</v>
      </c>
      <c r="L174" s="2">
        <v>0.29166666666666669</v>
      </c>
      <c r="M174">
        <v>1</v>
      </c>
      <c r="N174" t="s">
        <v>784</v>
      </c>
      <c r="O174" t="s">
        <v>783</v>
      </c>
      <c r="P174" t="s">
        <v>785</v>
      </c>
      <c r="Q174" t="s">
        <v>795</v>
      </c>
      <c r="R174" t="s">
        <v>787</v>
      </c>
      <c r="S174" t="s">
        <v>788</v>
      </c>
      <c r="T174">
        <v>1</v>
      </c>
      <c r="U174" t="s">
        <v>796</v>
      </c>
      <c r="V174">
        <v>169</v>
      </c>
      <c r="W174">
        <v>182</v>
      </c>
      <c r="X174" t="s">
        <v>1292</v>
      </c>
      <c r="Y174" t="s">
        <v>1293</v>
      </c>
      <c r="Z174">
        <v>115</v>
      </c>
      <c r="AA174" t="s">
        <v>101</v>
      </c>
      <c r="AB174" t="s">
        <v>1293</v>
      </c>
      <c r="AD174" t="e">
        <v>#N/A</v>
      </c>
      <c r="AE174" t="s">
        <v>1294</v>
      </c>
      <c r="AH174" t="s">
        <v>797</v>
      </c>
      <c r="AI174" t="s">
        <v>99</v>
      </c>
      <c r="AJ174" t="s">
        <v>1295</v>
      </c>
      <c r="AK174">
        <v>105.629997253418</v>
      </c>
      <c r="AL174" t="s">
        <v>101</v>
      </c>
      <c r="AN174" t="s">
        <v>83</v>
      </c>
      <c r="AO174" t="s">
        <v>791</v>
      </c>
      <c r="AP174">
        <v>1</v>
      </c>
      <c r="AQ174" t="s">
        <v>103</v>
      </c>
      <c r="AR174">
        <v>361.42001342773398</v>
      </c>
      <c r="AS174" t="s">
        <v>101</v>
      </c>
      <c r="AT174" s="1">
        <v>44967</v>
      </c>
      <c r="AU174" t="s">
        <v>104</v>
      </c>
      <c r="AV174" t="s">
        <v>792</v>
      </c>
      <c r="AW174" t="s">
        <v>1424</v>
      </c>
    </row>
    <row r="175" spans="1:49" x14ac:dyDescent="0.25">
      <c r="A175" t="s">
        <v>729</v>
      </c>
      <c r="B175" t="s">
        <v>730</v>
      </c>
      <c r="C175" s="1">
        <v>44796</v>
      </c>
      <c r="D175" t="s">
        <v>1291</v>
      </c>
      <c r="E175" t="s">
        <v>80</v>
      </c>
      <c r="F175">
        <v>0</v>
      </c>
      <c r="H175" t="s">
        <v>782</v>
      </c>
      <c r="J175" t="s">
        <v>117</v>
      </c>
      <c r="K175" t="s">
        <v>91</v>
      </c>
      <c r="L175" s="2">
        <v>0.29166666666666669</v>
      </c>
      <c r="M175">
        <v>1</v>
      </c>
      <c r="N175" t="s">
        <v>784</v>
      </c>
      <c r="O175" t="s">
        <v>783</v>
      </c>
      <c r="P175" t="s">
        <v>785</v>
      </c>
      <c r="Q175" t="s">
        <v>798</v>
      </c>
      <c r="R175" t="s">
        <v>787</v>
      </c>
      <c r="S175" t="s">
        <v>788</v>
      </c>
      <c r="T175">
        <v>1</v>
      </c>
      <c r="U175" t="s">
        <v>799</v>
      </c>
      <c r="V175">
        <v>125</v>
      </c>
      <c r="W175">
        <v>136</v>
      </c>
      <c r="X175" t="s">
        <v>1292</v>
      </c>
      <c r="Y175" t="s">
        <v>1293</v>
      </c>
      <c r="Z175">
        <v>40</v>
      </c>
      <c r="AA175" t="s">
        <v>101</v>
      </c>
      <c r="AB175" t="s">
        <v>1293</v>
      </c>
      <c r="AD175" t="e">
        <v>#N/A</v>
      </c>
      <c r="AE175" t="s">
        <v>1294</v>
      </c>
      <c r="AH175" t="s">
        <v>800</v>
      </c>
      <c r="AI175" t="s">
        <v>99</v>
      </c>
      <c r="AJ175" t="s">
        <v>1295</v>
      </c>
      <c r="AK175">
        <v>40.4799995422363</v>
      </c>
      <c r="AL175" t="s">
        <v>101</v>
      </c>
      <c r="AN175" t="s">
        <v>83</v>
      </c>
      <c r="AO175" t="s">
        <v>791</v>
      </c>
      <c r="AP175">
        <v>1</v>
      </c>
      <c r="AQ175" t="s">
        <v>103</v>
      </c>
      <c r="AR175">
        <v>361.42001342773398</v>
      </c>
      <c r="AS175" t="s">
        <v>101</v>
      </c>
      <c r="AT175" s="1">
        <v>44967</v>
      </c>
      <c r="AU175" t="s">
        <v>104</v>
      </c>
      <c r="AV175" t="s">
        <v>792</v>
      </c>
      <c r="AW175" t="s">
        <v>1424</v>
      </c>
    </row>
    <row r="176" spans="1:49" x14ac:dyDescent="0.25">
      <c r="A176" t="s">
        <v>729</v>
      </c>
      <c r="B176" t="s">
        <v>730</v>
      </c>
      <c r="C176" s="1">
        <v>44796</v>
      </c>
      <c r="D176" t="s">
        <v>1291</v>
      </c>
      <c r="E176" t="s">
        <v>80</v>
      </c>
      <c r="F176">
        <v>0</v>
      </c>
      <c r="H176" t="s">
        <v>782</v>
      </c>
      <c r="J176" t="s">
        <v>117</v>
      </c>
      <c r="K176" t="s">
        <v>91</v>
      </c>
      <c r="L176" s="2">
        <v>0.29166666666666669</v>
      </c>
      <c r="M176">
        <v>1</v>
      </c>
      <c r="N176" t="s">
        <v>784</v>
      </c>
      <c r="O176" t="s">
        <v>783</v>
      </c>
      <c r="P176" t="s">
        <v>785</v>
      </c>
      <c r="Q176" t="s">
        <v>801</v>
      </c>
      <c r="R176" t="s">
        <v>787</v>
      </c>
      <c r="S176" t="s">
        <v>788</v>
      </c>
      <c r="T176">
        <v>1</v>
      </c>
      <c r="U176" t="s">
        <v>802</v>
      </c>
      <c r="V176">
        <v>123</v>
      </c>
      <c r="W176">
        <v>128</v>
      </c>
      <c r="X176" t="s">
        <v>1292</v>
      </c>
      <c r="Y176" t="s">
        <v>1293</v>
      </c>
      <c r="Z176">
        <v>40</v>
      </c>
      <c r="AA176" t="s">
        <v>101</v>
      </c>
      <c r="AB176" t="s">
        <v>1293</v>
      </c>
      <c r="AD176" t="e">
        <v>#N/A</v>
      </c>
      <c r="AE176" t="s">
        <v>1294</v>
      </c>
      <c r="AH176" t="s">
        <v>803</v>
      </c>
      <c r="AI176" t="s">
        <v>99</v>
      </c>
      <c r="AJ176" t="s">
        <v>1295</v>
      </c>
      <c r="AK176">
        <v>36.5</v>
      </c>
      <c r="AL176" t="s">
        <v>101</v>
      </c>
      <c r="AN176" t="s">
        <v>83</v>
      </c>
      <c r="AO176" t="s">
        <v>791</v>
      </c>
      <c r="AP176">
        <v>1</v>
      </c>
      <c r="AQ176" t="s">
        <v>103</v>
      </c>
      <c r="AR176">
        <v>361.42001342773398</v>
      </c>
      <c r="AS176" t="s">
        <v>101</v>
      </c>
      <c r="AT176" s="1">
        <v>44967</v>
      </c>
      <c r="AU176" t="s">
        <v>104</v>
      </c>
      <c r="AV176" t="s">
        <v>792</v>
      </c>
      <c r="AW176" t="s">
        <v>1424</v>
      </c>
    </row>
    <row r="177" spans="1:49" x14ac:dyDescent="0.25">
      <c r="A177" t="s">
        <v>729</v>
      </c>
      <c r="B177" t="s">
        <v>730</v>
      </c>
      <c r="C177" s="1">
        <v>44796</v>
      </c>
      <c r="D177" t="s">
        <v>1291</v>
      </c>
      <c r="E177" t="s">
        <v>80</v>
      </c>
      <c r="F177">
        <v>0</v>
      </c>
      <c r="H177" t="s">
        <v>782</v>
      </c>
      <c r="J177" t="s">
        <v>117</v>
      </c>
      <c r="K177" t="s">
        <v>91</v>
      </c>
      <c r="L177" s="2">
        <v>0.29166666666666669</v>
      </c>
      <c r="M177">
        <v>1</v>
      </c>
      <c r="N177" t="s">
        <v>784</v>
      </c>
      <c r="O177" t="s">
        <v>783</v>
      </c>
      <c r="P177" t="s">
        <v>785</v>
      </c>
      <c r="Q177" t="s">
        <v>804</v>
      </c>
      <c r="R177" t="s">
        <v>787</v>
      </c>
      <c r="S177" t="s">
        <v>788</v>
      </c>
      <c r="T177">
        <v>1</v>
      </c>
      <c r="U177" t="s">
        <v>805</v>
      </c>
      <c r="V177">
        <v>124</v>
      </c>
      <c r="W177">
        <v>134</v>
      </c>
      <c r="X177" t="s">
        <v>1292</v>
      </c>
      <c r="Y177" t="s">
        <v>1293</v>
      </c>
      <c r="Z177">
        <v>40</v>
      </c>
      <c r="AA177" t="s">
        <v>101</v>
      </c>
      <c r="AB177" t="s">
        <v>1293</v>
      </c>
      <c r="AD177" t="e">
        <v>#N/A</v>
      </c>
      <c r="AE177" t="s">
        <v>1294</v>
      </c>
      <c r="AH177" t="s">
        <v>806</v>
      </c>
      <c r="AI177" t="s">
        <v>99</v>
      </c>
      <c r="AJ177" t="s">
        <v>1295</v>
      </c>
      <c r="AK177">
        <v>42.490001678466797</v>
      </c>
      <c r="AL177" t="s">
        <v>101</v>
      </c>
      <c r="AN177" t="s">
        <v>83</v>
      </c>
      <c r="AO177" t="s">
        <v>791</v>
      </c>
      <c r="AP177">
        <v>1</v>
      </c>
      <c r="AQ177" t="s">
        <v>103</v>
      </c>
      <c r="AR177">
        <v>361.42001342773398</v>
      </c>
      <c r="AS177" t="s">
        <v>101</v>
      </c>
      <c r="AT177" s="1">
        <v>44967</v>
      </c>
      <c r="AU177" t="s">
        <v>104</v>
      </c>
      <c r="AV177" t="s">
        <v>792</v>
      </c>
      <c r="AW177" t="s">
        <v>1424</v>
      </c>
    </row>
    <row r="178" spans="1:49" x14ac:dyDescent="0.25">
      <c r="A178" t="s">
        <v>729</v>
      </c>
      <c r="B178" t="s">
        <v>730</v>
      </c>
      <c r="C178" s="1">
        <v>44796</v>
      </c>
      <c r="D178" t="s">
        <v>1291</v>
      </c>
      <c r="E178" t="s">
        <v>80</v>
      </c>
      <c r="F178">
        <v>0</v>
      </c>
      <c r="H178" t="s">
        <v>782</v>
      </c>
      <c r="J178" t="s">
        <v>117</v>
      </c>
      <c r="K178" t="s">
        <v>91</v>
      </c>
      <c r="L178" s="2">
        <v>0.29166666666666669</v>
      </c>
      <c r="M178">
        <v>1</v>
      </c>
      <c r="N178" t="s">
        <v>784</v>
      </c>
      <c r="O178" t="s">
        <v>783</v>
      </c>
      <c r="P178" t="s">
        <v>785</v>
      </c>
      <c r="Q178" t="s">
        <v>807</v>
      </c>
      <c r="R178" t="s">
        <v>808</v>
      </c>
      <c r="S178" t="s">
        <v>809</v>
      </c>
      <c r="T178">
        <v>1</v>
      </c>
      <c r="U178" t="s">
        <v>810</v>
      </c>
      <c r="V178">
        <v>343</v>
      </c>
      <c r="W178">
        <v>353</v>
      </c>
      <c r="X178" t="s">
        <v>1292</v>
      </c>
      <c r="Y178" t="s">
        <v>1293</v>
      </c>
      <c r="Z178">
        <v>435</v>
      </c>
      <c r="AA178" t="s">
        <v>101</v>
      </c>
      <c r="AB178" t="s">
        <v>1293</v>
      </c>
      <c r="AD178" t="e">
        <v>#N/A</v>
      </c>
      <c r="AE178" t="s">
        <v>1294</v>
      </c>
      <c r="AH178" t="s">
        <v>811</v>
      </c>
      <c r="AI178" t="s">
        <v>146</v>
      </c>
      <c r="AJ178" t="s">
        <v>1295</v>
      </c>
      <c r="AK178">
        <v>27.969999313354499</v>
      </c>
      <c r="AL178" t="s">
        <v>101</v>
      </c>
      <c r="AN178" t="s">
        <v>83</v>
      </c>
      <c r="AO178" t="s">
        <v>812</v>
      </c>
      <c r="AP178">
        <v>1</v>
      </c>
      <c r="AQ178" t="s">
        <v>103</v>
      </c>
      <c r="AR178">
        <v>139.80999755859401</v>
      </c>
      <c r="AS178" t="s">
        <v>101</v>
      </c>
      <c r="AT178" s="1">
        <v>44966</v>
      </c>
      <c r="AU178" t="s">
        <v>104</v>
      </c>
      <c r="AV178" t="s">
        <v>813</v>
      </c>
      <c r="AW178" t="s">
        <v>1427</v>
      </c>
    </row>
    <row r="179" spans="1:49" x14ac:dyDescent="0.25">
      <c r="A179" t="s">
        <v>729</v>
      </c>
      <c r="B179" t="s">
        <v>730</v>
      </c>
      <c r="C179" s="1">
        <v>44796</v>
      </c>
      <c r="D179" t="s">
        <v>1291</v>
      </c>
      <c r="E179" t="s">
        <v>80</v>
      </c>
      <c r="F179">
        <v>0</v>
      </c>
      <c r="H179" t="s">
        <v>782</v>
      </c>
      <c r="J179" t="s">
        <v>117</v>
      </c>
      <c r="K179" t="s">
        <v>91</v>
      </c>
      <c r="L179" s="2">
        <v>0.29166666666666669</v>
      </c>
      <c r="M179">
        <v>1</v>
      </c>
      <c r="N179" t="s">
        <v>784</v>
      </c>
      <c r="O179" t="s">
        <v>783</v>
      </c>
      <c r="P179" t="s">
        <v>785</v>
      </c>
      <c r="Q179" t="s">
        <v>815</v>
      </c>
      <c r="R179" t="s">
        <v>808</v>
      </c>
      <c r="S179" t="s">
        <v>809</v>
      </c>
      <c r="T179">
        <v>1</v>
      </c>
      <c r="U179" t="s">
        <v>816</v>
      </c>
      <c r="V179">
        <v>273</v>
      </c>
      <c r="W179">
        <v>278</v>
      </c>
      <c r="X179" t="s">
        <v>1292</v>
      </c>
      <c r="Y179" t="s">
        <v>1293</v>
      </c>
      <c r="Z179">
        <v>195</v>
      </c>
      <c r="AA179" t="s">
        <v>101</v>
      </c>
      <c r="AB179" t="s">
        <v>1293</v>
      </c>
      <c r="AD179" t="e">
        <v>#N/A</v>
      </c>
      <c r="AE179" t="s">
        <v>1294</v>
      </c>
      <c r="AH179" t="s">
        <v>817</v>
      </c>
      <c r="AI179" t="s">
        <v>99</v>
      </c>
      <c r="AJ179" t="s">
        <v>1295</v>
      </c>
      <c r="AK179">
        <v>100.800003051758</v>
      </c>
      <c r="AL179" t="s">
        <v>101</v>
      </c>
      <c r="AN179" t="s">
        <v>83</v>
      </c>
      <c r="AO179" t="s">
        <v>818</v>
      </c>
      <c r="AP179">
        <v>1</v>
      </c>
      <c r="AQ179" t="s">
        <v>103</v>
      </c>
      <c r="AR179">
        <v>400.39999389648398</v>
      </c>
      <c r="AS179" t="s">
        <v>101</v>
      </c>
      <c r="AT179" s="1">
        <v>44966</v>
      </c>
      <c r="AU179" t="s">
        <v>104</v>
      </c>
      <c r="AV179" t="s">
        <v>819</v>
      </c>
      <c r="AW179" t="s">
        <v>1425</v>
      </c>
    </row>
    <row r="180" spans="1:49" x14ac:dyDescent="0.25">
      <c r="A180" t="s">
        <v>729</v>
      </c>
      <c r="B180" t="s">
        <v>730</v>
      </c>
      <c r="C180" s="1">
        <v>44796</v>
      </c>
      <c r="D180" t="s">
        <v>1291</v>
      </c>
      <c r="E180" t="s">
        <v>80</v>
      </c>
      <c r="F180">
        <v>0</v>
      </c>
      <c r="H180" t="s">
        <v>782</v>
      </c>
      <c r="J180" t="s">
        <v>117</v>
      </c>
      <c r="K180" t="s">
        <v>91</v>
      </c>
      <c r="L180" s="2">
        <v>0.29166666666666669</v>
      </c>
      <c r="M180">
        <v>1</v>
      </c>
      <c r="N180" t="s">
        <v>784</v>
      </c>
      <c r="O180" t="s">
        <v>783</v>
      </c>
      <c r="P180" t="s">
        <v>785</v>
      </c>
      <c r="Q180" t="s">
        <v>821</v>
      </c>
      <c r="R180" t="s">
        <v>808</v>
      </c>
      <c r="S180" t="s">
        <v>809</v>
      </c>
      <c r="T180">
        <v>1</v>
      </c>
      <c r="U180" t="s">
        <v>822</v>
      </c>
      <c r="V180">
        <v>269</v>
      </c>
      <c r="W180">
        <v>274</v>
      </c>
      <c r="X180" t="s">
        <v>1292</v>
      </c>
      <c r="Y180" t="s">
        <v>1293</v>
      </c>
      <c r="Z180">
        <v>225</v>
      </c>
      <c r="AA180" t="s">
        <v>101</v>
      </c>
      <c r="AB180" t="s">
        <v>1293</v>
      </c>
      <c r="AD180" t="e">
        <v>#N/A</v>
      </c>
      <c r="AE180" t="s">
        <v>1294</v>
      </c>
      <c r="AH180" t="s">
        <v>823</v>
      </c>
      <c r="AI180" t="s">
        <v>99</v>
      </c>
      <c r="AJ180" t="s">
        <v>1295</v>
      </c>
      <c r="AK180">
        <v>116</v>
      </c>
      <c r="AL180" t="s">
        <v>101</v>
      </c>
      <c r="AN180" t="s">
        <v>83</v>
      </c>
      <c r="AO180" t="s">
        <v>818</v>
      </c>
      <c r="AP180">
        <v>1</v>
      </c>
      <c r="AQ180" t="s">
        <v>103</v>
      </c>
      <c r="AR180">
        <v>400.39999389648398</v>
      </c>
      <c r="AS180" t="s">
        <v>101</v>
      </c>
      <c r="AT180" s="1">
        <v>44966</v>
      </c>
      <c r="AU180" t="s">
        <v>104</v>
      </c>
      <c r="AV180" t="s">
        <v>819</v>
      </c>
      <c r="AW180" t="s">
        <v>1425</v>
      </c>
    </row>
    <row r="181" spans="1:49" x14ac:dyDescent="0.25">
      <c r="A181" t="s">
        <v>729</v>
      </c>
      <c r="B181" t="s">
        <v>730</v>
      </c>
      <c r="C181" s="1">
        <v>44796</v>
      </c>
      <c r="D181" t="s">
        <v>1291</v>
      </c>
      <c r="E181" t="s">
        <v>80</v>
      </c>
      <c r="F181">
        <v>0</v>
      </c>
      <c r="H181" t="s">
        <v>782</v>
      </c>
      <c r="J181" t="s">
        <v>117</v>
      </c>
      <c r="K181" t="s">
        <v>91</v>
      </c>
      <c r="L181" s="2">
        <v>0.29166666666666669</v>
      </c>
      <c r="M181">
        <v>1</v>
      </c>
      <c r="N181" t="s">
        <v>784</v>
      </c>
      <c r="O181" t="s">
        <v>783</v>
      </c>
      <c r="P181" t="s">
        <v>785</v>
      </c>
      <c r="Q181" t="s">
        <v>824</v>
      </c>
      <c r="R181" t="s">
        <v>808</v>
      </c>
      <c r="S181" t="s">
        <v>809</v>
      </c>
      <c r="T181">
        <v>1</v>
      </c>
      <c r="U181" t="s">
        <v>825</v>
      </c>
      <c r="V181">
        <v>254</v>
      </c>
      <c r="W181">
        <v>257</v>
      </c>
      <c r="X181" t="s">
        <v>1292</v>
      </c>
      <c r="Y181" t="s">
        <v>1293</v>
      </c>
      <c r="Z181">
        <v>150</v>
      </c>
      <c r="AA181" t="s">
        <v>101</v>
      </c>
      <c r="AB181" t="s">
        <v>1293</v>
      </c>
      <c r="AD181" t="e">
        <v>#N/A</v>
      </c>
      <c r="AE181" t="s">
        <v>1294</v>
      </c>
      <c r="AH181" t="s">
        <v>826</v>
      </c>
      <c r="AI181" t="s">
        <v>99</v>
      </c>
      <c r="AJ181" t="s">
        <v>1295</v>
      </c>
      <c r="AK181">
        <v>77.599998474121094</v>
      </c>
      <c r="AL181" t="s">
        <v>101</v>
      </c>
      <c r="AN181" t="s">
        <v>83</v>
      </c>
      <c r="AO181" t="s">
        <v>818</v>
      </c>
      <c r="AP181">
        <v>1</v>
      </c>
      <c r="AQ181" t="s">
        <v>103</v>
      </c>
      <c r="AR181">
        <v>400.39999389648398</v>
      </c>
      <c r="AS181" t="s">
        <v>101</v>
      </c>
      <c r="AT181" s="1">
        <v>44966</v>
      </c>
      <c r="AU181" t="s">
        <v>104</v>
      </c>
      <c r="AV181" t="s">
        <v>819</v>
      </c>
      <c r="AW181" t="s">
        <v>1425</v>
      </c>
    </row>
    <row r="182" spans="1:49" x14ac:dyDescent="0.25">
      <c r="A182" t="s">
        <v>729</v>
      </c>
      <c r="B182" t="s">
        <v>730</v>
      </c>
      <c r="C182" s="1">
        <v>44796</v>
      </c>
      <c r="D182" t="s">
        <v>1291</v>
      </c>
      <c r="E182" t="s">
        <v>80</v>
      </c>
      <c r="F182">
        <v>0</v>
      </c>
      <c r="H182" t="s">
        <v>782</v>
      </c>
      <c r="J182" t="s">
        <v>117</v>
      </c>
      <c r="K182" t="s">
        <v>91</v>
      </c>
      <c r="L182" s="2">
        <v>0.29166666666666669</v>
      </c>
      <c r="M182">
        <v>1</v>
      </c>
      <c r="N182" t="s">
        <v>784</v>
      </c>
      <c r="O182" t="s">
        <v>783</v>
      </c>
      <c r="P182" t="s">
        <v>785</v>
      </c>
      <c r="Q182" t="s">
        <v>827</v>
      </c>
      <c r="R182" t="s">
        <v>808</v>
      </c>
      <c r="S182" t="s">
        <v>809</v>
      </c>
      <c r="T182">
        <v>1</v>
      </c>
      <c r="U182" t="s">
        <v>828</v>
      </c>
      <c r="V182">
        <v>248</v>
      </c>
      <c r="W182">
        <v>254</v>
      </c>
      <c r="X182" t="s">
        <v>1292</v>
      </c>
      <c r="Y182" t="s">
        <v>1293</v>
      </c>
      <c r="Z182">
        <v>110</v>
      </c>
      <c r="AA182" t="s">
        <v>101</v>
      </c>
      <c r="AB182" t="s">
        <v>1293</v>
      </c>
      <c r="AD182" t="e">
        <v>#N/A</v>
      </c>
      <c r="AE182" t="s">
        <v>1294</v>
      </c>
      <c r="AH182" t="s">
        <v>829</v>
      </c>
      <c r="AI182" t="s">
        <v>146</v>
      </c>
      <c r="AJ182" t="s">
        <v>1295</v>
      </c>
      <c r="AK182">
        <v>27.959999084472699</v>
      </c>
      <c r="AL182" t="s">
        <v>101</v>
      </c>
      <c r="AN182" t="s">
        <v>83</v>
      </c>
      <c r="AO182" t="s">
        <v>812</v>
      </c>
      <c r="AP182">
        <v>1</v>
      </c>
      <c r="AQ182" t="s">
        <v>103</v>
      </c>
      <c r="AR182">
        <v>139.80999755859401</v>
      </c>
      <c r="AS182" t="s">
        <v>101</v>
      </c>
      <c r="AT182" s="1">
        <v>44966</v>
      </c>
      <c r="AU182" t="s">
        <v>104</v>
      </c>
      <c r="AV182" t="s">
        <v>813</v>
      </c>
      <c r="AW182" t="s">
        <v>1427</v>
      </c>
    </row>
    <row r="183" spans="1:49" x14ac:dyDescent="0.25">
      <c r="A183" t="s">
        <v>729</v>
      </c>
      <c r="B183" t="s">
        <v>730</v>
      </c>
      <c r="C183" s="1">
        <v>44796</v>
      </c>
      <c r="D183" t="s">
        <v>1291</v>
      </c>
      <c r="E183" t="s">
        <v>80</v>
      </c>
      <c r="F183">
        <v>0</v>
      </c>
      <c r="H183" t="s">
        <v>782</v>
      </c>
      <c r="J183" t="s">
        <v>117</v>
      </c>
      <c r="K183" t="s">
        <v>91</v>
      </c>
      <c r="L183" s="2">
        <v>0.29166666666666669</v>
      </c>
      <c r="M183">
        <v>1</v>
      </c>
      <c r="N183" t="s">
        <v>784</v>
      </c>
      <c r="O183" t="s">
        <v>783</v>
      </c>
      <c r="P183" t="s">
        <v>785</v>
      </c>
      <c r="Q183" t="s">
        <v>830</v>
      </c>
      <c r="R183" t="s">
        <v>808</v>
      </c>
      <c r="S183" t="s">
        <v>809</v>
      </c>
      <c r="T183">
        <v>1</v>
      </c>
      <c r="U183" t="s">
        <v>831</v>
      </c>
      <c r="V183">
        <v>232</v>
      </c>
      <c r="W183">
        <v>238</v>
      </c>
      <c r="X183" t="s">
        <v>1292</v>
      </c>
      <c r="Y183" t="s">
        <v>1293</v>
      </c>
      <c r="Z183">
        <v>115</v>
      </c>
      <c r="AA183" t="s">
        <v>101</v>
      </c>
      <c r="AB183" t="s">
        <v>1293</v>
      </c>
      <c r="AD183" t="e">
        <v>#N/A</v>
      </c>
      <c r="AE183" t="s">
        <v>1294</v>
      </c>
      <c r="AH183" t="s">
        <v>832</v>
      </c>
      <c r="AI183" t="s">
        <v>146</v>
      </c>
      <c r="AJ183" t="s">
        <v>1295</v>
      </c>
      <c r="AK183">
        <v>27.959999084472699</v>
      </c>
      <c r="AL183" t="s">
        <v>101</v>
      </c>
      <c r="AN183" t="s">
        <v>83</v>
      </c>
      <c r="AO183" t="s">
        <v>812</v>
      </c>
      <c r="AP183">
        <v>1</v>
      </c>
      <c r="AQ183" t="s">
        <v>103</v>
      </c>
      <c r="AR183">
        <v>139.80999755859401</v>
      </c>
      <c r="AS183" t="s">
        <v>101</v>
      </c>
      <c r="AT183" s="1">
        <v>44966</v>
      </c>
      <c r="AU183" t="s">
        <v>104</v>
      </c>
      <c r="AV183" t="s">
        <v>813</v>
      </c>
      <c r="AW183" t="s">
        <v>1427</v>
      </c>
    </row>
    <row r="184" spans="1:49" x14ac:dyDescent="0.25">
      <c r="A184" t="s">
        <v>729</v>
      </c>
      <c r="B184" t="s">
        <v>730</v>
      </c>
      <c r="C184" s="1">
        <v>44796</v>
      </c>
      <c r="D184" t="s">
        <v>1291</v>
      </c>
      <c r="E184" t="s">
        <v>80</v>
      </c>
      <c r="F184">
        <v>0</v>
      </c>
      <c r="H184" t="s">
        <v>782</v>
      </c>
      <c r="J184" t="s">
        <v>117</v>
      </c>
      <c r="K184" t="s">
        <v>91</v>
      </c>
      <c r="L184" s="2">
        <v>0.29166666666666669</v>
      </c>
      <c r="M184">
        <v>1</v>
      </c>
      <c r="N184" t="s">
        <v>784</v>
      </c>
      <c r="O184" t="s">
        <v>783</v>
      </c>
      <c r="P184" t="s">
        <v>785</v>
      </c>
      <c r="Q184" t="s">
        <v>833</v>
      </c>
      <c r="R184" t="s">
        <v>808</v>
      </c>
      <c r="S184" t="s">
        <v>809</v>
      </c>
      <c r="T184">
        <v>1</v>
      </c>
      <c r="U184" t="s">
        <v>834</v>
      </c>
      <c r="V184">
        <v>214</v>
      </c>
      <c r="W184">
        <v>223</v>
      </c>
      <c r="X184" t="s">
        <v>1292</v>
      </c>
      <c r="Y184" t="s">
        <v>1293</v>
      </c>
      <c r="Z184">
        <v>95</v>
      </c>
      <c r="AA184" t="s">
        <v>101</v>
      </c>
      <c r="AB184" t="s">
        <v>1293</v>
      </c>
      <c r="AD184" t="e">
        <v>#N/A</v>
      </c>
      <c r="AE184" t="s">
        <v>1294</v>
      </c>
      <c r="AH184" t="s">
        <v>835</v>
      </c>
      <c r="AI184" t="s">
        <v>146</v>
      </c>
      <c r="AJ184" t="s">
        <v>1295</v>
      </c>
      <c r="AK184">
        <v>27.959999084472699</v>
      </c>
      <c r="AL184" t="s">
        <v>101</v>
      </c>
      <c r="AN184" t="s">
        <v>83</v>
      </c>
      <c r="AO184" t="s">
        <v>812</v>
      </c>
      <c r="AP184">
        <v>1</v>
      </c>
      <c r="AQ184" t="s">
        <v>103</v>
      </c>
      <c r="AR184">
        <v>139.80999755859401</v>
      </c>
      <c r="AS184" t="s">
        <v>101</v>
      </c>
      <c r="AT184" s="1">
        <v>44966</v>
      </c>
      <c r="AU184" t="s">
        <v>104</v>
      </c>
      <c r="AV184" t="s">
        <v>813</v>
      </c>
      <c r="AW184" t="s">
        <v>1427</v>
      </c>
    </row>
    <row r="185" spans="1:49" x14ac:dyDescent="0.25">
      <c r="A185" t="s">
        <v>729</v>
      </c>
      <c r="B185" t="s">
        <v>730</v>
      </c>
      <c r="C185" s="1">
        <v>44796</v>
      </c>
      <c r="D185" t="s">
        <v>1291</v>
      </c>
      <c r="E185" t="s">
        <v>80</v>
      </c>
      <c r="F185">
        <v>0</v>
      </c>
      <c r="H185" t="s">
        <v>782</v>
      </c>
      <c r="J185" t="s">
        <v>117</v>
      </c>
      <c r="K185" t="s">
        <v>91</v>
      </c>
      <c r="L185" s="2">
        <v>0.29166666666666669</v>
      </c>
      <c r="M185">
        <v>1</v>
      </c>
      <c r="N185" t="s">
        <v>784</v>
      </c>
      <c r="O185" t="s">
        <v>783</v>
      </c>
      <c r="P185" t="s">
        <v>785</v>
      </c>
      <c r="Q185" t="s">
        <v>836</v>
      </c>
      <c r="R185" t="s">
        <v>808</v>
      </c>
      <c r="S185" t="s">
        <v>809</v>
      </c>
      <c r="T185">
        <v>1</v>
      </c>
      <c r="U185" t="s">
        <v>837</v>
      </c>
      <c r="V185">
        <v>214</v>
      </c>
      <c r="W185">
        <v>221</v>
      </c>
      <c r="X185" t="s">
        <v>1292</v>
      </c>
      <c r="Y185" t="s">
        <v>1293</v>
      </c>
      <c r="Z185">
        <v>80</v>
      </c>
      <c r="AA185" t="s">
        <v>101</v>
      </c>
      <c r="AB185" t="s">
        <v>1293</v>
      </c>
      <c r="AD185" t="e">
        <v>#N/A</v>
      </c>
      <c r="AE185" t="s">
        <v>1294</v>
      </c>
      <c r="AH185" t="s">
        <v>838</v>
      </c>
      <c r="AI185" t="s">
        <v>146</v>
      </c>
      <c r="AJ185" t="s">
        <v>1295</v>
      </c>
      <c r="AK185">
        <v>27.959999084472699</v>
      </c>
      <c r="AL185" t="s">
        <v>101</v>
      </c>
      <c r="AN185" t="s">
        <v>83</v>
      </c>
      <c r="AO185" t="s">
        <v>812</v>
      </c>
      <c r="AP185">
        <v>1</v>
      </c>
      <c r="AQ185" t="s">
        <v>103</v>
      </c>
      <c r="AR185">
        <v>139.80999755859401</v>
      </c>
      <c r="AS185" t="s">
        <v>101</v>
      </c>
      <c r="AT185" s="1">
        <v>44966</v>
      </c>
      <c r="AU185" t="s">
        <v>104</v>
      </c>
      <c r="AV185" t="s">
        <v>813</v>
      </c>
      <c r="AW185" t="s">
        <v>1427</v>
      </c>
    </row>
    <row r="186" spans="1:49" x14ac:dyDescent="0.25">
      <c r="A186" t="s">
        <v>729</v>
      </c>
      <c r="B186" t="s">
        <v>730</v>
      </c>
      <c r="C186" s="1">
        <v>44796</v>
      </c>
      <c r="D186" t="s">
        <v>1291</v>
      </c>
      <c r="E186" t="s">
        <v>80</v>
      </c>
      <c r="F186">
        <v>0</v>
      </c>
      <c r="H186" t="s">
        <v>782</v>
      </c>
      <c r="J186" t="s">
        <v>117</v>
      </c>
      <c r="K186" t="s">
        <v>91</v>
      </c>
      <c r="L186" s="2">
        <v>0.29166666666666669</v>
      </c>
      <c r="M186">
        <v>1</v>
      </c>
      <c r="N186" t="s">
        <v>784</v>
      </c>
      <c r="O186" t="s">
        <v>783</v>
      </c>
      <c r="P186" t="s">
        <v>785</v>
      </c>
      <c r="Q186" t="s">
        <v>839</v>
      </c>
      <c r="R186" t="s">
        <v>808</v>
      </c>
      <c r="S186" t="s">
        <v>809</v>
      </c>
      <c r="T186">
        <v>1</v>
      </c>
      <c r="U186" t="s">
        <v>840</v>
      </c>
      <c r="V186">
        <v>230</v>
      </c>
      <c r="W186">
        <v>235</v>
      </c>
      <c r="X186" t="s">
        <v>1292</v>
      </c>
      <c r="Y186" t="s">
        <v>1293</v>
      </c>
      <c r="Z186">
        <v>95</v>
      </c>
      <c r="AA186" t="s">
        <v>101</v>
      </c>
      <c r="AB186" t="s">
        <v>1293</v>
      </c>
      <c r="AD186" t="e">
        <v>#N/A</v>
      </c>
      <c r="AE186" t="s">
        <v>1294</v>
      </c>
      <c r="AH186" t="s">
        <v>841</v>
      </c>
      <c r="AI186" t="s">
        <v>99</v>
      </c>
      <c r="AJ186" t="s">
        <v>1295</v>
      </c>
      <c r="AK186">
        <v>49.200000762939503</v>
      </c>
      <c r="AL186" t="s">
        <v>101</v>
      </c>
      <c r="AN186" t="s">
        <v>83</v>
      </c>
      <c r="AO186" t="s">
        <v>818</v>
      </c>
      <c r="AP186">
        <v>1</v>
      </c>
      <c r="AQ186" t="s">
        <v>103</v>
      </c>
      <c r="AR186">
        <v>400.39999389648398</v>
      </c>
      <c r="AS186" t="s">
        <v>101</v>
      </c>
      <c r="AT186" s="1">
        <v>44966</v>
      </c>
      <c r="AU186" t="s">
        <v>104</v>
      </c>
      <c r="AV186" t="s">
        <v>819</v>
      </c>
      <c r="AW186" t="s">
        <v>1425</v>
      </c>
    </row>
    <row r="187" spans="1:49" x14ac:dyDescent="0.25">
      <c r="A187" t="s">
        <v>729</v>
      </c>
      <c r="B187" t="s">
        <v>730</v>
      </c>
      <c r="C187" s="1">
        <v>44796</v>
      </c>
      <c r="D187" t="s">
        <v>1291</v>
      </c>
      <c r="E187" t="s">
        <v>80</v>
      </c>
      <c r="F187">
        <v>0</v>
      </c>
      <c r="H187" t="s">
        <v>782</v>
      </c>
      <c r="J187" t="s">
        <v>117</v>
      </c>
      <c r="K187" t="s">
        <v>91</v>
      </c>
      <c r="L187" s="2">
        <v>0.29166666666666669</v>
      </c>
      <c r="M187">
        <v>1</v>
      </c>
      <c r="N187" t="s">
        <v>784</v>
      </c>
      <c r="O187" t="s">
        <v>783</v>
      </c>
      <c r="P187" t="s">
        <v>785</v>
      </c>
      <c r="Q187" t="s">
        <v>842</v>
      </c>
      <c r="R187" t="s">
        <v>808</v>
      </c>
      <c r="S187" t="s">
        <v>809</v>
      </c>
      <c r="T187">
        <v>1</v>
      </c>
      <c r="U187" t="s">
        <v>843</v>
      </c>
      <c r="V187">
        <v>235</v>
      </c>
      <c r="W187">
        <v>242</v>
      </c>
      <c r="X187" t="s">
        <v>1292</v>
      </c>
      <c r="Y187" t="s">
        <v>1293</v>
      </c>
      <c r="Z187">
        <v>110</v>
      </c>
      <c r="AA187" t="s">
        <v>101</v>
      </c>
      <c r="AB187" t="s">
        <v>1293</v>
      </c>
      <c r="AD187" t="e">
        <v>#N/A</v>
      </c>
      <c r="AE187" t="s">
        <v>1294</v>
      </c>
      <c r="AH187" t="s">
        <v>844</v>
      </c>
      <c r="AI187" t="s">
        <v>99</v>
      </c>
      <c r="AJ187" t="s">
        <v>1295</v>
      </c>
      <c r="AK187">
        <v>56.799999237060497</v>
      </c>
      <c r="AL187" t="s">
        <v>101</v>
      </c>
      <c r="AN187" t="s">
        <v>83</v>
      </c>
      <c r="AO187" t="s">
        <v>818</v>
      </c>
      <c r="AP187">
        <v>1</v>
      </c>
      <c r="AQ187" t="s">
        <v>103</v>
      </c>
      <c r="AR187">
        <v>400.39999389648398</v>
      </c>
      <c r="AS187" t="s">
        <v>101</v>
      </c>
      <c r="AT187" s="1">
        <v>44966</v>
      </c>
      <c r="AU187" t="s">
        <v>104</v>
      </c>
      <c r="AV187" t="s">
        <v>819</v>
      </c>
      <c r="AW187" t="s">
        <v>1425</v>
      </c>
    </row>
    <row r="188" spans="1:49" x14ac:dyDescent="0.25">
      <c r="A188" t="s">
        <v>729</v>
      </c>
      <c r="B188" t="s">
        <v>730</v>
      </c>
      <c r="C188" s="1">
        <v>44796</v>
      </c>
      <c r="D188" t="s">
        <v>1291</v>
      </c>
      <c r="E188" t="s">
        <v>80</v>
      </c>
      <c r="F188">
        <v>0</v>
      </c>
      <c r="H188" t="s">
        <v>848</v>
      </c>
      <c r="J188" t="s">
        <v>1401</v>
      </c>
      <c r="K188" t="s">
        <v>1335</v>
      </c>
      <c r="L188" s="2">
        <v>0.68055555555555547</v>
      </c>
      <c r="M188">
        <v>1</v>
      </c>
      <c r="N188" t="s">
        <v>529</v>
      </c>
      <c r="O188" t="s">
        <v>1395</v>
      </c>
      <c r="Q188" t="s">
        <v>849</v>
      </c>
      <c r="R188" t="s">
        <v>744</v>
      </c>
      <c r="S188" t="s">
        <v>745</v>
      </c>
      <c r="T188">
        <v>1</v>
      </c>
      <c r="U188" t="s">
        <v>850</v>
      </c>
      <c r="V188">
        <v>300</v>
      </c>
      <c r="W188">
        <v>323</v>
      </c>
      <c r="X188" t="s">
        <v>1292</v>
      </c>
      <c r="Y188" t="s">
        <v>1293</v>
      </c>
      <c r="Z188">
        <v>350</v>
      </c>
      <c r="AA188" t="s">
        <v>101</v>
      </c>
      <c r="AB188" t="s">
        <v>1293</v>
      </c>
      <c r="AD188" t="e">
        <v>#N/A</v>
      </c>
      <c r="AE188" t="s">
        <v>1294</v>
      </c>
      <c r="AH188" t="s">
        <v>851</v>
      </c>
      <c r="AI188" t="s">
        <v>99</v>
      </c>
      <c r="AJ188" t="s">
        <v>1295</v>
      </c>
      <c r="AK188">
        <v>70</v>
      </c>
      <c r="AL188" t="s">
        <v>101</v>
      </c>
      <c r="AN188" t="s">
        <v>83</v>
      </c>
      <c r="AO188" t="s">
        <v>748</v>
      </c>
      <c r="AP188">
        <v>1</v>
      </c>
      <c r="AQ188" t="s">
        <v>103</v>
      </c>
      <c r="AR188">
        <v>350</v>
      </c>
      <c r="AS188" t="s">
        <v>101</v>
      </c>
      <c r="AT188" s="1">
        <v>45280</v>
      </c>
      <c r="AU188" t="s">
        <v>104</v>
      </c>
      <c r="AV188" t="s">
        <v>749</v>
      </c>
      <c r="AW188" t="s">
        <v>1421</v>
      </c>
    </row>
    <row r="189" spans="1:49" x14ac:dyDescent="0.25">
      <c r="A189" t="s">
        <v>729</v>
      </c>
      <c r="B189" t="s">
        <v>730</v>
      </c>
      <c r="C189" s="1">
        <v>44796</v>
      </c>
      <c r="D189" t="s">
        <v>1291</v>
      </c>
      <c r="E189" t="s">
        <v>80</v>
      </c>
      <c r="F189">
        <v>0</v>
      </c>
      <c r="H189" t="s">
        <v>848</v>
      </c>
      <c r="J189" t="s">
        <v>1401</v>
      </c>
      <c r="K189" t="s">
        <v>1335</v>
      </c>
      <c r="L189" s="2">
        <v>0.68055555555555547</v>
      </c>
      <c r="M189">
        <v>1</v>
      </c>
      <c r="N189" t="s">
        <v>529</v>
      </c>
      <c r="O189" t="s">
        <v>1395</v>
      </c>
      <c r="Q189" t="s">
        <v>852</v>
      </c>
      <c r="R189" t="s">
        <v>744</v>
      </c>
      <c r="S189" t="s">
        <v>745</v>
      </c>
      <c r="T189">
        <v>1</v>
      </c>
      <c r="U189" t="s">
        <v>853</v>
      </c>
      <c r="V189">
        <v>302</v>
      </c>
      <c r="W189">
        <v>331</v>
      </c>
      <c r="X189" t="s">
        <v>1292</v>
      </c>
      <c r="Y189" t="s">
        <v>1293</v>
      </c>
      <c r="Z189">
        <v>330</v>
      </c>
      <c r="AA189" t="s">
        <v>101</v>
      </c>
      <c r="AB189" t="s">
        <v>1293</v>
      </c>
      <c r="AD189" t="e">
        <v>#N/A</v>
      </c>
      <c r="AE189" t="s">
        <v>1294</v>
      </c>
      <c r="AH189" t="s">
        <v>854</v>
      </c>
      <c r="AI189" t="s">
        <v>99</v>
      </c>
      <c r="AJ189" t="s">
        <v>1295</v>
      </c>
      <c r="AK189">
        <v>70</v>
      </c>
      <c r="AL189" t="s">
        <v>101</v>
      </c>
      <c r="AN189" t="s">
        <v>83</v>
      </c>
      <c r="AO189" t="s">
        <v>748</v>
      </c>
      <c r="AP189">
        <v>1</v>
      </c>
      <c r="AQ189" t="s">
        <v>103</v>
      </c>
      <c r="AR189">
        <v>350</v>
      </c>
      <c r="AS189" t="s">
        <v>101</v>
      </c>
      <c r="AT189" s="1">
        <v>45280</v>
      </c>
      <c r="AU189" t="s">
        <v>104</v>
      </c>
      <c r="AV189" t="s">
        <v>749</v>
      </c>
      <c r="AW189" t="s">
        <v>1421</v>
      </c>
    </row>
    <row r="190" spans="1:49" x14ac:dyDescent="0.25">
      <c r="A190" t="s">
        <v>729</v>
      </c>
      <c r="B190" t="s">
        <v>730</v>
      </c>
      <c r="C190" s="1">
        <v>44796</v>
      </c>
      <c r="D190" t="s">
        <v>1291</v>
      </c>
      <c r="E190" t="s">
        <v>80</v>
      </c>
      <c r="F190">
        <v>0</v>
      </c>
      <c r="H190" t="s">
        <v>848</v>
      </c>
      <c r="J190" t="s">
        <v>1401</v>
      </c>
      <c r="K190" t="s">
        <v>1335</v>
      </c>
      <c r="L190" s="2">
        <v>0.68055555555555547</v>
      </c>
      <c r="M190">
        <v>1</v>
      </c>
      <c r="N190" t="s">
        <v>529</v>
      </c>
      <c r="O190" t="s">
        <v>1395</v>
      </c>
      <c r="Q190" t="s">
        <v>858</v>
      </c>
      <c r="R190" t="s">
        <v>859</v>
      </c>
      <c r="S190" t="s">
        <v>860</v>
      </c>
      <c r="T190">
        <v>1</v>
      </c>
      <c r="U190" t="s">
        <v>861</v>
      </c>
      <c r="V190">
        <v>-88</v>
      </c>
      <c r="W190">
        <v>142</v>
      </c>
      <c r="X190" t="s">
        <v>1292</v>
      </c>
      <c r="Y190" t="s">
        <v>1293</v>
      </c>
      <c r="Z190">
        <v>32.4</v>
      </c>
      <c r="AA190" t="s">
        <v>101</v>
      </c>
      <c r="AB190" t="s">
        <v>1293</v>
      </c>
      <c r="AD190" t="e">
        <v>#N/A</v>
      </c>
      <c r="AE190" t="s">
        <v>1294</v>
      </c>
      <c r="AH190" t="s">
        <v>862</v>
      </c>
      <c r="AI190" t="s">
        <v>99</v>
      </c>
      <c r="AJ190" t="s">
        <v>1295</v>
      </c>
      <c r="AK190">
        <v>31.659999847412099</v>
      </c>
      <c r="AL190" t="s">
        <v>101</v>
      </c>
      <c r="AN190" t="s">
        <v>83</v>
      </c>
      <c r="AO190" t="s">
        <v>863</v>
      </c>
      <c r="AP190">
        <v>1</v>
      </c>
      <c r="AQ190" t="s">
        <v>103</v>
      </c>
      <c r="AR190">
        <v>223.27000427246099</v>
      </c>
      <c r="AS190" t="s">
        <v>101</v>
      </c>
      <c r="AT190" s="1">
        <v>44960</v>
      </c>
      <c r="AU190" t="s">
        <v>104</v>
      </c>
      <c r="AV190" t="s">
        <v>864</v>
      </c>
      <c r="AW190" t="s">
        <v>1426</v>
      </c>
    </row>
    <row r="191" spans="1:49" x14ac:dyDescent="0.25">
      <c r="A191" t="s">
        <v>729</v>
      </c>
      <c r="B191" t="s">
        <v>730</v>
      </c>
      <c r="C191" s="1">
        <v>44796</v>
      </c>
      <c r="D191" t="s">
        <v>1291</v>
      </c>
      <c r="E191" t="s">
        <v>80</v>
      </c>
      <c r="F191">
        <v>0</v>
      </c>
      <c r="H191" t="s">
        <v>848</v>
      </c>
      <c r="J191" t="s">
        <v>1401</v>
      </c>
      <c r="K191" t="s">
        <v>1335</v>
      </c>
      <c r="L191" s="2">
        <v>0.68055555555555547</v>
      </c>
      <c r="M191">
        <v>1</v>
      </c>
      <c r="N191" t="s">
        <v>529</v>
      </c>
      <c r="O191" t="s">
        <v>1395</v>
      </c>
      <c r="Q191" t="s">
        <v>866</v>
      </c>
      <c r="R191" t="s">
        <v>859</v>
      </c>
      <c r="S191" t="s">
        <v>860</v>
      </c>
      <c r="T191">
        <v>1</v>
      </c>
      <c r="U191" t="s">
        <v>867</v>
      </c>
      <c r="V191">
        <v>-88</v>
      </c>
      <c r="W191">
        <v>156</v>
      </c>
      <c r="X191" t="s">
        <v>1292</v>
      </c>
      <c r="Y191" t="s">
        <v>1293</v>
      </c>
      <c r="Z191">
        <v>38.299999999999997</v>
      </c>
      <c r="AA191" t="s">
        <v>101</v>
      </c>
      <c r="AB191" t="s">
        <v>1293</v>
      </c>
      <c r="AD191" t="e">
        <v>#N/A</v>
      </c>
      <c r="AE191" t="s">
        <v>1294</v>
      </c>
      <c r="AH191" t="s">
        <v>868</v>
      </c>
      <c r="AI191" t="s">
        <v>99</v>
      </c>
      <c r="AJ191" t="s">
        <v>1295</v>
      </c>
      <c r="AK191">
        <v>37.240001678466797</v>
      </c>
      <c r="AL191" t="s">
        <v>101</v>
      </c>
      <c r="AN191" t="s">
        <v>83</v>
      </c>
      <c r="AO191" t="s">
        <v>863</v>
      </c>
      <c r="AP191">
        <v>1</v>
      </c>
      <c r="AQ191" t="s">
        <v>103</v>
      </c>
      <c r="AR191">
        <v>223.27000427246099</v>
      </c>
      <c r="AS191" t="s">
        <v>101</v>
      </c>
      <c r="AT191" s="1">
        <v>44960</v>
      </c>
      <c r="AU191" t="s">
        <v>104</v>
      </c>
      <c r="AV191" t="s">
        <v>864</v>
      </c>
      <c r="AW191" t="s">
        <v>1426</v>
      </c>
    </row>
    <row r="192" spans="1:49" x14ac:dyDescent="0.25">
      <c r="A192" t="s">
        <v>729</v>
      </c>
      <c r="B192" t="s">
        <v>730</v>
      </c>
      <c r="C192" s="1">
        <v>44796</v>
      </c>
      <c r="D192" t="s">
        <v>1291</v>
      </c>
      <c r="E192" t="s">
        <v>80</v>
      </c>
      <c r="F192">
        <v>0</v>
      </c>
      <c r="H192" t="s">
        <v>848</v>
      </c>
      <c r="J192" t="s">
        <v>1401</v>
      </c>
      <c r="K192" t="s">
        <v>1335</v>
      </c>
      <c r="L192" s="2">
        <v>0.68055555555555547</v>
      </c>
      <c r="M192">
        <v>1</v>
      </c>
      <c r="N192" t="s">
        <v>529</v>
      </c>
      <c r="O192" t="s">
        <v>1395</v>
      </c>
      <c r="Q192" t="s">
        <v>869</v>
      </c>
      <c r="R192" t="s">
        <v>859</v>
      </c>
      <c r="S192" t="s">
        <v>860</v>
      </c>
      <c r="T192">
        <v>1</v>
      </c>
      <c r="U192" t="s">
        <v>870</v>
      </c>
      <c r="V192">
        <v>-88</v>
      </c>
      <c r="W192">
        <v>152</v>
      </c>
      <c r="X192" t="s">
        <v>1292</v>
      </c>
      <c r="Y192" t="s">
        <v>1293</v>
      </c>
      <c r="Z192">
        <v>32.200000000000003</v>
      </c>
      <c r="AA192" t="s">
        <v>101</v>
      </c>
      <c r="AB192" t="s">
        <v>1293</v>
      </c>
      <c r="AD192" t="e">
        <v>#N/A</v>
      </c>
      <c r="AE192" t="s">
        <v>1294</v>
      </c>
      <c r="AH192" t="s">
        <v>871</v>
      </c>
      <c r="AI192" t="s">
        <v>99</v>
      </c>
      <c r="AJ192" t="s">
        <v>1295</v>
      </c>
      <c r="AK192">
        <v>31.280000686645501</v>
      </c>
      <c r="AL192" t="s">
        <v>101</v>
      </c>
      <c r="AN192" t="s">
        <v>83</v>
      </c>
      <c r="AO192" t="s">
        <v>863</v>
      </c>
      <c r="AP192">
        <v>1</v>
      </c>
      <c r="AQ192" t="s">
        <v>103</v>
      </c>
      <c r="AR192">
        <v>223.27000427246099</v>
      </c>
      <c r="AS192" t="s">
        <v>101</v>
      </c>
      <c r="AT192" s="1">
        <v>44960</v>
      </c>
      <c r="AU192" t="s">
        <v>104</v>
      </c>
      <c r="AV192" t="s">
        <v>864</v>
      </c>
      <c r="AW192" t="s">
        <v>1426</v>
      </c>
    </row>
    <row r="193" spans="1:49" x14ac:dyDescent="0.25">
      <c r="A193" t="s">
        <v>729</v>
      </c>
      <c r="B193" t="s">
        <v>730</v>
      </c>
      <c r="C193" s="1">
        <v>44796</v>
      </c>
      <c r="D193" t="s">
        <v>1291</v>
      </c>
      <c r="E193" t="s">
        <v>80</v>
      </c>
      <c r="F193">
        <v>0</v>
      </c>
      <c r="H193" t="s">
        <v>848</v>
      </c>
      <c r="J193" t="s">
        <v>1401</v>
      </c>
      <c r="K193" t="s">
        <v>1335</v>
      </c>
      <c r="L193" s="2">
        <v>0.68055555555555547</v>
      </c>
      <c r="M193">
        <v>1</v>
      </c>
      <c r="N193" t="s">
        <v>529</v>
      </c>
      <c r="O193" t="s">
        <v>1395</v>
      </c>
      <c r="Q193" t="s">
        <v>872</v>
      </c>
      <c r="R193" t="s">
        <v>859</v>
      </c>
      <c r="S193" t="s">
        <v>860</v>
      </c>
      <c r="T193">
        <v>1</v>
      </c>
      <c r="U193" t="s">
        <v>873</v>
      </c>
      <c r="V193">
        <v>-88</v>
      </c>
      <c r="W193">
        <v>187</v>
      </c>
      <c r="X193" t="s">
        <v>1292</v>
      </c>
      <c r="Y193" t="s">
        <v>1293</v>
      </c>
      <c r="Z193">
        <v>68.7</v>
      </c>
      <c r="AA193" t="s">
        <v>101</v>
      </c>
      <c r="AB193" t="s">
        <v>1293</v>
      </c>
      <c r="AD193" t="e">
        <v>#N/A</v>
      </c>
      <c r="AE193" t="s">
        <v>1294</v>
      </c>
      <c r="AH193" t="s">
        <v>874</v>
      </c>
      <c r="AI193" t="s">
        <v>99</v>
      </c>
      <c r="AJ193" t="s">
        <v>1295</v>
      </c>
      <c r="AK193">
        <v>67.370002746582003</v>
      </c>
      <c r="AL193" t="s">
        <v>101</v>
      </c>
      <c r="AN193" t="s">
        <v>83</v>
      </c>
      <c r="AO193" t="s">
        <v>863</v>
      </c>
      <c r="AP193">
        <v>1</v>
      </c>
      <c r="AQ193" t="s">
        <v>103</v>
      </c>
      <c r="AR193">
        <v>223.27000427246099</v>
      </c>
      <c r="AS193" t="s">
        <v>101</v>
      </c>
      <c r="AT193" s="1">
        <v>44960</v>
      </c>
      <c r="AU193" t="s">
        <v>104</v>
      </c>
      <c r="AV193" t="s">
        <v>864</v>
      </c>
      <c r="AW193" t="s">
        <v>1426</v>
      </c>
    </row>
    <row r="194" spans="1:49" x14ac:dyDescent="0.25">
      <c r="A194" t="s">
        <v>729</v>
      </c>
      <c r="B194" t="s">
        <v>730</v>
      </c>
      <c r="C194" s="1">
        <v>44796</v>
      </c>
      <c r="D194" t="s">
        <v>1291</v>
      </c>
      <c r="E194" t="s">
        <v>80</v>
      </c>
      <c r="F194">
        <v>0</v>
      </c>
      <c r="H194" t="s">
        <v>848</v>
      </c>
      <c r="J194" t="s">
        <v>1401</v>
      </c>
      <c r="K194" t="s">
        <v>1335</v>
      </c>
      <c r="L194" s="2">
        <v>0.68055555555555547</v>
      </c>
      <c r="M194">
        <v>1</v>
      </c>
      <c r="N194" t="s">
        <v>529</v>
      </c>
      <c r="O194" t="s">
        <v>1395</v>
      </c>
      <c r="Q194" t="s">
        <v>875</v>
      </c>
      <c r="R194" t="s">
        <v>859</v>
      </c>
      <c r="S194" t="s">
        <v>860</v>
      </c>
      <c r="T194">
        <v>1</v>
      </c>
      <c r="U194" t="s">
        <v>876</v>
      </c>
      <c r="V194">
        <v>-88</v>
      </c>
      <c r="W194">
        <v>178</v>
      </c>
      <c r="X194" t="s">
        <v>1292</v>
      </c>
      <c r="Y194" t="s">
        <v>1293</v>
      </c>
      <c r="Z194">
        <v>58</v>
      </c>
      <c r="AA194" t="s">
        <v>101</v>
      </c>
      <c r="AB194" t="s">
        <v>1293</v>
      </c>
      <c r="AD194" t="e">
        <v>#N/A</v>
      </c>
      <c r="AE194" t="s">
        <v>1294</v>
      </c>
      <c r="AH194" t="s">
        <v>877</v>
      </c>
      <c r="AI194" t="s">
        <v>99</v>
      </c>
      <c r="AJ194" t="s">
        <v>1295</v>
      </c>
      <c r="AK194">
        <v>55.720001220703097</v>
      </c>
      <c r="AL194" t="s">
        <v>101</v>
      </c>
      <c r="AN194" t="s">
        <v>83</v>
      </c>
      <c r="AO194" t="s">
        <v>863</v>
      </c>
      <c r="AP194">
        <v>1</v>
      </c>
      <c r="AQ194" t="s">
        <v>103</v>
      </c>
      <c r="AR194">
        <v>223.27000427246099</v>
      </c>
      <c r="AS194" t="s">
        <v>101</v>
      </c>
      <c r="AT194" s="1">
        <v>44960</v>
      </c>
      <c r="AU194" t="s">
        <v>104</v>
      </c>
      <c r="AV194" t="s">
        <v>864</v>
      </c>
      <c r="AW194" t="s">
        <v>1426</v>
      </c>
    </row>
    <row r="195" spans="1:49" x14ac:dyDescent="0.25">
      <c r="A195" t="s">
        <v>878</v>
      </c>
      <c r="B195" t="s">
        <v>879</v>
      </c>
      <c r="C195" s="1">
        <v>44797</v>
      </c>
      <c r="D195" t="s">
        <v>1291</v>
      </c>
      <c r="E195" t="s">
        <v>80</v>
      </c>
      <c r="F195">
        <v>0</v>
      </c>
      <c r="H195" t="s">
        <v>527</v>
      </c>
      <c r="J195" t="s">
        <v>1401</v>
      </c>
      <c r="K195" t="s">
        <v>1335</v>
      </c>
      <c r="L195" s="2">
        <v>0.33333333333333331</v>
      </c>
      <c r="M195">
        <v>1</v>
      </c>
      <c r="N195" t="s">
        <v>529</v>
      </c>
      <c r="O195" t="s">
        <v>1395</v>
      </c>
      <c r="Q195" t="s">
        <v>900</v>
      </c>
      <c r="R195" t="s">
        <v>732</v>
      </c>
      <c r="S195" t="s">
        <v>733</v>
      </c>
      <c r="T195">
        <v>1</v>
      </c>
      <c r="U195" t="s">
        <v>901</v>
      </c>
      <c r="V195">
        <v>137</v>
      </c>
      <c r="W195">
        <v>148</v>
      </c>
      <c r="X195" t="s">
        <v>1292</v>
      </c>
      <c r="Y195" t="s">
        <v>1293</v>
      </c>
      <c r="Z195">
        <v>24.8</v>
      </c>
      <c r="AA195" t="s">
        <v>101</v>
      </c>
      <c r="AB195" t="s">
        <v>1293</v>
      </c>
      <c r="AD195" t="e">
        <v>#N/A</v>
      </c>
      <c r="AE195" t="s">
        <v>1294</v>
      </c>
      <c r="AH195" t="s">
        <v>902</v>
      </c>
      <c r="AI195" t="s">
        <v>99</v>
      </c>
      <c r="AJ195" t="s">
        <v>1295</v>
      </c>
      <c r="AK195">
        <v>24.799999237060501</v>
      </c>
      <c r="AL195" t="s">
        <v>101</v>
      </c>
      <c r="AN195" t="s">
        <v>83</v>
      </c>
      <c r="AO195" t="s">
        <v>903</v>
      </c>
      <c r="AP195">
        <v>1</v>
      </c>
      <c r="AQ195" t="s">
        <v>103</v>
      </c>
      <c r="AR195">
        <v>42.400001525878899</v>
      </c>
      <c r="AS195" t="s">
        <v>101</v>
      </c>
      <c r="AT195" s="1">
        <v>44932</v>
      </c>
      <c r="AU195" t="s">
        <v>104</v>
      </c>
      <c r="AV195" t="s">
        <v>904</v>
      </c>
      <c r="AW195" t="s">
        <v>1430</v>
      </c>
    </row>
    <row r="196" spans="1:49" x14ac:dyDescent="0.25">
      <c r="A196" t="s">
        <v>878</v>
      </c>
      <c r="B196" t="s">
        <v>879</v>
      </c>
      <c r="C196" s="1">
        <v>44797</v>
      </c>
      <c r="D196" t="s">
        <v>1291</v>
      </c>
      <c r="E196" t="s">
        <v>80</v>
      </c>
      <c r="F196">
        <v>0</v>
      </c>
      <c r="H196" t="s">
        <v>527</v>
      </c>
      <c r="J196" t="s">
        <v>1401</v>
      </c>
      <c r="K196" t="s">
        <v>1335</v>
      </c>
      <c r="L196" s="2">
        <v>0.33333333333333331</v>
      </c>
      <c r="M196">
        <v>1</v>
      </c>
      <c r="N196" t="s">
        <v>529</v>
      </c>
      <c r="O196" t="s">
        <v>1395</v>
      </c>
      <c r="Q196" t="s">
        <v>906</v>
      </c>
      <c r="R196" t="s">
        <v>732</v>
      </c>
      <c r="S196" t="s">
        <v>733</v>
      </c>
      <c r="T196">
        <v>1</v>
      </c>
      <c r="U196" t="s">
        <v>907</v>
      </c>
      <c r="V196">
        <v>119</v>
      </c>
      <c r="W196">
        <v>130</v>
      </c>
      <c r="X196" t="s">
        <v>1292</v>
      </c>
      <c r="Y196" t="s">
        <v>1293</v>
      </c>
      <c r="Z196">
        <v>17.600000000000001</v>
      </c>
      <c r="AA196" t="s">
        <v>101</v>
      </c>
      <c r="AB196" t="s">
        <v>1293</v>
      </c>
      <c r="AD196" t="e">
        <v>#N/A</v>
      </c>
      <c r="AE196" t="s">
        <v>1294</v>
      </c>
      <c r="AH196" t="s">
        <v>908</v>
      </c>
      <c r="AI196" t="s">
        <v>99</v>
      </c>
      <c r="AJ196" t="s">
        <v>1295</v>
      </c>
      <c r="AK196">
        <v>17.600000381469702</v>
      </c>
      <c r="AL196" t="s">
        <v>101</v>
      </c>
      <c r="AN196" t="s">
        <v>83</v>
      </c>
      <c r="AO196" t="s">
        <v>903</v>
      </c>
      <c r="AP196">
        <v>1</v>
      </c>
      <c r="AQ196" t="s">
        <v>103</v>
      </c>
      <c r="AR196">
        <v>42.400001525878899</v>
      </c>
      <c r="AS196" t="s">
        <v>101</v>
      </c>
      <c r="AT196" s="1">
        <v>44932</v>
      </c>
      <c r="AU196" t="s">
        <v>104</v>
      </c>
      <c r="AV196" t="s">
        <v>904</v>
      </c>
      <c r="AW196" t="s">
        <v>1430</v>
      </c>
    </row>
    <row r="197" spans="1:49" x14ac:dyDescent="0.25">
      <c r="A197" t="s">
        <v>878</v>
      </c>
      <c r="B197" t="s">
        <v>879</v>
      </c>
      <c r="C197" s="1">
        <v>44797</v>
      </c>
      <c r="D197" t="s">
        <v>1291</v>
      </c>
      <c r="E197" t="s">
        <v>80</v>
      </c>
      <c r="F197">
        <v>0</v>
      </c>
      <c r="H197" t="s">
        <v>527</v>
      </c>
      <c r="J197" t="s">
        <v>1401</v>
      </c>
      <c r="K197" t="s">
        <v>1335</v>
      </c>
      <c r="L197" s="2">
        <v>0.33333333333333331</v>
      </c>
      <c r="M197">
        <v>1</v>
      </c>
      <c r="N197" t="s">
        <v>529</v>
      </c>
      <c r="O197" t="s">
        <v>1395</v>
      </c>
      <c r="Q197" t="s">
        <v>909</v>
      </c>
      <c r="R197" t="s">
        <v>859</v>
      </c>
      <c r="S197" t="s">
        <v>860</v>
      </c>
      <c r="T197">
        <v>1</v>
      </c>
      <c r="U197" t="s">
        <v>910</v>
      </c>
      <c r="V197">
        <v>-88</v>
      </c>
      <c r="W197">
        <v>142</v>
      </c>
      <c r="X197" t="s">
        <v>1292</v>
      </c>
      <c r="Y197" t="s">
        <v>1293</v>
      </c>
      <c r="Z197">
        <v>29.8</v>
      </c>
      <c r="AA197" t="s">
        <v>101</v>
      </c>
      <c r="AB197" t="s">
        <v>1293</v>
      </c>
      <c r="AD197" t="e">
        <v>#N/A</v>
      </c>
      <c r="AE197" t="s">
        <v>1294</v>
      </c>
      <c r="AH197" t="s">
        <v>911</v>
      </c>
      <c r="AI197" t="s">
        <v>99</v>
      </c>
      <c r="AJ197" t="s">
        <v>1295</v>
      </c>
      <c r="AK197">
        <v>27.329999923706101</v>
      </c>
      <c r="AL197" t="s">
        <v>101</v>
      </c>
      <c r="AM197" t="s">
        <v>912</v>
      </c>
      <c r="AN197" t="s">
        <v>83</v>
      </c>
      <c r="AO197" t="s">
        <v>913</v>
      </c>
      <c r="AP197">
        <v>1</v>
      </c>
      <c r="AQ197" t="s">
        <v>103</v>
      </c>
      <c r="AR197">
        <v>54.659999847412102</v>
      </c>
      <c r="AS197" t="s">
        <v>101</v>
      </c>
      <c r="AT197" s="1">
        <v>44931</v>
      </c>
      <c r="AU197" t="s">
        <v>104</v>
      </c>
      <c r="AV197" t="s">
        <v>914</v>
      </c>
      <c r="AW197" t="s">
        <v>1431</v>
      </c>
    </row>
    <row r="198" spans="1:49" x14ac:dyDescent="0.25">
      <c r="A198" t="s">
        <v>878</v>
      </c>
      <c r="B198" t="s">
        <v>879</v>
      </c>
      <c r="C198" s="1">
        <v>44797</v>
      </c>
      <c r="D198" t="s">
        <v>1291</v>
      </c>
      <c r="E198" t="s">
        <v>80</v>
      </c>
      <c r="F198">
        <v>0</v>
      </c>
      <c r="H198" t="s">
        <v>527</v>
      </c>
      <c r="J198" t="s">
        <v>1401</v>
      </c>
      <c r="K198" t="s">
        <v>1335</v>
      </c>
      <c r="L198" s="2">
        <v>0.33333333333333331</v>
      </c>
      <c r="M198">
        <v>1</v>
      </c>
      <c r="N198" t="s">
        <v>529</v>
      </c>
      <c r="O198" t="s">
        <v>1395</v>
      </c>
      <c r="Q198" t="s">
        <v>916</v>
      </c>
      <c r="R198" t="s">
        <v>859</v>
      </c>
      <c r="S198" t="s">
        <v>860</v>
      </c>
      <c r="T198">
        <v>1</v>
      </c>
      <c r="U198" t="s">
        <v>917</v>
      </c>
      <c r="V198">
        <v>-88</v>
      </c>
      <c r="W198">
        <v>198</v>
      </c>
      <c r="X198" t="s">
        <v>1292</v>
      </c>
      <c r="Y198" t="s">
        <v>1293</v>
      </c>
      <c r="Z198">
        <v>75.7</v>
      </c>
      <c r="AA198" t="s">
        <v>101</v>
      </c>
      <c r="AB198" t="s">
        <v>1293</v>
      </c>
      <c r="AD198" t="e">
        <v>#N/A</v>
      </c>
      <c r="AE198" t="s">
        <v>1294</v>
      </c>
      <c r="AH198" t="s">
        <v>918</v>
      </c>
      <c r="AI198" t="s">
        <v>99</v>
      </c>
      <c r="AJ198" t="s">
        <v>1295</v>
      </c>
      <c r="AK198">
        <v>27.329999923706101</v>
      </c>
      <c r="AL198" t="s">
        <v>101</v>
      </c>
      <c r="AM198" t="s">
        <v>912</v>
      </c>
      <c r="AN198" t="s">
        <v>83</v>
      </c>
      <c r="AO198" t="s">
        <v>913</v>
      </c>
      <c r="AP198">
        <v>1</v>
      </c>
      <c r="AQ198" t="s">
        <v>103</v>
      </c>
      <c r="AR198">
        <v>54.659999847412102</v>
      </c>
      <c r="AS198" t="s">
        <v>101</v>
      </c>
      <c r="AT198" s="1">
        <v>44931</v>
      </c>
      <c r="AU198" t="s">
        <v>104</v>
      </c>
      <c r="AV198" t="s">
        <v>914</v>
      </c>
      <c r="AW198" t="s">
        <v>1431</v>
      </c>
    </row>
    <row r="199" spans="1:49" x14ac:dyDescent="0.25">
      <c r="A199" t="s">
        <v>878</v>
      </c>
      <c r="B199" t="s">
        <v>879</v>
      </c>
      <c r="C199" s="1">
        <v>44797</v>
      </c>
      <c r="D199" t="s">
        <v>1291</v>
      </c>
      <c r="E199" t="s">
        <v>80</v>
      </c>
      <c r="F199">
        <v>0</v>
      </c>
      <c r="H199" t="s">
        <v>527</v>
      </c>
      <c r="J199" t="s">
        <v>1401</v>
      </c>
      <c r="K199" t="s">
        <v>1335</v>
      </c>
      <c r="L199" s="2">
        <v>0.33333333333333331</v>
      </c>
      <c r="M199">
        <v>1</v>
      </c>
      <c r="N199" t="s">
        <v>529</v>
      </c>
      <c r="O199" t="s">
        <v>1395</v>
      </c>
      <c r="Q199" t="s">
        <v>889</v>
      </c>
      <c r="R199" t="s">
        <v>890</v>
      </c>
      <c r="S199" t="s">
        <v>891</v>
      </c>
      <c r="T199">
        <v>1</v>
      </c>
      <c r="U199" t="s">
        <v>892</v>
      </c>
      <c r="V199">
        <v>246</v>
      </c>
      <c r="W199">
        <v>255</v>
      </c>
      <c r="X199" t="s">
        <v>1292</v>
      </c>
      <c r="Y199" t="s">
        <v>1293</v>
      </c>
      <c r="Z199">
        <v>245</v>
      </c>
      <c r="AA199" t="s">
        <v>101</v>
      </c>
      <c r="AB199" t="s">
        <v>1293</v>
      </c>
      <c r="AD199" t="e">
        <v>#N/A</v>
      </c>
      <c r="AE199" t="s">
        <v>1294</v>
      </c>
      <c r="AH199" t="s">
        <v>893</v>
      </c>
      <c r="AI199" t="s">
        <v>99</v>
      </c>
      <c r="AJ199" t="s">
        <v>1295</v>
      </c>
      <c r="AK199">
        <v>132.5</v>
      </c>
      <c r="AL199" t="s">
        <v>101</v>
      </c>
      <c r="AN199" t="s">
        <v>83</v>
      </c>
      <c r="AO199" t="s">
        <v>894</v>
      </c>
      <c r="AP199">
        <v>1</v>
      </c>
      <c r="AQ199" t="s">
        <v>103</v>
      </c>
      <c r="AR199">
        <v>250.00999450683599</v>
      </c>
      <c r="AS199" t="s">
        <v>101</v>
      </c>
      <c r="AT199" s="1">
        <v>44958</v>
      </c>
      <c r="AU199" t="s">
        <v>104</v>
      </c>
      <c r="AV199" t="s">
        <v>895</v>
      </c>
      <c r="AW199" t="s">
        <v>1429</v>
      </c>
    </row>
    <row r="200" spans="1:49" x14ac:dyDescent="0.25">
      <c r="A200" t="s">
        <v>878</v>
      </c>
      <c r="B200" t="s">
        <v>879</v>
      </c>
      <c r="C200" s="1">
        <v>44797</v>
      </c>
      <c r="D200" t="s">
        <v>1291</v>
      </c>
      <c r="E200" t="s">
        <v>80</v>
      </c>
      <c r="F200">
        <v>0</v>
      </c>
      <c r="H200" t="s">
        <v>527</v>
      </c>
      <c r="J200" t="s">
        <v>1401</v>
      </c>
      <c r="K200" t="s">
        <v>1335</v>
      </c>
      <c r="L200" s="2">
        <v>0.33333333333333331</v>
      </c>
      <c r="M200">
        <v>1</v>
      </c>
      <c r="N200" t="s">
        <v>529</v>
      </c>
      <c r="O200" t="s">
        <v>1395</v>
      </c>
      <c r="Q200" t="s">
        <v>897</v>
      </c>
      <c r="R200" t="s">
        <v>890</v>
      </c>
      <c r="S200" t="s">
        <v>891</v>
      </c>
      <c r="T200">
        <v>1</v>
      </c>
      <c r="U200" t="s">
        <v>898</v>
      </c>
      <c r="V200">
        <v>331</v>
      </c>
      <c r="W200">
        <v>235</v>
      </c>
      <c r="X200" t="s">
        <v>1292</v>
      </c>
      <c r="Y200" t="s">
        <v>1293</v>
      </c>
      <c r="Z200">
        <v>215</v>
      </c>
      <c r="AA200" t="s">
        <v>101</v>
      </c>
      <c r="AB200" t="s">
        <v>1293</v>
      </c>
      <c r="AD200" t="e">
        <v>#N/A</v>
      </c>
      <c r="AE200" t="s">
        <v>1294</v>
      </c>
      <c r="AH200" t="s">
        <v>899</v>
      </c>
      <c r="AI200" t="s">
        <v>99</v>
      </c>
      <c r="AJ200" t="s">
        <v>1295</v>
      </c>
      <c r="AK200">
        <v>117.51000213623</v>
      </c>
      <c r="AL200" t="s">
        <v>101</v>
      </c>
      <c r="AN200" t="s">
        <v>83</v>
      </c>
      <c r="AO200" t="s">
        <v>894</v>
      </c>
      <c r="AP200">
        <v>1</v>
      </c>
      <c r="AQ200" t="s">
        <v>103</v>
      </c>
      <c r="AR200">
        <v>250.00999450683599</v>
      </c>
      <c r="AS200" t="s">
        <v>101</v>
      </c>
      <c r="AT200" s="1">
        <v>44958</v>
      </c>
      <c r="AU200" t="s">
        <v>104</v>
      </c>
      <c r="AV200" t="s">
        <v>895</v>
      </c>
      <c r="AW200" t="s">
        <v>1429</v>
      </c>
    </row>
    <row r="201" spans="1:49" x14ac:dyDescent="0.25">
      <c r="A201" t="s">
        <v>878</v>
      </c>
      <c r="B201" t="s">
        <v>879</v>
      </c>
      <c r="C201" s="1">
        <v>44797</v>
      </c>
      <c r="D201" t="s">
        <v>1291</v>
      </c>
      <c r="E201" t="s">
        <v>80</v>
      </c>
      <c r="F201">
        <v>0</v>
      </c>
      <c r="H201" t="s">
        <v>527</v>
      </c>
      <c r="J201" t="s">
        <v>1401</v>
      </c>
      <c r="K201" t="s">
        <v>1335</v>
      </c>
      <c r="L201" s="2">
        <v>0.33333333333333331</v>
      </c>
      <c r="M201">
        <v>1</v>
      </c>
      <c r="N201" t="s">
        <v>529</v>
      </c>
      <c r="O201" t="s">
        <v>1395</v>
      </c>
      <c r="Q201" t="s">
        <v>919</v>
      </c>
      <c r="R201" t="s">
        <v>920</v>
      </c>
      <c r="S201" t="s">
        <v>921</v>
      </c>
      <c r="T201">
        <v>1</v>
      </c>
      <c r="U201" t="s">
        <v>922</v>
      </c>
      <c r="V201">
        <v>-88</v>
      </c>
      <c r="W201">
        <v>213</v>
      </c>
      <c r="X201" t="s">
        <v>1292</v>
      </c>
      <c r="Y201" t="s">
        <v>1293</v>
      </c>
      <c r="Z201">
        <v>135</v>
      </c>
      <c r="AA201" t="s">
        <v>101</v>
      </c>
      <c r="AB201" t="s">
        <v>1293</v>
      </c>
      <c r="AD201" t="e">
        <v>#N/A</v>
      </c>
      <c r="AE201" t="s">
        <v>1294</v>
      </c>
      <c r="AH201" t="s">
        <v>923</v>
      </c>
      <c r="AI201" t="s">
        <v>99</v>
      </c>
      <c r="AJ201" t="s">
        <v>1295</v>
      </c>
      <c r="AK201">
        <v>114.919998168945</v>
      </c>
      <c r="AL201" t="s">
        <v>101</v>
      </c>
      <c r="AN201" t="s">
        <v>83</v>
      </c>
      <c r="AO201" t="s">
        <v>924</v>
      </c>
      <c r="AP201">
        <v>1</v>
      </c>
      <c r="AQ201" t="s">
        <v>103</v>
      </c>
      <c r="AR201">
        <v>114.919998168945</v>
      </c>
      <c r="AS201" t="s">
        <v>101</v>
      </c>
      <c r="AT201" s="1">
        <v>44931</v>
      </c>
      <c r="AU201" t="s">
        <v>104</v>
      </c>
      <c r="AV201" t="s">
        <v>925</v>
      </c>
      <c r="AW201" t="s">
        <v>1432</v>
      </c>
    </row>
    <row r="202" spans="1:49" x14ac:dyDescent="0.25">
      <c r="A202" t="s">
        <v>878</v>
      </c>
      <c r="B202" t="s">
        <v>879</v>
      </c>
      <c r="C202" s="1">
        <v>44797</v>
      </c>
      <c r="D202" t="s">
        <v>1291</v>
      </c>
      <c r="E202" t="s">
        <v>80</v>
      </c>
      <c r="F202">
        <v>0</v>
      </c>
      <c r="H202" t="s">
        <v>527</v>
      </c>
      <c r="J202" t="s">
        <v>1401</v>
      </c>
      <c r="K202" t="s">
        <v>1335</v>
      </c>
      <c r="L202" s="2">
        <v>0.33333333333333331</v>
      </c>
      <c r="M202">
        <v>1</v>
      </c>
      <c r="N202" t="s">
        <v>529</v>
      </c>
      <c r="O202" t="s">
        <v>1395</v>
      </c>
      <c r="Q202" t="s">
        <v>880</v>
      </c>
      <c r="R202" t="s">
        <v>787</v>
      </c>
      <c r="S202" t="s">
        <v>788</v>
      </c>
      <c r="T202">
        <v>1</v>
      </c>
      <c r="U202" t="s">
        <v>881</v>
      </c>
      <c r="V202">
        <v>190</v>
      </c>
      <c r="W202">
        <v>205</v>
      </c>
      <c r="X202" t="s">
        <v>1292</v>
      </c>
      <c r="Y202" t="s">
        <v>1293</v>
      </c>
      <c r="Z202">
        <v>165</v>
      </c>
      <c r="AA202" t="s">
        <v>101</v>
      </c>
      <c r="AB202" t="s">
        <v>1293</v>
      </c>
      <c r="AD202" t="e">
        <v>#N/A</v>
      </c>
      <c r="AE202" t="s">
        <v>1294</v>
      </c>
      <c r="AH202" t="s">
        <v>882</v>
      </c>
      <c r="AI202" t="s">
        <v>99</v>
      </c>
      <c r="AJ202" t="s">
        <v>1295</v>
      </c>
      <c r="AK202">
        <v>36.400001525878899</v>
      </c>
      <c r="AL202" t="s">
        <v>101</v>
      </c>
      <c r="AN202" t="s">
        <v>83</v>
      </c>
      <c r="AO202" t="s">
        <v>883</v>
      </c>
      <c r="AP202">
        <v>1</v>
      </c>
      <c r="AQ202" t="s">
        <v>103</v>
      </c>
      <c r="AR202">
        <v>400.38000488281199</v>
      </c>
      <c r="AS202" t="s">
        <v>101</v>
      </c>
      <c r="AT202" s="1">
        <v>44973</v>
      </c>
      <c r="AU202" t="s">
        <v>104</v>
      </c>
      <c r="AV202" t="s">
        <v>884</v>
      </c>
      <c r="AW202" t="s">
        <v>1428</v>
      </c>
    </row>
    <row r="203" spans="1:49" x14ac:dyDescent="0.25">
      <c r="A203" t="s">
        <v>878</v>
      </c>
      <c r="B203" t="s">
        <v>879</v>
      </c>
      <c r="C203" s="1">
        <v>44797</v>
      </c>
      <c r="D203" t="s">
        <v>1291</v>
      </c>
      <c r="E203" t="s">
        <v>80</v>
      </c>
      <c r="F203">
        <v>0</v>
      </c>
      <c r="H203" t="s">
        <v>527</v>
      </c>
      <c r="J203" t="s">
        <v>1401</v>
      </c>
      <c r="K203" t="s">
        <v>1335</v>
      </c>
      <c r="L203" s="2">
        <v>0.33333333333333331</v>
      </c>
      <c r="M203">
        <v>1</v>
      </c>
      <c r="N203" t="s">
        <v>529</v>
      </c>
      <c r="O203" t="s">
        <v>1395</v>
      </c>
      <c r="Q203" t="s">
        <v>886</v>
      </c>
      <c r="R203" t="s">
        <v>787</v>
      </c>
      <c r="S203" t="s">
        <v>788</v>
      </c>
      <c r="T203">
        <v>1</v>
      </c>
      <c r="U203" t="s">
        <v>887</v>
      </c>
      <c r="V203">
        <v>191</v>
      </c>
      <c r="W203">
        <v>206</v>
      </c>
      <c r="X203" t="s">
        <v>1292</v>
      </c>
      <c r="Y203" t="s">
        <v>1293</v>
      </c>
      <c r="Z203">
        <v>180</v>
      </c>
      <c r="AA203" t="s">
        <v>101</v>
      </c>
      <c r="AB203" t="s">
        <v>1293</v>
      </c>
      <c r="AD203" t="e">
        <v>#N/A</v>
      </c>
      <c r="AE203" t="s">
        <v>1294</v>
      </c>
      <c r="AH203" t="s">
        <v>888</v>
      </c>
      <c r="AI203" t="s">
        <v>99</v>
      </c>
      <c r="AJ203" t="s">
        <v>1295</v>
      </c>
      <c r="AK203">
        <v>39.599998474121101</v>
      </c>
      <c r="AL203" t="s">
        <v>101</v>
      </c>
      <c r="AN203" t="s">
        <v>83</v>
      </c>
      <c r="AO203" t="s">
        <v>883</v>
      </c>
      <c r="AP203">
        <v>1</v>
      </c>
      <c r="AQ203" t="s">
        <v>103</v>
      </c>
      <c r="AR203">
        <v>400.38000488281199</v>
      </c>
      <c r="AS203" t="s">
        <v>101</v>
      </c>
      <c r="AT203" s="1">
        <v>44973</v>
      </c>
      <c r="AU203" t="s">
        <v>104</v>
      </c>
      <c r="AV203" t="s">
        <v>884</v>
      </c>
      <c r="AW203" t="s">
        <v>1428</v>
      </c>
    </row>
    <row r="204" spans="1:49" x14ac:dyDescent="0.25">
      <c r="A204" t="s">
        <v>878</v>
      </c>
      <c r="B204" t="s">
        <v>879</v>
      </c>
      <c r="C204" s="1">
        <v>44798</v>
      </c>
      <c r="D204" t="s">
        <v>1291</v>
      </c>
      <c r="E204" t="s">
        <v>80</v>
      </c>
      <c r="F204">
        <v>0</v>
      </c>
      <c r="H204" t="s">
        <v>527</v>
      </c>
      <c r="J204" t="s">
        <v>117</v>
      </c>
      <c r="K204" t="s">
        <v>91</v>
      </c>
      <c r="L204" s="2">
        <v>0.27083333333333331</v>
      </c>
      <c r="M204">
        <v>1</v>
      </c>
      <c r="N204" t="s">
        <v>529</v>
      </c>
      <c r="O204" t="s">
        <v>1395</v>
      </c>
      <c r="Q204" t="s">
        <v>926</v>
      </c>
      <c r="R204" t="s">
        <v>787</v>
      </c>
      <c r="S204" t="s">
        <v>788</v>
      </c>
      <c r="T204">
        <v>1</v>
      </c>
      <c r="U204" t="s">
        <v>927</v>
      </c>
      <c r="V204">
        <v>189</v>
      </c>
      <c r="W204">
        <v>207</v>
      </c>
      <c r="X204" t="s">
        <v>1292</v>
      </c>
      <c r="Y204" t="s">
        <v>1293</v>
      </c>
      <c r="Z204">
        <v>185</v>
      </c>
      <c r="AA204" t="s">
        <v>101</v>
      </c>
      <c r="AB204" t="s">
        <v>1293</v>
      </c>
      <c r="AD204" t="e">
        <v>#N/A</v>
      </c>
      <c r="AE204" t="s">
        <v>1294</v>
      </c>
      <c r="AH204" t="s">
        <v>928</v>
      </c>
      <c r="AI204" t="s">
        <v>99</v>
      </c>
      <c r="AJ204" t="s">
        <v>1295</v>
      </c>
      <c r="AK204">
        <v>40.799999237060497</v>
      </c>
      <c r="AL204" t="s">
        <v>101</v>
      </c>
      <c r="AN204" t="s">
        <v>83</v>
      </c>
      <c r="AO204" t="s">
        <v>883</v>
      </c>
      <c r="AP204">
        <v>1</v>
      </c>
      <c r="AQ204" t="s">
        <v>103</v>
      </c>
      <c r="AR204">
        <v>400.38000488281199</v>
      </c>
      <c r="AS204" t="s">
        <v>101</v>
      </c>
      <c r="AT204" s="1">
        <v>44973</v>
      </c>
      <c r="AU204" t="s">
        <v>104</v>
      </c>
      <c r="AV204" t="s">
        <v>884</v>
      </c>
      <c r="AW204" t="s">
        <v>1428</v>
      </c>
    </row>
    <row r="205" spans="1:49" x14ac:dyDescent="0.25">
      <c r="A205" t="s">
        <v>729</v>
      </c>
      <c r="B205" t="s">
        <v>730</v>
      </c>
      <c r="C205" s="1">
        <v>44796</v>
      </c>
      <c r="D205" t="s">
        <v>1291</v>
      </c>
      <c r="E205" t="s">
        <v>80</v>
      </c>
      <c r="F205">
        <v>0</v>
      </c>
      <c r="H205" t="s">
        <v>848</v>
      </c>
      <c r="J205" t="s">
        <v>1401</v>
      </c>
      <c r="K205" t="s">
        <v>1335</v>
      </c>
      <c r="L205" s="2">
        <v>0.68055555555555547</v>
      </c>
      <c r="M205">
        <v>1</v>
      </c>
      <c r="N205" t="s">
        <v>529</v>
      </c>
      <c r="O205" t="s">
        <v>1395</v>
      </c>
      <c r="Q205" t="s">
        <v>855</v>
      </c>
      <c r="R205" t="s">
        <v>758</v>
      </c>
      <c r="S205" t="s">
        <v>759</v>
      </c>
      <c r="T205">
        <v>1</v>
      </c>
      <c r="U205" t="s">
        <v>856</v>
      </c>
      <c r="V205">
        <v>261</v>
      </c>
      <c r="W205">
        <v>287</v>
      </c>
      <c r="X205" t="s">
        <v>1292</v>
      </c>
      <c r="Y205" t="s">
        <v>1293</v>
      </c>
      <c r="Z205">
        <v>200</v>
      </c>
      <c r="AA205" t="s">
        <v>101</v>
      </c>
      <c r="AB205" t="s">
        <v>1293</v>
      </c>
      <c r="AD205" t="e">
        <v>#N/A</v>
      </c>
      <c r="AE205" t="s">
        <v>1294</v>
      </c>
      <c r="AH205" t="s">
        <v>857</v>
      </c>
      <c r="AI205" t="s">
        <v>99</v>
      </c>
      <c r="AJ205" t="s">
        <v>1295</v>
      </c>
      <c r="AK205">
        <v>169.75</v>
      </c>
      <c r="AL205" t="s">
        <v>101</v>
      </c>
      <c r="AN205" t="s">
        <v>83</v>
      </c>
      <c r="AO205" t="s">
        <v>762</v>
      </c>
      <c r="AP205">
        <v>1</v>
      </c>
      <c r="AQ205" t="s">
        <v>103</v>
      </c>
      <c r="AR205">
        <v>350</v>
      </c>
      <c r="AS205" t="s">
        <v>101</v>
      </c>
      <c r="AT205" s="1">
        <v>44951</v>
      </c>
      <c r="AU205" t="s">
        <v>104</v>
      </c>
      <c r="AV205" t="s">
        <v>763</v>
      </c>
      <c r="AW205" t="s">
        <v>1422</v>
      </c>
    </row>
    <row r="206" spans="1:49" x14ac:dyDescent="0.25">
      <c r="A206" t="s">
        <v>929</v>
      </c>
      <c r="B206" t="s">
        <v>930</v>
      </c>
      <c r="C206" s="1">
        <v>44802</v>
      </c>
      <c r="D206" t="s">
        <v>1291</v>
      </c>
      <c r="E206" t="s">
        <v>80</v>
      </c>
      <c r="F206">
        <v>0</v>
      </c>
      <c r="H206" t="s">
        <v>538</v>
      </c>
      <c r="J206" t="s">
        <v>1433</v>
      </c>
      <c r="K206" t="s">
        <v>1335</v>
      </c>
      <c r="L206" s="2">
        <v>0.58333333333333337</v>
      </c>
      <c r="M206">
        <v>1</v>
      </c>
      <c r="N206" t="s">
        <v>529</v>
      </c>
      <c r="O206" t="s">
        <v>1395</v>
      </c>
      <c r="Q206" t="s">
        <v>931</v>
      </c>
      <c r="R206" t="s">
        <v>732</v>
      </c>
      <c r="S206" t="s">
        <v>733</v>
      </c>
      <c r="T206">
        <v>1</v>
      </c>
      <c r="U206" t="s">
        <v>932</v>
      </c>
      <c r="V206">
        <v>234</v>
      </c>
      <c r="W206">
        <v>258</v>
      </c>
      <c r="X206" t="s">
        <v>1292</v>
      </c>
      <c r="Y206" t="s">
        <v>1293</v>
      </c>
      <c r="Z206">
        <v>105</v>
      </c>
      <c r="AA206" t="s">
        <v>101</v>
      </c>
      <c r="AB206" t="s">
        <v>1293</v>
      </c>
      <c r="AD206" t="e">
        <v>#N/A</v>
      </c>
      <c r="AE206" t="s">
        <v>1294</v>
      </c>
      <c r="AH206" t="s">
        <v>933</v>
      </c>
      <c r="AI206" t="s">
        <v>99</v>
      </c>
      <c r="AJ206" t="s">
        <v>1295</v>
      </c>
      <c r="AK206">
        <v>65</v>
      </c>
      <c r="AL206" t="s">
        <v>101</v>
      </c>
      <c r="AM206" t="s">
        <v>912</v>
      </c>
      <c r="AN206" t="s">
        <v>83</v>
      </c>
      <c r="AO206" t="s">
        <v>934</v>
      </c>
      <c r="AP206">
        <v>1</v>
      </c>
      <c r="AQ206" t="s">
        <v>103</v>
      </c>
      <c r="AR206">
        <v>325</v>
      </c>
      <c r="AS206" t="s">
        <v>101</v>
      </c>
      <c r="AT206" s="1">
        <v>44938</v>
      </c>
      <c r="AU206" t="s">
        <v>104</v>
      </c>
      <c r="AV206" t="s">
        <v>935</v>
      </c>
      <c r="AW206" t="s">
        <v>1434</v>
      </c>
    </row>
    <row r="207" spans="1:49" x14ac:dyDescent="0.25">
      <c r="A207" t="s">
        <v>929</v>
      </c>
      <c r="B207" t="s">
        <v>930</v>
      </c>
      <c r="C207" s="1">
        <v>44802</v>
      </c>
      <c r="D207" t="s">
        <v>1291</v>
      </c>
      <c r="E207" t="s">
        <v>80</v>
      </c>
      <c r="F207">
        <v>0</v>
      </c>
      <c r="H207" t="s">
        <v>538</v>
      </c>
      <c r="J207" t="s">
        <v>1433</v>
      </c>
      <c r="K207" t="s">
        <v>1335</v>
      </c>
      <c r="L207" s="2">
        <v>0.58333333333333337</v>
      </c>
      <c r="M207">
        <v>1</v>
      </c>
      <c r="N207" t="s">
        <v>529</v>
      </c>
      <c r="O207" t="s">
        <v>1395</v>
      </c>
      <c r="Q207" t="s">
        <v>937</v>
      </c>
      <c r="R207" t="s">
        <v>732</v>
      </c>
      <c r="S207" t="s">
        <v>733</v>
      </c>
      <c r="T207">
        <v>1</v>
      </c>
      <c r="U207" t="s">
        <v>938</v>
      </c>
      <c r="V207">
        <v>290</v>
      </c>
      <c r="W207">
        <v>317</v>
      </c>
      <c r="X207" t="s">
        <v>1292</v>
      </c>
      <c r="Y207" t="s">
        <v>1293</v>
      </c>
      <c r="Z207">
        <v>240</v>
      </c>
      <c r="AA207" t="s">
        <v>101</v>
      </c>
      <c r="AB207" t="s">
        <v>1293</v>
      </c>
      <c r="AD207" t="e">
        <v>#N/A</v>
      </c>
      <c r="AE207" t="s">
        <v>1294</v>
      </c>
      <c r="AH207" t="s">
        <v>939</v>
      </c>
      <c r="AI207" t="s">
        <v>99</v>
      </c>
      <c r="AJ207" t="s">
        <v>1295</v>
      </c>
      <c r="AK207">
        <v>65</v>
      </c>
      <c r="AL207" t="s">
        <v>101</v>
      </c>
      <c r="AM207" t="s">
        <v>912</v>
      </c>
      <c r="AN207" t="s">
        <v>83</v>
      </c>
      <c r="AO207" t="s">
        <v>934</v>
      </c>
      <c r="AP207">
        <v>1</v>
      </c>
      <c r="AQ207" t="s">
        <v>103</v>
      </c>
      <c r="AR207">
        <v>325</v>
      </c>
      <c r="AS207" t="s">
        <v>101</v>
      </c>
      <c r="AT207" s="1">
        <v>44938</v>
      </c>
      <c r="AU207" t="s">
        <v>104</v>
      </c>
      <c r="AV207" t="s">
        <v>935</v>
      </c>
      <c r="AW207" t="s">
        <v>1434</v>
      </c>
    </row>
    <row r="208" spans="1:49" x14ac:dyDescent="0.25">
      <c r="A208" t="s">
        <v>929</v>
      </c>
      <c r="B208" t="s">
        <v>930</v>
      </c>
      <c r="C208" s="1">
        <v>44802</v>
      </c>
      <c r="D208" t="s">
        <v>1291</v>
      </c>
      <c r="E208" t="s">
        <v>80</v>
      </c>
      <c r="F208">
        <v>0</v>
      </c>
      <c r="H208" t="s">
        <v>538</v>
      </c>
      <c r="J208" t="s">
        <v>1433</v>
      </c>
      <c r="K208" t="s">
        <v>1335</v>
      </c>
      <c r="L208" s="2">
        <v>0.58333333333333337</v>
      </c>
      <c r="M208">
        <v>1</v>
      </c>
      <c r="N208" t="s">
        <v>529</v>
      </c>
      <c r="O208" t="s">
        <v>1395</v>
      </c>
      <c r="Q208" t="s">
        <v>940</v>
      </c>
      <c r="R208" t="s">
        <v>732</v>
      </c>
      <c r="S208" t="s">
        <v>733</v>
      </c>
      <c r="T208">
        <v>1</v>
      </c>
      <c r="U208" t="s">
        <v>941</v>
      </c>
      <c r="V208">
        <v>294</v>
      </c>
      <c r="W208">
        <v>318</v>
      </c>
      <c r="X208" t="s">
        <v>1292</v>
      </c>
      <c r="Y208" t="s">
        <v>1293</v>
      </c>
      <c r="Z208">
        <v>240</v>
      </c>
      <c r="AA208" t="s">
        <v>101</v>
      </c>
      <c r="AB208" t="s">
        <v>1293</v>
      </c>
      <c r="AD208" t="e">
        <v>#N/A</v>
      </c>
      <c r="AE208" t="s">
        <v>1294</v>
      </c>
      <c r="AH208" t="s">
        <v>942</v>
      </c>
      <c r="AI208" t="s">
        <v>99</v>
      </c>
      <c r="AJ208" t="s">
        <v>1295</v>
      </c>
      <c r="AK208">
        <v>65</v>
      </c>
      <c r="AL208" t="s">
        <v>101</v>
      </c>
      <c r="AM208" t="s">
        <v>912</v>
      </c>
      <c r="AN208" t="s">
        <v>83</v>
      </c>
      <c r="AO208" t="s">
        <v>934</v>
      </c>
      <c r="AP208">
        <v>1</v>
      </c>
      <c r="AQ208" t="s">
        <v>103</v>
      </c>
      <c r="AR208">
        <v>325</v>
      </c>
      <c r="AS208" t="s">
        <v>101</v>
      </c>
      <c r="AT208" s="1">
        <v>44938</v>
      </c>
      <c r="AU208" t="s">
        <v>104</v>
      </c>
      <c r="AV208" t="s">
        <v>935</v>
      </c>
      <c r="AW208" t="s">
        <v>1434</v>
      </c>
    </row>
    <row r="209" spans="1:49" x14ac:dyDescent="0.25">
      <c r="A209" t="s">
        <v>929</v>
      </c>
      <c r="B209" t="s">
        <v>930</v>
      </c>
      <c r="C209" s="1">
        <v>44802</v>
      </c>
      <c r="D209" t="s">
        <v>1291</v>
      </c>
      <c r="E209" t="s">
        <v>80</v>
      </c>
      <c r="F209">
        <v>0</v>
      </c>
      <c r="H209" t="s">
        <v>538</v>
      </c>
      <c r="J209" t="s">
        <v>1433</v>
      </c>
      <c r="K209" t="s">
        <v>1335</v>
      </c>
      <c r="L209" s="2">
        <v>0.58333333333333337</v>
      </c>
      <c r="M209">
        <v>1</v>
      </c>
      <c r="N209" t="s">
        <v>529</v>
      </c>
      <c r="O209" t="s">
        <v>1395</v>
      </c>
      <c r="Q209" t="s">
        <v>943</v>
      </c>
      <c r="R209" t="s">
        <v>732</v>
      </c>
      <c r="S209" t="s">
        <v>733</v>
      </c>
      <c r="T209">
        <v>1</v>
      </c>
      <c r="U209" t="s">
        <v>944</v>
      </c>
      <c r="V209">
        <v>264</v>
      </c>
      <c r="W209">
        <v>286</v>
      </c>
      <c r="X209" t="s">
        <v>1292</v>
      </c>
      <c r="Y209" t="s">
        <v>1293</v>
      </c>
      <c r="Z209">
        <v>180</v>
      </c>
      <c r="AA209" t="s">
        <v>101</v>
      </c>
      <c r="AB209" t="s">
        <v>1293</v>
      </c>
      <c r="AD209" t="e">
        <v>#N/A</v>
      </c>
      <c r="AE209" t="s">
        <v>1294</v>
      </c>
      <c r="AH209" t="s">
        <v>945</v>
      </c>
      <c r="AI209" t="s">
        <v>99</v>
      </c>
      <c r="AJ209" t="s">
        <v>1295</v>
      </c>
      <c r="AK209">
        <v>65</v>
      </c>
      <c r="AL209" t="s">
        <v>101</v>
      </c>
      <c r="AM209" t="s">
        <v>912</v>
      </c>
      <c r="AN209" t="s">
        <v>83</v>
      </c>
      <c r="AO209" t="s">
        <v>934</v>
      </c>
      <c r="AP209">
        <v>1</v>
      </c>
      <c r="AQ209" t="s">
        <v>103</v>
      </c>
      <c r="AR209">
        <v>325</v>
      </c>
      <c r="AS209" t="s">
        <v>101</v>
      </c>
      <c r="AT209" s="1">
        <v>44938</v>
      </c>
      <c r="AU209" t="s">
        <v>104</v>
      </c>
      <c r="AV209" t="s">
        <v>935</v>
      </c>
      <c r="AW209" t="s">
        <v>1434</v>
      </c>
    </row>
    <row r="210" spans="1:49" x14ac:dyDescent="0.25">
      <c r="A210" t="s">
        <v>929</v>
      </c>
      <c r="B210" t="s">
        <v>930</v>
      </c>
      <c r="C210" s="1">
        <v>44802</v>
      </c>
      <c r="D210" t="s">
        <v>1291</v>
      </c>
      <c r="E210" t="s">
        <v>80</v>
      </c>
      <c r="F210">
        <v>0</v>
      </c>
      <c r="H210" t="s">
        <v>538</v>
      </c>
      <c r="J210" t="s">
        <v>1433</v>
      </c>
      <c r="K210" t="s">
        <v>1335</v>
      </c>
      <c r="L210" s="2">
        <v>0.58333333333333337</v>
      </c>
      <c r="M210">
        <v>1</v>
      </c>
      <c r="N210" t="s">
        <v>529</v>
      </c>
      <c r="O210" t="s">
        <v>1395</v>
      </c>
      <c r="Q210" t="s">
        <v>946</v>
      </c>
      <c r="R210" t="s">
        <v>732</v>
      </c>
      <c r="S210" t="s">
        <v>733</v>
      </c>
      <c r="T210">
        <v>1</v>
      </c>
      <c r="U210" t="s">
        <v>947</v>
      </c>
      <c r="V210">
        <v>260</v>
      </c>
      <c r="W210">
        <v>285</v>
      </c>
      <c r="X210" t="s">
        <v>1292</v>
      </c>
      <c r="Y210" t="s">
        <v>1293</v>
      </c>
      <c r="Z210">
        <v>165</v>
      </c>
      <c r="AA210" t="s">
        <v>101</v>
      </c>
      <c r="AB210" t="s">
        <v>1293</v>
      </c>
      <c r="AD210" t="e">
        <v>#N/A</v>
      </c>
      <c r="AE210" t="s">
        <v>1294</v>
      </c>
      <c r="AH210" t="s">
        <v>948</v>
      </c>
      <c r="AI210" t="s">
        <v>99</v>
      </c>
      <c r="AJ210" t="s">
        <v>1295</v>
      </c>
      <c r="AK210">
        <v>65</v>
      </c>
      <c r="AL210" t="s">
        <v>101</v>
      </c>
      <c r="AM210" t="s">
        <v>912</v>
      </c>
      <c r="AN210" t="s">
        <v>83</v>
      </c>
      <c r="AO210" t="s">
        <v>934</v>
      </c>
      <c r="AP210">
        <v>1</v>
      </c>
      <c r="AQ210" t="s">
        <v>103</v>
      </c>
      <c r="AR210">
        <v>325</v>
      </c>
      <c r="AS210" t="s">
        <v>101</v>
      </c>
      <c r="AT210" s="1">
        <v>44938</v>
      </c>
      <c r="AU210" t="s">
        <v>104</v>
      </c>
      <c r="AV210" t="s">
        <v>935</v>
      </c>
      <c r="AW210" t="s">
        <v>1434</v>
      </c>
    </row>
    <row r="211" spans="1:49" x14ac:dyDescent="0.25">
      <c r="A211" t="s">
        <v>929</v>
      </c>
      <c r="B211" t="s">
        <v>930</v>
      </c>
      <c r="C211" s="1">
        <v>44802</v>
      </c>
      <c r="D211" t="s">
        <v>1291</v>
      </c>
      <c r="E211" t="s">
        <v>80</v>
      </c>
      <c r="F211">
        <v>0</v>
      </c>
      <c r="H211" t="s">
        <v>538</v>
      </c>
      <c r="J211" t="s">
        <v>1433</v>
      </c>
      <c r="K211" t="s">
        <v>1335</v>
      </c>
      <c r="L211" s="2">
        <v>0.58333333333333337</v>
      </c>
      <c r="M211">
        <v>1</v>
      </c>
      <c r="N211" t="s">
        <v>529</v>
      </c>
      <c r="O211" t="s">
        <v>1395</v>
      </c>
      <c r="Q211" t="s">
        <v>954</v>
      </c>
      <c r="R211" t="s">
        <v>758</v>
      </c>
      <c r="S211" t="s">
        <v>759</v>
      </c>
      <c r="T211">
        <v>1</v>
      </c>
      <c r="U211" t="s">
        <v>955</v>
      </c>
      <c r="V211">
        <v>250</v>
      </c>
      <c r="W211">
        <v>271</v>
      </c>
      <c r="X211" t="s">
        <v>1292</v>
      </c>
      <c r="Y211" t="s">
        <v>1293</v>
      </c>
      <c r="Z211">
        <v>195</v>
      </c>
      <c r="AA211" t="s">
        <v>101</v>
      </c>
      <c r="AB211" t="s">
        <v>1293</v>
      </c>
      <c r="AD211" t="e">
        <v>#N/A</v>
      </c>
      <c r="AE211" t="s">
        <v>1294</v>
      </c>
      <c r="AH211" t="s">
        <v>956</v>
      </c>
      <c r="AI211" t="s">
        <v>99</v>
      </c>
      <c r="AJ211" t="s">
        <v>1295</v>
      </c>
      <c r="AK211">
        <v>55.5</v>
      </c>
      <c r="AL211" t="s">
        <v>101</v>
      </c>
      <c r="AN211" t="s">
        <v>83</v>
      </c>
      <c r="AO211" t="s">
        <v>957</v>
      </c>
      <c r="AP211">
        <v>1</v>
      </c>
      <c r="AQ211" t="s">
        <v>103</v>
      </c>
      <c r="AR211">
        <v>300</v>
      </c>
      <c r="AS211" t="s">
        <v>101</v>
      </c>
      <c r="AT211" s="1">
        <v>44945</v>
      </c>
      <c r="AU211" t="s">
        <v>104</v>
      </c>
      <c r="AV211" t="s">
        <v>958</v>
      </c>
      <c r="AW211" t="s">
        <v>1435</v>
      </c>
    </row>
    <row r="212" spans="1:49" x14ac:dyDescent="0.25">
      <c r="A212" t="s">
        <v>929</v>
      </c>
      <c r="B212" t="s">
        <v>930</v>
      </c>
      <c r="C212" s="1">
        <v>44802</v>
      </c>
      <c r="D212" t="s">
        <v>1291</v>
      </c>
      <c r="E212" t="s">
        <v>80</v>
      </c>
      <c r="F212">
        <v>0</v>
      </c>
      <c r="H212" t="s">
        <v>538</v>
      </c>
      <c r="J212" t="s">
        <v>1433</v>
      </c>
      <c r="K212" t="s">
        <v>1335</v>
      </c>
      <c r="L212" s="2">
        <v>0.58333333333333337</v>
      </c>
      <c r="M212">
        <v>1</v>
      </c>
      <c r="N212" t="s">
        <v>529</v>
      </c>
      <c r="O212" t="s">
        <v>1395</v>
      </c>
      <c r="Q212" t="s">
        <v>960</v>
      </c>
      <c r="R212" t="s">
        <v>758</v>
      </c>
      <c r="S212" t="s">
        <v>759</v>
      </c>
      <c r="T212">
        <v>1</v>
      </c>
      <c r="U212" t="s">
        <v>961</v>
      </c>
      <c r="V212">
        <v>252</v>
      </c>
      <c r="W212">
        <v>277</v>
      </c>
      <c r="X212" t="s">
        <v>1292</v>
      </c>
      <c r="Y212" t="s">
        <v>1293</v>
      </c>
      <c r="Z212">
        <v>195</v>
      </c>
      <c r="AA212" t="s">
        <v>101</v>
      </c>
      <c r="AB212" t="s">
        <v>1293</v>
      </c>
      <c r="AD212" t="e">
        <v>#N/A</v>
      </c>
      <c r="AE212" t="s">
        <v>1294</v>
      </c>
      <c r="AH212" t="s">
        <v>962</v>
      </c>
      <c r="AI212" t="s">
        <v>99</v>
      </c>
      <c r="AJ212" t="s">
        <v>1295</v>
      </c>
      <c r="AK212">
        <v>55.5</v>
      </c>
      <c r="AL212" t="s">
        <v>101</v>
      </c>
      <c r="AN212" t="s">
        <v>83</v>
      </c>
      <c r="AO212" t="s">
        <v>957</v>
      </c>
      <c r="AP212">
        <v>1</v>
      </c>
      <c r="AQ212" t="s">
        <v>103</v>
      </c>
      <c r="AR212">
        <v>300</v>
      </c>
      <c r="AS212" t="s">
        <v>101</v>
      </c>
      <c r="AT212" s="1">
        <v>44945</v>
      </c>
      <c r="AU212" t="s">
        <v>104</v>
      </c>
      <c r="AV212" t="s">
        <v>958</v>
      </c>
      <c r="AW212" t="s">
        <v>1435</v>
      </c>
    </row>
    <row r="213" spans="1:49" x14ac:dyDescent="0.25">
      <c r="A213" t="s">
        <v>929</v>
      </c>
      <c r="B213" t="s">
        <v>930</v>
      </c>
      <c r="C213" s="1">
        <v>44802</v>
      </c>
      <c r="D213" t="s">
        <v>1291</v>
      </c>
      <c r="E213" t="s">
        <v>80</v>
      </c>
      <c r="F213">
        <v>0</v>
      </c>
      <c r="H213" t="s">
        <v>538</v>
      </c>
      <c r="J213" t="s">
        <v>1433</v>
      </c>
      <c r="K213" t="s">
        <v>1335</v>
      </c>
      <c r="L213" s="2">
        <v>0.58333333333333337</v>
      </c>
      <c r="M213">
        <v>1</v>
      </c>
      <c r="N213" t="s">
        <v>529</v>
      </c>
      <c r="O213" t="s">
        <v>1395</v>
      </c>
      <c r="Q213" t="s">
        <v>963</v>
      </c>
      <c r="R213" t="s">
        <v>758</v>
      </c>
      <c r="S213" t="s">
        <v>759</v>
      </c>
      <c r="T213">
        <v>1</v>
      </c>
      <c r="U213" t="s">
        <v>964</v>
      </c>
      <c r="V213">
        <v>270</v>
      </c>
      <c r="W213">
        <v>293</v>
      </c>
      <c r="X213" t="s">
        <v>1292</v>
      </c>
      <c r="Y213" t="s">
        <v>1293</v>
      </c>
      <c r="Z213">
        <v>230</v>
      </c>
      <c r="AA213" t="s">
        <v>101</v>
      </c>
      <c r="AB213" t="s">
        <v>1293</v>
      </c>
      <c r="AD213" t="e">
        <v>#N/A</v>
      </c>
      <c r="AE213" t="s">
        <v>1294</v>
      </c>
      <c r="AH213" t="s">
        <v>965</v>
      </c>
      <c r="AI213" t="s">
        <v>99</v>
      </c>
      <c r="AJ213" t="s">
        <v>1295</v>
      </c>
      <c r="AK213">
        <v>66</v>
      </c>
      <c r="AL213" t="s">
        <v>101</v>
      </c>
      <c r="AN213" t="s">
        <v>83</v>
      </c>
      <c r="AO213" t="s">
        <v>957</v>
      </c>
      <c r="AP213">
        <v>1</v>
      </c>
      <c r="AQ213" t="s">
        <v>103</v>
      </c>
      <c r="AR213">
        <v>300</v>
      </c>
      <c r="AS213" t="s">
        <v>101</v>
      </c>
      <c r="AT213" s="1">
        <v>44945</v>
      </c>
      <c r="AU213" t="s">
        <v>104</v>
      </c>
      <c r="AV213" t="s">
        <v>958</v>
      </c>
      <c r="AW213" t="s">
        <v>1435</v>
      </c>
    </row>
    <row r="214" spans="1:49" x14ac:dyDescent="0.25">
      <c r="A214" t="s">
        <v>929</v>
      </c>
      <c r="B214" t="s">
        <v>930</v>
      </c>
      <c r="C214" s="1">
        <v>44802</v>
      </c>
      <c r="D214" t="s">
        <v>1291</v>
      </c>
      <c r="E214" t="s">
        <v>80</v>
      </c>
      <c r="F214">
        <v>0</v>
      </c>
      <c r="H214" t="s">
        <v>538</v>
      </c>
      <c r="J214" t="s">
        <v>1433</v>
      </c>
      <c r="K214" t="s">
        <v>1335</v>
      </c>
      <c r="L214" s="2">
        <v>0.58333333333333337</v>
      </c>
      <c r="M214">
        <v>1</v>
      </c>
      <c r="N214" t="s">
        <v>529</v>
      </c>
      <c r="O214" t="s">
        <v>1395</v>
      </c>
      <c r="Q214" t="s">
        <v>966</v>
      </c>
      <c r="R214" t="s">
        <v>758</v>
      </c>
      <c r="S214" t="s">
        <v>759</v>
      </c>
      <c r="T214">
        <v>1</v>
      </c>
      <c r="U214" t="s">
        <v>967</v>
      </c>
      <c r="V214">
        <v>270</v>
      </c>
      <c r="W214">
        <v>296</v>
      </c>
      <c r="X214" t="s">
        <v>1292</v>
      </c>
      <c r="Y214" t="s">
        <v>1293</v>
      </c>
      <c r="Z214">
        <v>255</v>
      </c>
      <c r="AA214" t="s">
        <v>101</v>
      </c>
      <c r="AB214" t="s">
        <v>1293</v>
      </c>
      <c r="AD214" t="e">
        <v>#N/A</v>
      </c>
      <c r="AE214" t="s">
        <v>1294</v>
      </c>
      <c r="AH214" t="s">
        <v>968</v>
      </c>
      <c r="AI214" t="s">
        <v>99</v>
      </c>
      <c r="AJ214" t="s">
        <v>1295</v>
      </c>
      <c r="AK214">
        <v>72</v>
      </c>
      <c r="AL214" t="s">
        <v>101</v>
      </c>
      <c r="AN214" t="s">
        <v>83</v>
      </c>
      <c r="AO214" t="s">
        <v>957</v>
      </c>
      <c r="AP214">
        <v>1</v>
      </c>
      <c r="AQ214" t="s">
        <v>103</v>
      </c>
      <c r="AR214">
        <v>300</v>
      </c>
      <c r="AS214" t="s">
        <v>101</v>
      </c>
      <c r="AT214" s="1">
        <v>44945</v>
      </c>
      <c r="AU214" t="s">
        <v>104</v>
      </c>
      <c r="AV214" t="s">
        <v>958</v>
      </c>
      <c r="AW214" t="s">
        <v>1435</v>
      </c>
    </row>
    <row r="215" spans="1:49" x14ac:dyDescent="0.25">
      <c r="A215" t="s">
        <v>929</v>
      </c>
      <c r="B215" t="s">
        <v>930</v>
      </c>
      <c r="C215" s="1">
        <v>44802</v>
      </c>
      <c r="D215" t="s">
        <v>1291</v>
      </c>
      <c r="E215" t="s">
        <v>80</v>
      </c>
      <c r="F215">
        <v>0</v>
      </c>
      <c r="H215" t="s">
        <v>538</v>
      </c>
      <c r="J215" t="s">
        <v>1433</v>
      </c>
      <c r="K215" t="s">
        <v>1335</v>
      </c>
      <c r="L215" s="2">
        <v>0.58333333333333337</v>
      </c>
      <c r="M215">
        <v>1</v>
      </c>
      <c r="N215" t="s">
        <v>529</v>
      </c>
      <c r="O215" t="s">
        <v>1395</v>
      </c>
      <c r="Q215" t="s">
        <v>969</v>
      </c>
      <c r="R215" t="s">
        <v>758</v>
      </c>
      <c r="S215" t="s">
        <v>759</v>
      </c>
      <c r="T215">
        <v>1</v>
      </c>
      <c r="U215" t="s">
        <v>970</v>
      </c>
      <c r="V215">
        <v>253</v>
      </c>
      <c r="W215">
        <v>275</v>
      </c>
      <c r="X215" t="s">
        <v>1292</v>
      </c>
      <c r="Y215" t="s">
        <v>1293</v>
      </c>
      <c r="Z215">
        <v>185</v>
      </c>
      <c r="AA215" t="s">
        <v>101</v>
      </c>
      <c r="AB215" t="s">
        <v>1293</v>
      </c>
      <c r="AD215" t="e">
        <v>#N/A</v>
      </c>
      <c r="AE215" t="s">
        <v>1294</v>
      </c>
      <c r="AH215" t="s">
        <v>971</v>
      </c>
      <c r="AI215" t="s">
        <v>99</v>
      </c>
      <c r="AJ215" t="s">
        <v>1295</v>
      </c>
      <c r="AK215">
        <v>51</v>
      </c>
      <c r="AL215" t="s">
        <v>101</v>
      </c>
      <c r="AN215" t="s">
        <v>83</v>
      </c>
      <c r="AO215" t="s">
        <v>957</v>
      </c>
      <c r="AP215">
        <v>1</v>
      </c>
      <c r="AQ215" t="s">
        <v>103</v>
      </c>
      <c r="AR215">
        <v>300</v>
      </c>
      <c r="AS215" t="s">
        <v>101</v>
      </c>
      <c r="AT215" s="1">
        <v>44945</v>
      </c>
      <c r="AU215" t="s">
        <v>104</v>
      </c>
      <c r="AV215" t="s">
        <v>958</v>
      </c>
      <c r="AW215" t="s">
        <v>1435</v>
      </c>
    </row>
    <row r="216" spans="1:49" x14ac:dyDescent="0.25">
      <c r="A216" t="s">
        <v>929</v>
      </c>
      <c r="B216" t="s">
        <v>930</v>
      </c>
      <c r="C216" s="1">
        <v>44802</v>
      </c>
      <c r="D216" t="s">
        <v>1291</v>
      </c>
      <c r="E216" t="s">
        <v>80</v>
      </c>
      <c r="F216">
        <v>0</v>
      </c>
      <c r="H216" t="s">
        <v>538</v>
      </c>
      <c r="J216" t="s">
        <v>1433</v>
      </c>
      <c r="K216" t="s">
        <v>1335</v>
      </c>
      <c r="L216" s="2">
        <v>0.58333333333333337</v>
      </c>
      <c r="M216">
        <v>1</v>
      </c>
      <c r="N216" t="s">
        <v>529</v>
      </c>
      <c r="O216" t="s">
        <v>1395</v>
      </c>
      <c r="Q216" t="s">
        <v>949</v>
      </c>
      <c r="R216" t="s">
        <v>744</v>
      </c>
      <c r="S216" t="s">
        <v>745</v>
      </c>
      <c r="T216">
        <v>1</v>
      </c>
      <c r="U216" t="s">
        <v>950</v>
      </c>
      <c r="V216">
        <v>300</v>
      </c>
      <c r="W216">
        <v>329</v>
      </c>
      <c r="X216" t="s">
        <v>1292</v>
      </c>
      <c r="Y216" t="s">
        <v>1293</v>
      </c>
      <c r="Z216">
        <v>310</v>
      </c>
      <c r="AA216" t="s">
        <v>101</v>
      </c>
      <c r="AB216" t="s">
        <v>1293</v>
      </c>
      <c r="AD216" t="e">
        <v>#N/A</v>
      </c>
      <c r="AE216" t="s">
        <v>1294</v>
      </c>
      <c r="AH216" t="s">
        <v>951</v>
      </c>
      <c r="AI216" t="s">
        <v>99</v>
      </c>
      <c r="AJ216" t="s">
        <v>1295</v>
      </c>
      <c r="AK216">
        <v>271.10998535156199</v>
      </c>
      <c r="AL216" t="s">
        <v>101</v>
      </c>
      <c r="AN216" t="s">
        <v>83</v>
      </c>
      <c r="AO216" t="s">
        <v>952</v>
      </c>
      <c r="AP216">
        <v>1</v>
      </c>
      <c r="AQ216" t="s">
        <v>103</v>
      </c>
      <c r="AR216">
        <v>271.10998535156199</v>
      </c>
      <c r="AS216" t="s">
        <v>101</v>
      </c>
      <c r="AT216" s="1">
        <v>44930</v>
      </c>
      <c r="AU216" t="s">
        <v>104</v>
      </c>
      <c r="AV216" t="s">
        <v>953</v>
      </c>
      <c r="AW216" t="s">
        <v>1436</v>
      </c>
    </row>
    <row r="217" spans="1:49" x14ac:dyDescent="0.25">
      <c r="A217" t="s">
        <v>929</v>
      </c>
      <c r="B217" t="s">
        <v>930</v>
      </c>
      <c r="C217" s="1">
        <v>44803</v>
      </c>
      <c r="D217" t="s">
        <v>1291</v>
      </c>
      <c r="E217" t="s">
        <v>80</v>
      </c>
      <c r="F217">
        <v>0</v>
      </c>
      <c r="H217" t="s">
        <v>782</v>
      </c>
      <c r="J217" t="s">
        <v>117</v>
      </c>
      <c r="K217" t="s">
        <v>91</v>
      </c>
      <c r="L217" s="2">
        <v>0.2986111111111111</v>
      </c>
      <c r="M217">
        <v>1</v>
      </c>
      <c r="N217" t="s">
        <v>784</v>
      </c>
      <c r="O217" t="s">
        <v>783</v>
      </c>
      <c r="Q217" t="s">
        <v>1055</v>
      </c>
      <c r="R217" t="s">
        <v>531</v>
      </c>
      <c r="S217" t="s">
        <v>532</v>
      </c>
      <c r="T217">
        <v>1</v>
      </c>
      <c r="U217" t="s">
        <v>1056</v>
      </c>
      <c r="V217">
        <v>460</v>
      </c>
      <c r="W217">
        <v>480</v>
      </c>
      <c r="X217" t="s">
        <v>1292</v>
      </c>
      <c r="Y217" t="s">
        <v>1293</v>
      </c>
      <c r="Z217">
        <v>1425</v>
      </c>
      <c r="AA217" t="s">
        <v>101</v>
      </c>
      <c r="AB217" t="s">
        <v>1293</v>
      </c>
      <c r="AD217" t="e">
        <v>#N/A</v>
      </c>
      <c r="AE217" t="s">
        <v>1294</v>
      </c>
      <c r="AH217" t="s">
        <v>1057</v>
      </c>
      <c r="AI217" t="s">
        <v>99</v>
      </c>
      <c r="AJ217" t="s">
        <v>1295</v>
      </c>
      <c r="AK217">
        <v>53</v>
      </c>
      <c r="AL217" t="s">
        <v>101</v>
      </c>
      <c r="AM217" t="s">
        <v>912</v>
      </c>
      <c r="AN217" t="s">
        <v>83</v>
      </c>
      <c r="AO217" t="s">
        <v>1058</v>
      </c>
      <c r="AP217">
        <v>1</v>
      </c>
      <c r="AQ217" t="s">
        <v>103</v>
      </c>
      <c r="AR217">
        <v>265</v>
      </c>
      <c r="AS217" t="s">
        <v>101</v>
      </c>
      <c r="AT217" s="1">
        <v>44916</v>
      </c>
      <c r="AU217" t="s">
        <v>104</v>
      </c>
      <c r="AV217" t="s">
        <v>1059</v>
      </c>
      <c r="AW217" t="s">
        <v>1442</v>
      </c>
    </row>
    <row r="218" spans="1:49" x14ac:dyDescent="0.25">
      <c r="A218" t="s">
        <v>929</v>
      </c>
      <c r="B218" t="s">
        <v>930</v>
      </c>
      <c r="C218" s="1">
        <v>44803</v>
      </c>
      <c r="D218" t="s">
        <v>1291</v>
      </c>
      <c r="E218" t="s">
        <v>80</v>
      </c>
      <c r="F218">
        <v>0</v>
      </c>
      <c r="H218" t="s">
        <v>782</v>
      </c>
      <c r="J218" t="s">
        <v>117</v>
      </c>
      <c r="K218" t="s">
        <v>91</v>
      </c>
      <c r="L218" s="2">
        <v>0.2986111111111111</v>
      </c>
      <c r="M218">
        <v>1</v>
      </c>
      <c r="N218" t="s">
        <v>784</v>
      </c>
      <c r="O218" t="s">
        <v>783</v>
      </c>
      <c r="Q218" t="s">
        <v>1061</v>
      </c>
      <c r="R218" t="s">
        <v>531</v>
      </c>
      <c r="S218" t="s">
        <v>532</v>
      </c>
      <c r="T218">
        <v>1</v>
      </c>
      <c r="U218" t="s">
        <v>1062</v>
      </c>
      <c r="V218">
        <v>457</v>
      </c>
      <c r="W218">
        <v>482</v>
      </c>
      <c r="X218" t="s">
        <v>1292</v>
      </c>
      <c r="Y218" t="s">
        <v>1293</v>
      </c>
      <c r="Z218">
        <v>1325</v>
      </c>
      <c r="AA218" t="s">
        <v>101</v>
      </c>
      <c r="AB218" t="s">
        <v>1293</v>
      </c>
      <c r="AD218" t="e">
        <v>#N/A</v>
      </c>
      <c r="AE218" t="s">
        <v>1294</v>
      </c>
      <c r="AH218" t="s">
        <v>1063</v>
      </c>
      <c r="AI218" t="s">
        <v>99</v>
      </c>
      <c r="AJ218" t="s">
        <v>1295</v>
      </c>
      <c r="AK218">
        <v>53</v>
      </c>
      <c r="AL218" t="s">
        <v>101</v>
      </c>
      <c r="AM218" t="s">
        <v>912</v>
      </c>
      <c r="AN218" t="s">
        <v>83</v>
      </c>
      <c r="AO218" t="s">
        <v>1058</v>
      </c>
      <c r="AP218">
        <v>1</v>
      </c>
      <c r="AQ218" t="s">
        <v>103</v>
      </c>
      <c r="AR218">
        <v>265</v>
      </c>
      <c r="AS218" t="s">
        <v>101</v>
      </c>
      <c r="AT218" s="1">
        <v>44916</v>
      </c>
      <c r="AU218" t="s">
        <v>104</v>
      </c>
      <c r="AV218" t="s">
        <v>1059</v>
      </c>
      <c r="AW218" t="s">
        <v>1442</v>
      </c>
    </row>
    <row r="219" spans="1:49" x14ac:dyDescent="0.25">
      <c r="A219" t="s">
        <v>929</v>
      </c>
      <c r="B219" t="s">
        <v>930</v>
      </c>
      <c r="C219" s="1">
        <v>44803</v>
      </c>
      <c r="D219" t="s">
        <v>1291</v>
      </c>
      <c r="E219" t="s">
        <v>80</v>
      </c>
      <c r="F219">
        <v>0</v>
      </c>
      <c r="H219" t="s">
        <v>782</v>
      </c>
      <c r="J219" t="s">
        <v>117</v>
      </c>
      <c r="K219" t="s">
        <v>91</v>
      </c>
      <c r="L219" s="2">
        <v>0.2986111111111111</v>
      </c>
      <c r="M219">
        <v>1</v>
      </c>
      <c r="N219" t="s">
        <v>784</v>
      </c>
      <c r="O219" t="s">
        <v>783</v>
      </c>
      <c r="Q219" t="s">
        <v>1064</v>
      </c>
      <c r="R219" t="s">
        <v>531</v>
      </c>
      <c r="S219" t="s">
        <v>532</v>
      </c>
      <c r="T219">
        <v>1</v>
      </c>
      <c r="U219" t="s">
        <v>1065</v>
      </c>
      <c r="V219">
        <v>463</v>
      </c>
      <c r="W219">
        <v>477</v>
      </c>
      <c r="X219" t="s">
        <v>1292</v>
      </c>
      <c r="Y219" t="s">
        <v>1293</v>
      </c>
      <c r="Z219">
        <v>1490</v>
      </c>
      <c r="AA219" t="s">
        <v>101</v>
      </c>
      <c r="AB219" t="s">
        <v>1293</v>
      </c>
      <c r="AD219" t="e">
        <v>#N/A</v>
      </c>
      <c r="AE219" t="s">
        <v>1294</v>
      </c>
      <c r="AH219" t="s">
        <v>1066</v>
      </c>
      <c r="AI219" t="s">
        <v>99</v>
      </c>
      <c r="AJ219" t="s">
        <v>1295</v>
      </c>
      <c r="AK219">
        <v>53</v>
      </c>
      <c r="AL219" t="s">
        <v>101</v>
      </c>
      <c r="AM219" t="s">
        <v>912</v>
      </c>
      <c r="AN219" t="s">
        <v>83</v>
      </c>
      <c r="AO219" t="s">
        <v>1058</v>
      </c>
      <c r="AP219">
        <v>1</v>
      </c>
      <c r="AQ219" t="s">
        <v>103</v>
      </c>
      <c r="AR219">
        <v>265</v>
      </c>
      <c r="AS219" t="s">
        <v>101</v>
      </c>
      <c r="AT219" s="1">
        <v>44916</v>
      </c>
      <c r="AU219" t="s">
        <v>104</v>
      </c>
      <c r="AV219" t="s">
        <v>1059</v>
      </c>
      <c r="AW219" t="s">
        <v>1442</v>
      </c>
    </row>
    <row r="220" spans="1:49" x14ac:dyDescent="0.25">
      <c r="A220" t="s">
        <v>929</v>
      </c>
      <c r="B220" t="s">
        <v>930</v>
      </c>
      <c r="C220" s="1">
        <v>44803</v>
      </c>
      <c r="D220" t="s">
        <v>1291</v>
      </c>
      <c r="E220" t="s">
        <v>80</v>
      </c>
      <c r="F220">
        <v>0</v>
      </c>
      <c r="H220" t="s">
        <v>782</v>
      </c>
      <c r="J220" t="s">
        <v>117</v>
      </c>
      <c r="K220" t="s">
        <v>91</v>
      </c>
      <c r="L220" s="2">
        <v>0.2986111111111111</v>
      </c>
      <c r="M220">
        <v>1</v>
      </c>
      <c r="N220" t="s">
        <v>784</v>
      </c>
      <c r="O220" t="s">
        <v>783</v>
      </c>
      <c r="Q220" t="s">
        <v>1067</v>
      </c>
      <c r="R220" t="s">
        <v>531</v>
      </c>
      <c r="S220" t="s">
        <v>532</v>
      </c>
      <c r="T220">
        <v>1</v>
      </c>
      <c r="U220" t="s">
        <v>1068</v>
      </c>
      <c r="V220">
        <v>435</v>
      </c>
      <c r="W220">
        <v>458</v>
      </c>
      <c r="X220" t="s">
        <v>1292</v>
      </c>
      <c r="Y220" t="s">
        <v>1293</v>
      </c>
      <c r="Z220">
        <v>1205</v>
      </c>
      <c r="AA220" t="s">
        <v>101</v>
      </c>
      <c r="AB220" t="s">
        <v>1293</v>
      </c>
      <c r="AD220" t="e">
        <v>#N/A</v>
      </c>
      <c r="AE220" t="s">
        <v>1294</v>
      </c>
      <c r="AH220" t="s">
        <v>1069</v>
      </c>
      <c r="AI220" t="s">
        <v>99</v>
      </c>
      <c r="AJ220" t="s">
        <v>1295</v>
      </c>
      <c r="AK220">
        <v>53</v>
      </c>
      <c r="AL220" t="s">
        <v>101</v>
      </c>
      <c r="AM220" t="s">
        <v>912</v>
      </c>
      <c r="AN220" t="s">
        <v>83</v>
      </c>
      <c r="AO220" t="s">
        <v>1058</v>
      </c>
      <c r="AP220">
        <v>1</v>
      </c>
      <c r="AQ220" t="s">
        <v>103</v>
      </c>
      <c r="AR220">
        <v>265</v>
      </c>
      <c r="AS220" t="s">
        <v>101</v>
      </c>
      <c r="AT220" s="1">
        <v>44916</v>
      </c>
      <c r="AU220" t="s">
        <v>104</v>
      </c>
      <c r="AV220" t="s">
        <v>1059</v>
      </c>
      <c r="AW220" t="s">
        <v>1442</v>
      </c>
    </row>
    <row r="221" spans="1:49" x14ac:dyDescent="0.25">
      <c r="A221" t="s">
        <v>929</v>
      </c>
      <c r="B221" t="s">
        <v>930</v>
      </c>
      <c r="C221" s="1">
        <v>44803</v>
      </c>
      <c r="D221" t="s">
        <v>1291</v>
      </c>
      <c r="E221" t="s">
        <v>80</v>
      </c>
      <c r="F221">
        <v>0</v>
      </c>
      <c r="H221" t="s">
        <v>782</v>
      </c>
      <c r="J221" t="s">
        <v>117</v>
      </c>
      <c r="K221" t="s">
        <v>91</v>
      </c>
      <c r="L221" s="2">
        <v>0.2986111111111111</v>
      </c>
      <c r="M221">
        <v>1</v>
      </c>
      <c r="N221" t="s">
        <v>784</v>
      </c>
      <c r="O221" t="s">
        <v>783</v>
      </c>
      <c r="Q221" t="s">
        <v>1070</v>
      </c>
      <c r="R221" t="s">
        <v>531</v>
      </c>
      <c r="S221" t="s">
        <v>532</v>
      </c>
      <c r="T221">
        <v>1</v>
      </c>
      <c r="U221" t="s">
        <v>1071</v>
      </c>
      <c r="V221">
        <v>454</v>
      </c>
      <c r="W221">
        <v>480</v>
      </c>
      <c r="X221" t="s">
        <v>1292</v>
      </c>
      <c r="Y221" t="s">
        <v>1293</v>
      </c>
      <c r="Z221">
        <v>1230</v>
      </c>
      <c r="AA221" t="s">
        <v>101</v>
      </c>
      <c r="AB221" t="s">
        <v>1293</v>
      </c>
      <c r="AD221" t="e">
        <v>#N/A</v>
      </c>
      <c r="AE221" t="s">
        <v>1294</v>
      </c>
      <c r="AH221" t="s">
        <v>1072</v>
      </c>
      <c r="AI221" t="s">
        <v>99</v>
      </c>
      <c r="AJ221" t="s">
        <v>1295</v>
      </c>
      <c r="AK221">
        <v>53</v>
      </c>
      <c r="AL221" t="s">
        <v>101</v>
      </c>
      <c r="AM221" t="s">
        <v>912</v>
      </c>
      <c r="AN221" t="s">
        <v>83</v>
      </c>
      <c r="AO221" t="s">
        <v>1058</v>
      </c>
      <c r="AP221">
        <v>1</v>
      </c>
      <c r="AQ221" t="s">
        <v>103</v>
      </c>
      <c r="AR221">
        <v>265</v>
      </c>
      <c r="AS221" t="s">
        <v>101</v>
      </c>
      <c r="AT221" s="1">
        <v>44916</v>
      </c>
      <c r="AU221" t="s">
        <v>104</v>
      </c>
      <c r="AV221" t="s">
        <v>1059</v>
      </c>
      <c r="AW221" t="s">
        <v>1442</v>
      </c>
    </row>
    <row r="222" spans="1:49" x14ac:dyDescent="0.25">
      <c r="A222" t="s">
        <v>972</v>
      </c>
      <c r="B222" t="s">
        <v>973</v>
      </c>
      <c r="C222" s="1">
        <v>44803</v>
      </c>
      <c r="D222" t="s">
        <v>1291</v>
      </c>
      <c r="E222" t="s">
        <v>80</v>
      </c>
      <c r="F222">
        <v>0</v>
      </c>
      <c r="H222" t="s">
        <v>538</v>
      </c>
      <c r="J222" t="s">
        <v>1433</v>
      </c>
      <c r="K222" t="s">
        <v>1335</v>
      </c>
      <c r="L222" s="2">
        <v>0.3888888888888889</v>
      </c>
      <c r="M222">
        <v>1</v>
      </c>
      <c r="N222" t="s">
        <v>529</v>
      </c>
      <c r="O222" t="s">
        <v>1395</v>
      </c>
      <c r="Q222" t="s">
        <v>1010</v>
      </c>
      <c r="R222" t="s">
        <v>732</v>
      </c>
      <c r="S222" t="s">
        <v>733</v>
      </c>
      <c r="T222">
        <v>1</v>
      </c>
      <c r="U222" t="s">
        <v>1011</v>
      </c>
      <c r="V222">
        <v>216</v>
      </c>
      <c r="W222">
        <v>227</v>
      </c>
      <c r="X222" t="s">
        <v>1292</v>
      </c>
      <c r="Y222" t="s">
        <v>1293</v>
      </c>
      <c r="Z222">
        <v>75</v>
      </c>
      <c r="AA222" t="s">
        <v>101</v>
      </c>
      <c r="AB222" t="s">
        <v>1293</v>
      </c>
      <c r="AD222" t="e">
        <v>#N/A</v>
      </c>
      <c r="AE222" t="s">
        <v>1294</v>
      </c>
      <c r="AH222" t="s">
        <v>1012</v>
      </c>
      <c r="AI222" t="s">
        <v>99</v>
      </c>
      <c r="AJ222" t="s">
        <v>1295</v>
      </c>
      <c r="AK222">
        <v>50.400001525878899</v>
      </c>
      <c r="AL222" t="s">
        <v>101</v>
      </c>
      <c r="AN222" t="s">
        <v>83</v>
      </c>
      <c r="AO222" t="s">
        <v>1013</v>
      </c>
      <c r="AP222">
        <v>1</v>
      </c>
      <c r="AQ222" t="s">
        <v>103</v>
      </c>
      <c r="AR222">
        <v>399.60000610351602</v>
      </c>
      <c r="AS222" t="s">
        <v>101</v>
      </c>
      <c r="AT222" s="1">
        <v>44977</v>
      </c>
      <c r="AU222" t="s">
        <v>104</v>
      </c>
      <c r="AV222" t="s">
        <v>1014</v>
      </c>
      <c r="AW222" t="s">
        <v>1438</v>
      </c>
    </row>
    <row r="223" spans="1:49" x14ac:dyDescent="0.25">
      <c r="A223" t="s">
        <v>972</v>
      </c>
      <c r="B223" t="s">
        <v>973</v>
      </c>
      <c r="C223" s="1">
        <v>44803</v>
      </c>
      <c r="D223" t="s">
        <v>1291</v>
      </c>
      <c r="E223" t="s">
        <v>80</v>
      </c>
      <c r="F223">
        <v>0</v>
      </c>
      <c r="H223" t="s">
        <v>538</v>
      </c>
      <c r="J223" t="s">
        <v>1433</v>
      </c>
      <c r="K223" t="s">
        <v>1335</v>
      </c>
      <c r="L223" s="2">
        <v>0.3888888888888889</v>
      </c>
      <c r="M223">
        <v>1</v>
      </c>
      <c r="N223" t="s">
        <v>529</v>
      </c>
      <c r="O223" t="s">
        <v>1395</v>
      </c>
      <c r="Q223" t="s">
        <v>1016</v>
      </c>
      <c r="R223" t="s">
        <v>732</v>
      </c>
      <c r="S223" t="s">
        <v>733</v>
      </c>
      <c r="T223">
        <v>1</v>
      </c>
      <c r="U223" t="s">
        <v>1017</v>
      </c>
      <c r="V223">
        <v>228</v>
      </c>
      <c r="W223">
        <v>251</v>
      </c>
      <c r="X223" t="s">
        <v>1292</v>
      </c>
      <c r="Y223" t="s">
        <v>1293</v>
      </c>
      <c r="Z223">
        <v>105</v>
      </c>
      <c r="AA223" t="s">
        <v>101</v>
      </c>
      <c r="AB223" t="s">
        <v>1293</v>
      </c>
      <c r="AD223" t="e">
        <v>#N/A</v>
      </c>
      <c r="AE223" t="s">
        <v>1294</v>
      </c>
      <c r="AH223" t="s">
        <v>1018</v>
      </c>
      <c r="AI223" t="s">
        <v>99</v>
      </c>
      <c r="AJ223" t="s">
        <v>1295</v>
      </c>
      <c r="AK223">
        <v>70.400001525878906</v>
      </c>
      <c r="AL223" t="s">
        <v>101</v>
      </c>
      <c r="AN223" t="s">
        <v>83</v>
      </c>
      <c r="AO223" t="s">
        <v>1013</v>
      </c>
      <c r="AP223">
        <v>1</v>
      </c>
      <c r="AQ223" t="s">
        <v>103</v>
      </c>
      <c r="AR223">
        <v>399.60000610351602</v>
      </c>
      <c r="AS223" t="s">
        <v>101</v>
      </c>
      <c r="AT223" s="1">
        <v>44977</v>
      </c>
      <c r="AU223" t="s">
        <v>104</v>
      </c>
      <c r="AV223" t="s">
        <v>1014</v>
      </c>
      <c r="AW223" t="s">
        <v>1438</v>
      </c>
    </row>
    <row r="224" spans="1:49" x14ac:dyDescent="0.25">
      <c r="A224" t="s">
        <v>972</v>
      </c>
      <c r="B224" t="s">
        <v>973</v>
      </c>
      <c r="C224" s="1">
        <v>44803</v>
      </c>
      <c r="D224" t="s">
        <v>1291</v>
      </c>
      <c r="E224" t="s">
        <v>80</v>
      </c>
      <c r="F224">
        <v>0</v>
      </c>
      <c r="H224" t="s">
        <v>538</v>
      </c>
      <c r="J224" t="s">
        <v>1433</v>
      </c>
      <c r="K224" t="s">
        <v>1335</v>
      </c>
      <c r="L224" s="2">
        <v>0.3888888888888889</v>
      </c>
      <c r="M224">
        <v>1</v>
      </c>
      <c r="N224" t="s">
        <v>529</v>
      </c>
      <c r="O224" t="s">
        <v>1395</v>
      </c>
      <c r="Q224" t="s">
        <v>1019</v>
      </c>
      <c r="R224" t="s">
        <v>732</v>
      </c>
      <c r="S224" t="s">
        <v>733</v>
      </c>
      <c r="T224">
        <v>1</v>
      </c>
      <c r="U224" t="s">
        <v>1020</v>
      </c>
      <c r="V224">
        <v>215</v>
      </c>
      <c r="W224">
        <v>236</v>
      </c>
      <c r="X224" t="s">
        <v>1292</v>
      </c>
      <c r="Y224" t="s">
        <v>1293</v>
      </c>
      <c r="Z224">
        <v>105</v>
      </c>
      <c r="AA224" t="s">
        <v>101</v>
      </c>
      <c r="AB224" t="s">
        <v>1293</v>
      </c>
      <c r="AD224" t="e">
        <v>#N/A</v>
      </c>
      <c r="AE224" t="s">
        <v>1294</v>
      </c>
      <c r="AH224" t="s">
        <v>1021</v>
      </c>
      <c r="AI224" t="s">
        <v>99</v>
      </c>
      <c r="AJ224" t="s">
        <v>1295</v>
      </c>
      <c r="AK224">
        <v>70.400001525878906</v>
      </c>
      <c r="AL224" t="s">
        <v>101</v>
      </c>
      <c r="AN224" t="s">
        <v>83</v>
      </c>
      <c r="AO224" t="s">
        <v>1013</v>
      </c>
      <c r="AP224">
        <v>1</v>
      </c>
      <c r="AQ224" t="s">
        <v>103</v>
      </c>
      <c r="AR224">
        <v>399.60000610351602</v>
      </c>
      <c r="AS224" t="s">
        <v>101</v>
      </c>
      <c r="AT224" s="1">
        <v>44977</v>
      </c>
      <c r="AU224" t="s">
        <v>104</v>
      </c>
      <c r="AV224" t="s">
        <v>1014</v>
      </c>
      <c r="AW224" t="s">
        <v>1438</v>
      </c>
    </row>
    <row r="225" spans="1:49" x14ac:dyDescent="0.25">
      <c r="A225" t="s">
        <v>972</v>
      </c>
      <c r="B225" t="s">
        <v>973</v>
      </c>
      <c r="C225" s="1">
        <v>44803</v>
      </c>
      <c r="D225" t="s">
        <v>1291</v>
      </c>
      <c r="E225" t="s">
        <v>80</v>
      </c>
      <c r="F225">
        <v>0</v>
      </c>
      <c r="H225" t="s">
        <v>538</v>
      </c>
      <c r="J225" t="s">
        <v>1433</v>
      </c>
      <c r="K225" t="s">
        <v>1335</v>
      </c>
      <c r="L225" s="2">
        <v>0.3888888888888889</v>
      </c>
      <c r="M225">
        <v>1</v>
      </c>
      <c r="N225" t="s">
        <v>529</v>
      </c>
      <c r="O225" t="s">
        <v>1395</v>
      </c>
      <c r="Q225" t="s">
        <v>1022</v>
      </c>
      <c r="R225" t="s">
        <v>732</v>
      </c>
      <c r="S225" t="s">
        <v>733</v>
      </c>
      <c r="T225">
        <v>1</v>
      </c>
      <c r="U225" t="s">
        <v>1023</v>
      </c>
      <c r="V225">
        <v>218</v>
      </c>
      <c r="W225">
        <v>238</v>
      </c>
      <c r="X225" t="s">
        <v>1292</v>
      </c>
      <c r="Y225" t="s">
        <v>1293</v>
      </c>
      <c r="Z225">
        <v>90</v>
      </c>
      <c r="AA225" t="s">
        <v>101</v>
      </c>
      <c r="AB225" t="s">
        <v>1293</v>
      </c>
      <c r="AD225" t="e">
        <v>#N/A</v>
      </c>
      <c r="AE225" t="s">
        <v>1294</v>
      </c>
      <c r="AH225" t="s">
        <v>1024</v>
      </c>
      <c r="AI225" t="s">
        <v>99</v>
      </c>
      <c r="AJ225" t="s">
        <v>1295</v>
      </c>
      <c r="AK225">
        <v>60.400001525878899</v>
      </c>
      <c r="AL225" t="s">
        <v>101</v>
      </c>
      <c r="AN225" t="s">
        <v>83</v>
      </c>
      <c r="AO225" t="s">
        <v>1013</v>
      </c>
      <c r="AP225">
        <v>1</v>
      </c>
      <c r="AQ225" t="s">
        <v>103</v>
      </c>
      <c r="AR225">
        <v>399.60000610351602</v>
      </c>
      <c r="AS225" t="s">
        <v>101</v>
      </c>
      <c r="AT225" s="1">
        <v>44977</v>
      </c>
      <c r="AU225" t="s">
        <v>104</v>
      </c>
      <c r="AV225" t="s">
        <v>1014</v>
      </c>
      <c r="AW225" t="s">
        <v>1438</v>
      </c>
    </row>
    <row r="226" spans="1:49" x14ac:dyDescent="0.25">
      <c r="A226" t="s">
        <v>972</v>
      </c>
      <c r="B226" t="s">
        <v>973</v>
      </c>
      <c r="C226" s="1">
        <v>44803</v>
      </c>
      <c r="D226" t="s">
        <v>1291</v>
      </c>
      <c r="E226" t="s">
        <v>80</v>
      </c>
      <c r="F226">
        <v>0</v>
      </c>
      <c r="H226" t="s">
        <v>538</v>
      </c>
      <c r="J226" t="s">
        <v>1433</v>
      </c>
      <c r="K226" t="s">
        <v>1335</v>
      </c>
      <c r="L226" s="2">
        <v>0.3888888888888889</v>
      </c>
      <c r="M226">
        <v>1</v>
      </c>
      <c r="N226" t="s">
        <v>529</v>
      </c>
      <c r="O226" t="s">
        <v>1395</v>
      </c>
      <c r="Q226" t="s">
        <v>1025</v>
      </c>
      <c r="R226" t="s">
        <v>732</v>
      </c>
      <c r="S226" t="s">
        <v>733</v>
      </c>
      <c r="T226">
        <v>1</v>
      </c>
      <c r="U226" t="s">
        <v>1026</v>
      </c>
      <c r="V226">
        <v>280</v>
      </c>
      <c r="W226">
        <v>304</v>
      </c>
      <c r="X226" t="s">
        <v>1292</v>
      </c>
      <c r="Y226" t="s">
        <v>1293</v>
      </c>
      <c r="Z226">
        <v>220</v>
      </c>
      <c r="AA226" t="s">
        <v>101</v>
      </c>
      <c r="AB226" t="s">
        <v>1293</v>
      </c>
      <c r="AD226" t="e">
        <v>#N/A</v>
      </c>
      <c r="AE226" t="s">
        <v>1294</v>
      </c>
      <c r="AH226" t="s">
        <v>1027</v>
      </c>
      <c r="AI226" t="s">
        <v>99</v>
      </c>
      <c r="AJ226" t="s">
        <v>1295</v>
      </c>
      <c r="AK226">
        <v>148</v>
      </c>
      <c r="AL226" t="s">
        <v>101</v>
      </c>
      <c r="AN226" t="s">
        <v>83</v>
      </c>
      <c r="AO226" t="s">
        <v>1013</v>
      </c>
      <c r="AP226">
        <v>1</v>
      </c>
      <c r="AQ226" t="s">
        <v>103</v>
      </c>
      <c r="AR226">
        <v>399.60000610351602</v>
      </c>
      <c r="AS226" t="s">
        <v>101</v>
      </c>
      <c r="AT226" s="1">
        <v>44977</v>
      </c>
      <c r="AU226" t="s">
        <v>104</v>
      </c>
      <c r="AV226" t="s">
        <v>1014</v>
      </c>
      <c r="AW226" t="s">
        <v>1438</v>
      </c>
    </row>
    <row r="227" spans="1:49" x14ac:dyDescent="0.25">
      <c r="A227" t="s">
        <v>972</v>
      </c>
      <c r="B227" t="s">
        <v>973</v>
      </c>
      <c r="C227" s="1">
        <v>44803</v>
      </c>
      <c r="D227" t="s">
        <v>1291</v>
      </c>
      <c r="E227" t="s">
        <v>80</v>
      </c>
      <c r="F227">
        <v>0</v>
      </c>
      <c r="H227" t="s">
        <v>538</v>
      </c>
      <c r="J227" t="s">
        <v>1433</v>
      </c>
      <c r="K227" t="s">
        <v>1335</v>
      </c>
      <c r="L227" s="2">
        <v>0.3888888888888889</v>
      </c>
      <c r="M227">
        <v>1</v>
      </c>
      <c r="N227" t="s">
        <v>529</v>
      </c>
      <c r="O227" t="s">
        <v>1395</v>
      </c>
      <c r="Q227" t="s">
        <v>1037</v>
      </c>
      <c r="R227" t="s">
        <v>758</v>
      </c>
      <c r="S227" t="s">
        <v>759</v>
      </c>
      <c r="T227">
        <v>1</v>
      </c>
      <c r="U227" t="s">
        <v>1038</v>
      </c>
      <c r="V227">
        <v>219</v>
      </c>
      <c r="W227">
        <v>228</v>
      </c>
      <c r="X227" t="s">
        <v>1292</v>
      </c>
      <c r="Y227" t="s">
        <v>1293</v>
      </c>
      <c r="Z227">
        <v>125</v>
      </c>
      <c r="AA227" t="s">
        <v>101</v>
      </c>
      <c r="AB227" t="s">
        <v>1293</v>
      </c>
      <c r="AD227" t="e">
        <v>#N/A</v>
      </c>
      <c r="AE227" t="s">
        <v>1294</v>
      </c>
      <c r="AH227" t="s">
        <v>1039</v>
      </c>
      <c r="AI227" t="s">
        <v>99</v>
      </c>
      <c r="AJ227" t="s">
        <v>1295</v>
      </c>
      <c r="AK227">
        <v>54</v>
      </c>
      <c r="AL227" t="s">
        <v>101</v>
      </c>
      <c r="AN227" t="s">
        <v>83</v>
      </c>
      <c r="AO227" t="s">
        <v>1040</v>
      </c>
      <c r="AP227">
        <v>1</v>
      </c>
      <c r="AQ227" t="s">
        <v>103</v>
      </c>
      <c r="AR227">
        <v>300.989990234375</v>
      </c>
      <c r="AS227" t="s">
        <v>101</v>
      </c>
      <c r="AT227" s="1">
        <v>44972</v>
      </c>
      <c r="AU227" t="s">
        <v>104</v>
      </c>
      <c r="AV227" t="s">
        <v>1041</v>
      </c>
      <c r="AW227" t="s">
        <v>1440</v>
      </c>
    </row>
    <row r="228" spans="1:49" x14ac:dyDescent="0.25">
      <c r="A228" t="s">
        <v>972</v>
      </c>
      <c r="B228" t="s">
        <v>973</v>
      </c>
      <c r="C228" s="1">
        <v>44803</v>
      </c>
      <c r="D228" t="s">
        <v>1291</v>
      </c>
      <c r="E228" t="s">
        <v>80</v>
      </c>
      <c r="F228">
        <v>0</v>
      </c>
      <c r="H228" t="s">
        <v>538</v>
      </c>
      <c r="J228" t="s">
        <v>1433</v>
      </c>
      <c r="K228" t="s">
        <v>1335</v>
      </c>
      <c r="L228" s="2">
        <v>0.3888888888888889</v>
      </c>
      <c r="M228">
        <v>1</v>
      </c>
      <c r="N228" t="s">
        <v>529</v>
      </c>
      <c r="O228" t="s">
        <v>1395</v>
      </c>
      <c r="Q228" t="s">
        <v>1043</v>
      </c>
      <c r="R228" t="s">
        <v>758</v>
      </c>
      <c r="S228" t="s">
        <v>759</v>
      </c>
      <c r="T228">
        <v>1</v>
      </c>
      <c r="U228" t="s">
        <v>1044</v>
      </c>
      <c r="V228">
        <v>214</v>
      </c>
      <c r="W228">
        <v>234</v>
      </c>
      <c r="X228" t="s">
        <v>1292</v>
      </c>
      <c r="Y228" t="s">
        <v>1293</v>
      </c>
      <c r="Z228">
        <v>125</v>
      </c>
      <c r="AA228" t="s">
        <v>101</v>
      </c>
      <c r="AB228" t="s">
        <v>1293</v>
      </c>
      <c r="AD228" t="e">
        <v>#N/A</v>
      </c>
      <c r="AE228" t="s">
        <v>1294</v>
      </c>
      <c r="AH228" t="s">
        <v>1045</v>
      </c>
      <c r="AI228" t="s">
        <v>99</v>
      </c>
      <c r="AJ228" t="s">
        <v>1295</v>
      </c>
      <c r="AK228">
        <v>54</v>
      </c>
      <c r="AL228" t="s">
        <v>101</v>
      </c>
      <c r="AN228" t="s">
        <v>83</v>
      </c>
      <c r="AO228" t="s">
        <v>1040</v>
      </c>
      <c r="AP228">
        <v>1</v>
      </c>
      <c r="AQ228" t="s">
        <v>103</v>
      </c>
      <c r="AR228">
        <v>300.989990234375</v>
      </c>
      <c r="AS228" t="s">
        <v>101</v>
      </c>
      <c r="AT228" s="1">
        <v>44972</v>
      </c>
      <c r="AU228" t="s">
        <v>104</v>
      </c>
      <c r="AV228" t="s">
        <v>1041</v>
      </c>
      <c r="AW228" t="s">
        <v>1440</v>
      </c>
    </row>
    <row r="229" spans="1:49" x14ac:dyDescent="0.25">
      <c r="A229" t="s">
        <v>972</v>
      </c>
      <c r="B229" t="s">
        <v>973</v>
      </c>
      <c r="C229" s="1">
        <v>44803</v>
      </c>
      <c r="D229" t="s">
        <v>1291</v>
      </c>
      <c r="E229" t="s">
        <v>80</v>
      </c>
      <c r="F229">
        <v>0</v>
      </c>
      <c r="H229" t="s">
        <v>538</v>
      </c>
      <c r="J229" t="s">
        <v>1433</v>
      </c>
      <c r="K229" t="s">
        <v>1335</v>
      </c>
      <c r="L229" s="2">
        <v>0.3888888888888889</v>
      </c>
      <c r="M229">
        <v>1</v>
      </c>
      <c r="N229" t="s">
        <v>529</v>
      </c>
      <c r="O229" t="s">
        <v>1395</v>
      </c>
      <c r="Q229" t="s">
        <v>1046</v>
      </c>
      <c r="R229" t="s">
        <v>758</v>
      </c>
      <c r="S229" t="s">
        <v>759</v>
      </c>
      <c r="T229">
        <v>1</v>
      </c>
      <c r="U229" t="s">
        <v>1047</v>
      </c>
      <c r="V229">
        <v>225</v>
      </c>
      <c r="W229">
        <v>246</v>
      </c>
      <c r="X229" t="s">
        <v>1292</v>
      </c>
      <c r="Y229" t="s">
        <v>1293</v>
      </c>
      <c r="Z229">
        <v>140</v>
      </c>
      <c r="AA229" t="s">
        <v>101</v>
      </c>
      <c r="AB229" t="s">
        <v>1293</v>
      </c>
      <c r="AD229" t="e">
        <v>#N/A</v>
      </c>
      <c r="AE229" t="s">
        <v>1294</v>
      </c>
      <c r="AH229" t="s">
        <v>1048</v>
      </c>
      <c r="AI229" t="s">
        <v>99</v>
      </c>
      <c r="AJ229" t="s">
        <v>1295</v>
      </c>
      <c r="AK229">
        <v>60</v>
      </c>
      <c r="AL229" t="s">
        <v>101</v>
      </c>
      <c r="AN229" t="s">
        <v>83</v>
      </c>
      <c r="AO229" t="s">
        <v>1040</v>
      </c>
      <c r="AP229">
        <v>1</v>
      </c>
      <c r="AQ229" t="s">
        <v>103</v>
      </c>
      <c r="AR229">
        <v>300.989990234375</v>
      </c>
      <c r="AS229" t="s">
        <v>101</v>
      </c>
      <c r="AT229" s="1">
        <v>44972</v>
      </c>
      <c r="AU229" t="s">
        <v>104</v>
      </c>
      <c r="AV229" t="s">
        <v>1041</v>
      </c>
      <c r="AW229" t="s">
        <v>1440</v>
      </c>
    </row>
    <row r="230" spans="1:49" x14ac:dyDescent="0.25">
      <c r="A230" t="s">
        <v>972</v>
      </c>
      <c r="B230" t="s">
        <v>973</v>
      </c>
      <c r="C230" s="1">
        <v>44803</v>
      </c>
      <c r="D230" t="s">
        <v>1291</v>
      </c>
      <c r="E230" t="s">
        <v>80</v>
      </c>
      <c r="F230">
        <v>0</v>
      </c>
      <c r="H230" t="s">
        <v>538</v>
      </c>
      <c r="J230" t="s">
        <v>1433</v>
      </c>
      <c r="K230" t="s">
        <v>1335</v>
      </c>
      <c r="L230" s="2">
        <v>0.3888888888888889</v>
      </c>
      <c r="M230">
        <v>1</v>
      </c>
      <c r="N230" t="s">
        <v>529</v>
      </c>
      <c r="O230" t="s">
        <v>1395</v>
      </c>
      <c r="Q230" t="s">
        <v>1049</v>
      </c>
      <c r="R230" t="s">
        <v>758</v>
      </c>
      <c r="S230" t="s">
        <v>759</v>
      </c>
      <c r="T230">
        <v>1</v>
      </c>
      <c r="U230" t="s">
        <v>1050</v>
      </c>
      <c r="V230">
        <v>240</v>
      </c>
      <c r="W230">
        <v>269</v>
      </c>
      <c r="X230" t="s">
        <v>1292</v>
      </c>
      <c r="Y230" t="s">
        <v>1293</v>
      </c>
      <c r="Z230">
        <v>175</v>
      </c>
      <c r="AA230" t="s">
        <v>101</v>
      </c>
      <c r="AB230" t="s">
        <v>1293</v>
      </c>
      <c r="AD230" t="e">
        <v>#N/A</v>
      </c>
      <c r="AE230" t="s">
        <v>1294</v>
      </c>
      <c r="AH230" t="s">
        <v>1051</v>
      </c>
      <c r="AI230" t="s">
        <v>99</v>
      </c>
      <c r="AJ230" t="s">
        <v>1295</v>
      </c>
      <c r="AK230">
        <v>75</v>
      </c>
      <c r="AL230" t="s">
        <v>101</v>
      </c>
      <c r="AN230" t="s">
        <v>83</v>
      </c>
      <c r="AO230" t="s">
        <v>1040</v>
      </c>
      <c r="AP230">
        <v>1</v>
      </c>
      <c r="AQ230" t="s">
        <v>103</v>
      </c>
      <c r="AR230">
        <v>300.989990234375</v>
      </c>
      <c r="AS230" t="s">
        <v>101</v>
      </c>
      <c r="AT230" s="1">
        <v>44972</v>
      </c>
      <c r="AU230" t="s">
        <v>104</v>
      </c>
      <c r="AV230" t="s">
        <v>1041</v>
      </c>
      <c r="AW230" t="s">
        <v>1440</v>
      </c>
    </row>
    <row r="231" spans="1:49" x14ac:dyDescent="0.25">
      <c r="A231" t="s">
        <v>972</v>
      </c>
      <c r="B231" t="s">
        <v>973</v>
      </c>
      <c r="C231" s="1">
        <v>44803</v>
      </c>
      <c r="D231" t="s">
        <v>1291</v>
      </c>
      <c r="E231" t="s">
        <v>80</v>
      </c>
      <c r="F231">
        <v>0</v>
      </c>
      <c r="H231" t="s">
        <v>538</v>
      </c>
      <c r="J231" t="s">
        <v>1433</v>
      </c>
      <c r="K231" t="s">
        <v>1335</v>
      </c>
      <c r="L231" s="2">
        <v>0.3888888888888889</v>
      </c>
      <c r="M231">
        <v>1</v>
      </c>
      <c r="N231" t="s">
        <v>529</v>
      </c>
      <c r="O231" t="s">
        <v>1395</v>
      </c>
      <c r="Q231" t="s">
        <v>1052</v>
      </c>
      <c r="R231" t="s">
        <v>758</v>
      </c>
      <c r="S231" t="s">
        <v>759</v>
      </c>
      <c r="T231">
        <v>1</v>
      </c>
      <c r="U231" t="s">
        <v>1053</v>
      </c>
      <c r="V231">
        <v>218</v>
      </c>
      <c r="W231">
        <v>239</v>
      </c>
      <c r="X231" t="s">
        <v>1292</v>
      </c>
      <c r="Y231" t="s">
        <v>1293</v>
      </c>
      <c r="Z231">
        <v>130</v>
      </c>
      <c r="AA231" t="s">
        <v>101</v>
      </c>
      <c r="AB231" t="s">
        <v>1293</v>
      </c>
      <c r="AD231" t="e">
        <v>#N/A</v>
      </c>
      <c r="AE231" t="s">
        <v>1294</v>
      </c>
      <c r="AH231" t="s">
        <v>1054</v>
      </c>
      <c r="AI231" t="s">
        <v>99</v>
      </c>
      <c r="AJ231" t="s">
        <v>1295</v>
      </c>
      <c r="AK231">
        <v>57.990001678466797</v>
      </c>
      <c r="AL231" t="s">
        <v>101</v>
      </c>
      <c r="AN231" t="s">
        <v>83</v>
      </c>
      <c r="AO231" t="s">
        <v>1040</v>
      </c>
      <c r="AP231">
        <v>1</v>
      </c>
      <c r="AQ231" t="s">
        <v>103</v>
      </c>
      <c r="AR231">
        <v>300.989990234375</v>
      </c>
      <c r="AS231" t="s">
        <v>101</v>
      </c>
      <c r="AT231" s="1">
        <v>44972</v>
      </c>
      <c r="AU231" t="s">
        <v>104</v>
      </c>
      <c r="AV231" t="s">
        <v>1041</v>
      </c>
      <c r="AW231" t="s">
        <v>1440</v>
      </c>
    </row>
    <row r="232" spans="1:49" x14ac:dyDescent="0.25">
      <c r="A232" t="s">
        <v>972</v>
      </c>
      <c r="B232" t="s">
        <v>973</v>
      </c>
      <c r="C232" s="1">
        <v>44803</v>
      </c>
      <c r="D232" t="s">
        <v>1291</v>
      </c>
      <c r="E232" t="s">
        <v>80</v>
      </c>
      <c r="F232">
        <v>0</v>
      </c>
      <c r="H232" t="s">
        <v>538</v>
      </c>
      <c r="J232" t="s">
        <v>1433</v>
      </c>
      <c r="K232" t="s">
        <v>1335</v>
      </c>
      <c r="L232" s="2">
        <v>0.3888888888888889</v>
      </c>
      <c r="M232">
        <v>1</v>
      </c>
      <c r="N232" t="s">
        <v>529</v>
      </c>
      <c r="O232" t="s">
        <v>1395</v>
      </c>
      <c r="Q232" t="s">
        <v>1028</v>
      </c>
      <c r="R232" t="s">
        <v>744</v>
      </c>
      <c r="S232" t="s">
        <v>745</v>
      </c>
      <c r="T232">
        <v>1</v>
      </c>
      <c r="U232" t="s">
        <v>1029</v>
      </c>
      <c r="V232">
        <v>297</v>
      </c>
      <c r="W232">
        <v>326</v>
      </c>
      <c r="X232" t="s">
        <v>1292</v>
      </c>
      <c r="Y232" t="s">
        <v>1293</v>
      </c>
      <c r="Z232">
        <v>310</v>
      </c>
      <c r="AA232" t="s">
        <v>101</v>
      </c>
      <c r="AB232" t="s">
        <v>1293</v>
      </c>
      <c r="AD232" t="e">
        <v>#N/A</v>
      </c>
      <c r="AE232" t="s">
        <v>1294</v>
      </c>
      <c r="AH232" t="s">
        <v>1030</v>
      </c>
      <c r="AI232" t="s">
        <v>99</v>
      </c>
      <c r="AJ232" t="s">
        <v>1295</v>
      </c>
      <c r="AK232">
        <v>193.60000610351599</v>
      </c>
      <c r="AL232" t="s">
        <v>101</v>
      </c>
      <c r="AN232" t="s">
        <v>83</v>
      </c>
      <c r="AO232" t="s">
        <v>1031</v>
      </c>
      <c r="AP232">
        <v>1</v>
      </c>
      <c r="AQ232" t="s">
        <v>103</v>
      </c>
      <c r="AR232">
        <v>400</v>
      </c>
      <c r="AS232" t="s">
        <v>101</v>
      </c>
      <c r="AT232" s="1">
        <v>44956</v>
      </c>
      <c r="AU232" t="s">
        <v>104</v>
      </c>
      <c r="AV232" t="s">
        <v>1032</v>
      </c>
      <c r="AW232" t="s">
        <v>1439</v>
      </c>
    </row>
    <row r="233" spans="1:49" x14ac:dyDescent="0.25">
      <c r="A233" t="s">
        <v>972</v>
      </c>
      <c r="B233" t="s">
        <v>973</v>
      </c>
      <c r="C233" s="1">
        <v>44803</v>
      </c>
      <c r="D233" t="s">
        <v>1291</v>
      </c>
      <c r="E233" t="s">
        <v>80</v>
      </c>
      <c r="F233">
        <v>0</v>
      </c>
      <c r="H233" t="s">
        <v>538</v>
      </c>
      <c r="J233" t="s">
        <v>1433</v>
      </c>
      <c r="K233" t="s">
        <v>1335</v>
      </c>
      <c r="L233" s="2">
        <v>0.3888888888888889</v>
      </c>
      <c r="M233">
        <v>1</v>
      </c>
      <c r="N233" t="s">
        <v>529</v>
      </c>
      <c r="O233" t="s">
        <v>1395</v>
      </c>
      <c r="Q233" t="s">
        <v>1034</v>
      </c>
      <c r="R233" t="s">
        <v>744</v>
      </c>
      <c r="S233" t="s">
        <v>745</v>
      </c>
      <c r="T233">
        <v>1</v>
      </c>
      <c r="U233" t="s">
        <v>1035</v>
      </c>
      <c r="V233">
        <v>298</v>
      </c>
      <c r="W233">
        <v>328</v>
      </c>
      <c r="X233" t="s">
        <v>1292</v>
      </c>
      <c r="Y233" t="s">
        <v>1293</v>
      </c>
      <c r="Z233">
        <v>330</v>
      </c>
      <c r="AA233" t="s">
        <v>101</v>
      </c>
      <c r="AB233" t="s">
        <v>1293</v>
      </c>
      <c r="AD233" t="e">
        <v>#N/A</v>
      </c>
      <c r="AE233" t="s">
        <v>1294</v>
      </c>
      <c r="AH233" t="s">
        <v>1036</v>
      </c>
      <c r="AI233" t="s">
        <v>99</v>
      </c>
      <c r="AJ233" t="s">
        <v>1295</v>
      </c>
      <c r="AK233">
        <v>206.39999389648401</v>
      </c>
      <c r="AL233" t="s">
        <v>101</v>
      </c>
      <c r="AN233" t="s">
        <v>83</v>
      </c>
      <c r="AO233" t="s">
        <v>1031</v>
      </c>
      <c r="AP233">
        <v>1</v>
      </c>
      <c r="AQ233" t="s">
        <v>103</v>
      </c>
      <c r="AR233">
        <v>400</v>
      </c>
      <c r="AS233" t="s">
        <v>101</v>
      </c>
      <c r="AT233" s="1">
        <v>44956</v>
      </c>
      <c r="AU233" t="s">
        <v>104</v>
      </c>
      <c r="AV233" t="s">
        <v>1032</v>
      </c>
      <c r="AW233" t="s">
        <v>1439</v>
      </c>
    </row>
    <row r="234" spans="1:49" x14ac:dyDescent="0.25">
      <c r="A234" t="s">
        <v>972</v>
      </c>
      <c r="B234" t="s">
        <v>973</v>
      </c>
      <c r="C234" s="1">
        <v>44803</v>
      </c>
      <c r="D234" t="s">
        <v>1291</v>
      </c>
      <c r="E234" t="s">
        <v>80</v>
      </c>
      <c r="F234">
        <v>0</v>
      </c>
      <c r="H234" t="s">
        <v>782</v>
      </c>
      <c r="J234" t="s">
        <v>117</v>
      </c>
      <c r="K234" t="s">
        <v>91</v>
      </c>
      <c r="L234" s="2">
        <v>0.57291666666666663</v>
      </c>
      <c r="M234">
        <v>1</v>
      </c>
      <c r="N234" t="s">
        <v>784</v>
      </c>
      <c r="O234" t="s">
        <v>783</v>
      </c>
      <c r="Q234" t="s">
        <v>974</v>
      </c>
      <c r="R234" t="s">
        <v>787</v>
      </c>
      <c r="S234" t="s">
        <v>788</v>
      </c>
      <c r="T234">
        <v>1</v>
      </c>
      <c r="U234" t="s">
        <v>975</v>
      </c>
      <c r="V234">
        <v>184</v>
      </c>
      <c r="W234">
        <v>200</v>
      </c>
      <c r="X234" t="s">
        <v>1292</v>
      </c>
      <c r="Y234" t="s">
        <v>1293</v>
      </c>
      <c r="Z234">
        <v>165</v>
      </c>
      <c r="AA234" t="s">
        <v>101</v>
      </c>
      <c r="AB234" t="s">
        <v>1293</v>
      </c>
      <c r="AD234" t="e">
        <v>#N/A</v>
      </c>
      <c r="AE234" t="s">
        <v>1294</v>
      </c>
      <c r="AH234" t="s">
        <v>976</v>
      </c>
      <c r="AI234" t="s">
        <v>99</v>
      </c>
      <c r="AJ234" t="s">
        <v>1295</v>
      </c>
      <c r="AK234">
        <v>48.75</v>
      </c>
      <c r="AL234" t="s">
        <v>101</v>
      </c>
      <c r="AN234" t="s">
        <v>83</v>
      </c>
      <c r="AO234" t="s">
        <v>977</v>
      </c>
      <c r="AP234">
        <v>1</v>
      </c>
      <c r="AQ234" t="s">
        <v>103</v>
      </c>
      <c r="AR234">
        <v>375</v>
      </c>
      <c r="AS234" t="s">
        <v>101</v>
      </c>
      <c r="AT234" s="1">
        <v>44944</v>
      </c>
      <c r="AU234" t="s">
        <v>104</v>
      </c>
      <c r="AV234" t="s">
        <v>978</v>
      </c>
      <c r="AW234" t="s">
        <v>1437</v>
      </c>
    </row>
    <row r="235" spans="1:49" x14ac:dyDescent="0.25">
      <c r="A235" t="s">
        <v>972</v>
      </c>
      <c r="B235" t="s">
        <v>973</v>
      </c>
      <c r="C235" s="1">
        <v>44803</v>
      </c>
      <c r="D235" t="s">
        <v>1291</v>
      </c>
      <c r="E235" t="s">
        <v>80</v>
      </c>
      <c r="F235">
        <v>0</v>
      </c>
      <c r="H235" t="s">
        <v>782</v>
      </c>
      <c r="J235" t="s">
        <v>117</v>
      </c>
      <c r="K235" t="s">
        <v>91</v>
      </c>
      <c r="L235" s="2">
        <v>0.57291666666666663</v>
      </c>
      <c r="M235">
        <v>1</v>
      </c>
      <c r="N235" t="s">
        <v>784</v>
      </c>
      <c r="O235" t="s">
        <v>783</v>
      </c>
      <c r="Q235" t="s">
        <v>980</v>
      </c>
      <c r="R235" t="s">
        <v>787</v>
      </c>
      <c r="S235" t="s">
        <v>788</v>
      </c>
      <c r="T235">
        <v>1</v>
      </c>
      <c r="U235" t="s">
        <v>981</v>
      </c>
      <c r="V235">
        <v>191</v>
      </c>
      <c r="W235">
        <v>210</v>
      </c>
      <c r="X235" t="s">
        <v>1292</v>
      </c>
      <c r="Y235" t="s">
        <v>1293</v>
      </c>
      <c r="Z235">
        <v>195</v>
      </c>
      <c r="AA235" t="s">
        <v>101</v>
      </c>
      <c r="AB235" t="s">
        <v>1293</v>
      </c>
      <c r="AD235" t="e">
        <v>#N/A</v>
      </c>
      <c r="AE235" t="s">
        <v>1294</v>
      </c>
      <c r="AH235" t="s">
        <v>982</v>
      </c>
      <c r="AI235" t="s">
        <v>99</v>
      </c>
      <c r="AJ235" t="s">
        <v>1295</v>
      </c>
      <c r="AK235">
        <v>56.25</v>
      </c>
      <c r="AL235" t="s">
        <v>101</v>
      </c>
      <c r="AN235" t="s">
        <v>83</v>
      </c>
      <c r="AO235" t="s">
        <v>977</v>
      </c>
      <c r="AP235">
        <v>1</v>
      </c>
      <c r="AQ235" t="s">
        <v>103</v>
      </c>
      <c r="AR235">
        <v>375</v>
      </c>
      <c r="AS235" t="s">
        <v>101</v>
      </c>
      <c r="AT235" s="1">
        <v>44944</v>
      </c>
      <c r="AU235" t="s">
        <v>104</v>
      </c>
      <c r="AV235" t="s">
        <v>978</v>
      </c>
      <c r="AW235" t="s">
        <v>1437</v>
      </c>
    </row>
    <row r="236" spans="1:49" x14ac:dyDescent="0.25">
      <c r="A236" t="s">
        <v>972</v>
      </c>
      <c r="B236" t="s">
        <v>973</v>
      </c>
      <c r="C236" s="1">
        <v>44803</v>
      </c>
      <c r="D236" t="s">
        <v>1291</v>
      </c>
      <c r="E236" t="s">
        <v>80</v>
      </c>
      <c r="F236">
        <v>0</v>
      </c>
      <c r="H236" t="s">
        <v>782</v>
      </c>
      <c r="J236" t="s">
        <v>117</v>
      </c>
      <c r="K236" t="s">
        <v>91</v>
      </c>
      <c r="L236" s="2">
        <v>0.57291666666666663</v>
      </c>
      <c r="M236">
        <v>1</v>
      </c>
      <c r="N236" t="s">
        <v>784</v>
      </c>
      <c r="O236" t="s">
        <v>783</v>
      </c>
      <c r="Q236" t="s">
        <v>983</v>
      </c>
      <c r="R236" t="s">
        <v>787</v>
      </c>
      <c r="S236" t="s">
        <v>788</v>
      </c>
      <c r="T236">
        <v>1</v>
      </c>
      <c r="U236" t="s">
        <v>984</v>
      </c>
      <c r="V236">
        <v>198</v>
      </c>
      <c r="W236">
        <v>217</v>
      </c>
      <c r="X236" t="s">
        <v>1292</v>
      </c>
      <c r="Y236" t="s">
        <v>1293</v>
      </c>
      <c r="Z236">
        <v>195</v>
      </c>
      <c r="AA236" t="s">
        <v>101</v>
      </c>
      <c r="AB236" t="s">
        <v>1293</v>
      </c>
      <c r="AD236" t="e">
        <v>#N/A</v>
      </c>
      <c r="AE236" t="s">
        <v>1294</v>
      </c>
      <c r="AH236" t="s">
        <v>985</v>
      </c>
      <c r="AI236" t="s">
        <v>99</v>
      </c>
      <c r="AJ236" t="s">
        <v>1295</v>
      </c>
      <c r="AK236">
        <v>56.25</v>
      </c>
      <c r="AL236" t="s">
        <v>101</v>
      </c>
      <c r="AN236" t="s">
        <v>83</v>
      </c>
      <c r="AO236" t="s">
        <v>977</v>
      </c>
      <c r="AP236">
        <v>1</v>
      </c>
      <c r="AQ236" t="s">
        <v>103</v>
      </c>
      <c r="AR236">
        <v>375</v>
      </c>
      <c r="AS236" t="s">
        <v>101</v>
      </c>
      <c r="AT236" s="1">
        <v>44944</v>
      </c>
      <c r="AU236" t="s">
        <v>104</v>
      </c>
      <c r="AV236" t="s">
        <v>978</v>
      </c>
      <c r="AW236" t="s">
        <v>1437</v>
      </c>
    </row>
    <row r="237" spans="1:49" x14ac:dyDescent="0.25">
      <c r="A237" t="s">
        <v>972</v>
      </c>
      <c r="B237" t="s">
        <v>973</v>
      </c>
      <c r="C237" s="1">
        <v>44803</v>
      </c>
      <c r="D237" t="s">
        <v>1291</v>
      </c>
      <c r="E237" t="s">
        <v>80</v>
      </c>
      <c r="F237">
        <v>0</v>
      </c>
      <c r="H237" t="s">
        <v>782</v>
      </c>
      <c r="J237" t="s">
        <v>117</v>
      </c>
      <c r="K237" t="s">
        <v>91</v>
      </c>
      <c r="L237" s="2">
        <v>0.57291666666666663</v>
      </c>
      <c r="M237">
        <v>1</v>
      </c>
      <c r="N237" t="s">
        <v>784</v>
      </c>
      <c r="O237" t="s">
        <v>783</v>
      </c>
      <c r="Q237" t="s">
        <v>986</v>
      </c>
      <c r="R237" t="s">
        <v>787</v>
      </c>
      <c r="S237" t="s">
        <v>788</v>
      </c>
      <c r="T237">
        <v>1</v>
      </c>
      <c r="U237" t="s">
        <v>987</v>
      </c>
      <c r="V237">
        <v>246</v>
      </c>
      <c r="W237">
        <v>266</v>
      </c>
      <c r="X237" t="s">
        <v>1292</v>
      </c>
      <c r="Y237" t="s">
        <v>1293</v>
      </c>
      <c r="Z237">
        <v>365</v>
      </c>
      <c r="AA237" t="s">
        <v>101</v>
      </c>
      <c r="AB237" t="s">
        <v>1293</v>
      </c>
      <c r="AD237" t="e">
        <v>#N/A</v>
      </c>
      <c r="AE237" t="s">
        <v>1294</v>
      </c>
      <c r="AH237" t="s">
        <v>988</v>
      </c>
      <c r="AI237" t="s">
        <v>99</v>
      </c>
      <c r="AJ237" t="s">
        <v>1295</v>
      </c>
      <c r="AK237">
        <v>108.75</v>
      </c>
      <c r="AL237" t="s">
        <v>101</v>
      </c>
      <c r="AN237" t="s">
        <v>83</v>
      </c>
      <c r="AO237" t="s">
        <v>977</v>
      </c>
      <c r="AP237">
        <v>1</v>
      </c>
      <c r="AQ237" t="s">
        <v>103</v>
      </c>
      <c r="AR237">
        <v>375</v>
      </c>
      <c r="AS237" t="s">
        <v>101</v>
      </c>
      <c r="AT237" s="1">
        <v>44944</v>
      </c>
      <c r="AU237" t="s">
        <v>104</v>
      </c>
      <c r="AV237" t="s">
        <v>978</v>
      </c>
      <c r="AW237" t="s">
        <v>1437</v>
      </c>
    </row>
    <row r="238" spans="1:49" x14ac:dyDescent="0.25">
      <c r="A238" t="s">
        <v>972</v>
      </c>
      <c r="B238" t="s">
        <v>973</v>
      </c>
      <c r="C238" s="1">
        <v>44803</v>
      </c>
      <c r="D238" t="s">
        <v>1291</v>
      </c>
      <c r="E238" t="s">
        <v>80</v>
      </c>
      <c r="F238">
        <v>0</v>
      </c>
      <c r="H238" t="s">
        <v>782</v>
      </c>
      <c r="J238" t="s">
        <v>117</v>
      </c>
      <c r="K238" t="s">
        <v>91</v>
      </c>
      <c r="L238" s="2">
        <v>0.57291666666666663</v>
      </c>
      <c r="M238">
        <v>1</v>
      </c>
      <c r="N238" t="s">
        <v>784</v>
      </c>
      <c r="O238" t="s">
        <v>783</v>
      </c>
      <c r="Q238" t="s">
        <v>989</v>
      </c>
      <c r="R238" t="s">
        <v>787</v>
      </c>
      <c r="S238" t="s">
        <v>788</v>
      </c>
      <c r="T238">
        <v>1</v>
      </c>
      <c r="U238" t="s">
        <v>990</v>
      </c>
      <c r="V238">
        <v>240</v>
      </c>
      <c r="W238">
        <v>259</v>
      </c>
      <c r="X238" t="s">
        <v>1292</v>
      </c>
      <c r="Y238" t="s">
        <v>1293</v>
      </c>
      <c r="Z238">
        <v>350</v>
      </c>
      <c r="AA238" t="s">
        <v>101</v>
      </c>
      <c r="AB238" t="s">
        <v>1293</v>
      </c>
      <c r="AD238" t="e">
        <v>#N/A</v>
      </c>
      <c r="AE238" t="s">
        <v>1294</v>
      </c>
      <c r="AH238" t="s">
        <v>991</v>
      </c>
      <c r="AI238" t="s">
        <v>99</v>
      </c>
      <c r="AJ238" t="s">
        <v>1295</v>
      </c>
      <c r="AK238">
        <v>105</v>
      </c>
      <c r="AL238" t="s">
        <v>101</v>
      </c>
      <c r="AN238" t="s">
        <v>83</v>
      </c>
      <c r="AO238" t="s">
        <v>977</v>
      </c>
      <c r="AP238">
        <v>1</v>
      </c>
      <c r="AQ238" t="s">
        <v>103</v>
      </c>
      <c r="AR238">
        <v>375</v>
      </c>
      <c r="AS238" t="s">
        <v>101</v>
      </c>
      <c r="AT238" s="1">
        <v>44944</v>
      </c>
      <c r="AU238" t="s">
        <v>104</v>
      </c>
      <c r="AV238" t="s">
        <v>978</v>
      </c>
      <c r="AW238" t="s">
        <v>1437</v>
      </c>
    </row>
    <row r="239" spans="1:49" x14ac:dyDescent="0.25">
      <c r="A239" t="s">
        <v>972</v>
      </c>
      <c r="B239" t="s">
        <v>973</v>
      </c>
      <c r="C239" s="1">
        <v>44803</v>
      </c>
      <c r="D239" t="s">
        <v>1291</v>
      </c>
      <c r="E239" t="s">
        <v>80</v>
      </c>
      <c r="F239">
        <v>0</v>
      </c>
      <c r="H239" t="s">
        <v>782</v>
      </c>
      <c r="J239" t="s">
        <v>117</v>
      </c>
      <c r="K239" t="s">
        <v>91</v>
      </c>
      <c r="L239" s="2">
        <v>0.57291666666666663</v>
      </c>
      <c r="M239">
        <v>1</v>
      </c>
      <c r="N239" t="s">
        <v>784</v>
      </c>
      <c r="O239" t="s">
        <v>783</v>
      </c>
      <c r="Q239" t="s">
        <v>992</v>
      </c>
      <c r="R239" t="s">
        <v>531</v>
      </c>
      <c r="S239" t="s">
        <v>532</v>
      </c>
      <c r="T239">
        <v>1</v>
      </c>
      <c r="U239" t="s">
        <v>993</v>
      </c>
      <c r="V239">
        <v>391</v>
      </c>
      <c r="W239">
        <v>407</v>
      </c>
      <c r="X239" t="s">
        <v>1292</v>
      </c>
      <c r="Y239" t="s">
        <v>1293</v>
      </c>
      <c r="Z239">
        <v>935</v>
      </c>
      <c r="AA239" t="s">
        <v>101</v>
      </c>
      <c r="AB239" t="s">
        <v>1293</v>
      </c>
      <c r="AD239" t="e">
        <v>#N/A</v>
      </c>
      <c r="AE239" t="s">
        <v>1294</v>
      </c>
      <c r="AH239" t="s">
        <v>994</v>
      </c>
      <c r="AI239" t="s">
        <v>99</v>
      </c>
      <c r="AJ239" t="s">
        <v>1295</v>
      </c>
      <c r="AK239">
        <v>69.199996948242202</v>
      </c>
      <c r="AL239" t="s">
        <v>101</v>
      </c>
      <c r="AN239" t="s">
        <v>83</v>
      </c>
      <c r="AO239" t="s">
        <v>995</v>
      </c>
      <c r="AP239">
        <v>1</v>
      </c>
      <c r="AQ239" t="s">
        <v>103</v>
      </c>
      <c r="AR239">
        <v>400.38000488281199</v>
      </c>
      <c r="AS239" t="s">
        <v>101</v>
      </c>
      <c r="AT239" s="1">
        <v>44965</v>
      </c>
      <c r="AU239" t="s">
        <v>104</v>
      </c>
      <c r="AV239" t="s">
        <v>996</v>
      </c>
      <c r="AW239" t="s">
        <v>1441</v>
      </c>
    </row>
    <row r="240" spans="1:49" x14ac:dyDescent="0.25">
      <c r="A240" t="s">
        <v>972</v>
      </c>
      <c r="B240" t="s">
        <v>973</v>
      </c>
      <c r="C240" s="1">
        <v>44803</v>
      </c>
      <c r="D240" t="s">
        <v>1291</v>
      </c>
      <c r="E240" t="s">
        <v>80</v>
      </c>
      <c r="F240">
        <v>0</v>
      </c>
      <c r="H240" t="s">
        <v>782</v>
      </c>
      <c r="J240" t="s">
        <v>117</v>
      </c>
      <c r="K240" t="s">
        <v>91</v>
      </c>
      <c r="L240" s="2">
        <v>0.57291666666666663</v>
      </c>
      <c r="M240">
        <v>1</v>
      </c>
      <c r="N240" t="s">
        <v>784</v>
      </c>
      <c r="O240" t="s">
        <v>783</v>
      </c>
      <c r="Q240" t="s">
        <v>998</v>
      </c>
      <c r="R240" t="s">
        <v>531</v>
      </c>
      <c r="S240" t="s">
        <v>532</v>
      </c>
      <c r="T240">
        <v>1</v>
      </c>
      <c r="U240" t="s">
        <v>999</v>
      </c>
      <c r="V240">
        <v>426</v>
      </c>
      <c r="W240">
        <v>445</v>
      </c>
      <c r="X240" t="s">
        <v>1292</v>
      </c>
      <c r="Y240" t="s">
        <v>1293</v>
      </c>
      <c r="Z240">
        <v>1025</v>
      </c>
      <c r="AA240" t="s">
        <v>101</v>
      </c>
      <c r="AB240" t="s">
        <v>1293</v>
      </c>
      <c r="AD240" t="e">
        <v>#N/A</v>
      </c>
      <c r="AE240" t="s">
        <v>1294</v>
      </c>
      <c r="AH240" t="s">
        <v>1000</v>
      </c>
      <c r="AI240" t="s">
        <v>99</v>
      </c>
      <c r="AJ240" t="s">
        <v>1295</v>
      </c>
      <c r="AK240">
        <v>75.599998474121094</v>
      </c>
      <c r="AL240" t="s">
        <v>101</v>
      </c>
      <c r="AN240" t="s">
        <v>83</v>
      </c>
      <c r="AO240" t="s">
        <v>995</v>
      </c>
      <c r="AP240">
        <v>1</v>
      </c>
      <c r="AQ240" t="s">
        <v>103</v>
      </c>
      <c r="AR240">
        <v>400.38000488281199</v>
      </c>
      <c r="AS240" t="s">
        <v>101</v>
      </c>
      <c r="AT240" s="1">
        <v>44965</v>
      </c>
      <c r="AU240" t="s">
        <v>104</v>
      </c>
      <c r="AV240" t="s">
        <v>996</v>
      </c>
      <c r="AW240" t="s">
        <v>1441</v>
      </c>
    </row>
    <row r="241" spans="1:49" x14ac:dyDescent="0.25">
      <c r="A241" t="s">
        <v>972</v>
      </c>
      <c r="B241" t="s">
        <v>973</v>
      </c>
      <c r="C241" s="1">
        <v>44803</v>
      </c>
      <c r="D241" t="s">
        <v>1291</v>
      </c>
      <c r="E241" t="s">
        <v>80</v>
      </c>
      <c r="F241">
        <v>0</v>
      </c>
      <c r="H241" t="s">
        <v>782</v>
      </c>
      <c r="J241" t="s">
        <v>117</v>
      </c>
      <c r="K241" t="s">
        <v>91</v>
      </c>
      <c r="L241" s="2">
        <v>0.57291666666666663</v>
      </c>
      <c r="M241">
        <v>1</v>
      </c>
      <c r="N241" t="s">
        <v>784</v>
      </c>
      <c r="O241" t="s">
        <v>783</v>
      </c>
      <c r="Q241" t="s">
        <v>1001</v>
      </c>
      <c r="R241" t="s">
        <v>531</v>
      </c>
      <c r="S241" t="s">
        <v>532</v>
      </c>
      <c r="T241">
        <v>1</v>
      </c>
      <c r="U241" t="s">
        <v>1002</v>
      </c>
      <c r="V241">
        <v>374</v>
      </c>
      <c r="W241">
        <v>381</v>
      </c>
      <c r="X241" t="s">
        <v>1292</v>
      </c>
      <c r="Y241" t="s">
        <v>1293</v>
      </c>
      <c r="Z241">
        <v>665</v>
      </c>
      <c r="AA241" t="s">
        <v>101</v>
      </c>
      <c r="AB241" t="s">
        <v>1293</v>
      </c>
      <c r="AD241" t="e">
        <v>#N/A</v>
      </c>
      <c r="AE241" t="s">
        <v>1294</v>
      </c>
      <c r="AH241" t="s">
        <v>1003</v>
      </c>
      <c r="AI241" t="s">
        <v>99</v>
      </c>
      <c r="AJ241" t="s">
        <v>1295</v>
      </c>
      <c r="AK241">
        <v>49.200000762939503</v>
      </c>
      <c r="AL241" t="s">
        <v>101</v>
      </c>
      <c r="AN241" t="s">
        <v>83</v>
      </c>
      <c r="AO241" t="s">
        <v>995</v>
      </c>
      <c r="AP241">
        <v>1</v>
      </c>
      <c r="AQ241" t="s">
        <v>103</v>
      </c>
      <c r="AR241">
        <v>400.38000488281199</v>
      </c>
      <c r="AS241" t="s">
        <v>101</v>
      </c>
      <c r="AT241" s="1">
        <v>44965</v>
      </c>
      <c r="AU241" t="s">
        <v>104</v>
      </c>
      <c r="AV241" t="s">
        <v>996</v>
      </c>
      <c r="AW241" t="s">
        <v>1441</v>
      </c>
    </row>
    <row r="242" spans="1:49" x14ac:dyDescent="0.25">
      <c r="A242" t="s">
        <v>972</v>
      </c>
      <c r="B242" t="s">
        <v>973</v>
      </c>
      <c r="C242" s="1">
        <v>44803</v>
      </c>
      <c r="D242" t="s">
        <v>1291</v>
      </c>
      <c r="E242" t="s">
        <v>80</v>
      </c>
      <c r="F242">
        <v>0</v>
      </c>
      <c r="H242" t="s">
        <v>782</v>
      </c>
      <c r="J242" t="s">
        <v>117</v>
      </c>
      <c r="K242" t="s">
        <v>91</v>
      </c>
      <c r="L242" s="2">
        <v>0.57291666666666663</v>
      </c>
      <c r="M242">
        <v>1</v>
      </c>
      <c r="N242" t="s">
        <v>784</v>
      </c>
      <c r="O242" t="s">
        <v>783</v>
      </c>
      <c r="Q242" t="s">
        <v>1004</v>
      </c>
      <c r="R242" t="s">
        <v>531</v>
      </c>
      <c r="S242" t="s">
        <v>532</v>
      </c>
      <c r="T242">
        <v>1</v>
      </c>
      <c r="U242" t="s">
        <v>1005</v>
      </c>
      <c r="V242">
        <v>435</v>
      </c>
      <c r="W242">
        <v>456</v>
      </c>
      <c r="X242" t="s">
        <v>1292</v>
      </c>
      <c r="Y242" t="s">
        <v>1293</v>
      </c>
      <c r="Z242">
        <v>1235</v>
      </c>
      <c r="AA242" t="s">
        <v>101</v>
      </c>
      <c r="AB242" t="s">
        <v>1293</v>
      </c>
      <c r="AD242" t="e">
        <v>#N/A</v>
      </c>
      <c r="AE242" t="s">
        <v>1294</v>
      </c>
      <c r="AH242" t="s">
        <v>1006</v>
      </c>
      <c r="AI242" t="s">
        <v>99</v>
      </c>
      <c r="AJ242" t="s">
        <v>1295</v>
      </c>
      <c r="AK242">
        <v>91.199996948242202</v>
      </c>
      <c r="AL242" t="s">
        <v>101</v>
      </c>
      <c r="AN242" t="s">
        <v>83</v>
      </c>
      <c r="AO242" t="s">
        <v>995</v>
      </c>
      <c r="AP242">
        <v>1</v>
      </c>
      <c r="AQ242" t="s">
        <v>103</v>
      </c>
      <c r="AR242">
        <v>400.38000488281199</v>
      </c>
      <c r="AS242" t="s">
        <v>101</v>
      </c>
      <c r="AT242" s="1">
        <v>44965</v>
      </c>
      <c r="AU242" t="s">
        <v>104</v>
      </c>
      <c r="AV242" t="s">
        <v>996</v>
      </c>
      <c r="AW242" t="s">
        <v>1441</v>
      </c>
    </row>
    <row r="243" spans="1:49" x14ac:dyDescent="0.25">
      <c r="A243" t="s">
        <v>972</v>
      </c>
      <c r="B243" t="s">
        <v>973</v>
      </c>
      <c r="C243" s="1">
        <v>44803</v>
      </c>
      <c r="D243" t="s">
        <v>1291</v>
      </c>
      <c r="E243" t="s">
        <v>80</v>
      </c>
      <c r="F243">
        <v>0</v>
      </c>
      <c r="H243" t="s">
        <v>782</v>
      </c>
      <c r="J243" t="s">
        <v>117</v>
      </c>
      <c r="K243" t="s">
        <v>91</v>
      </c>
      <c r="L243" s="2">
        <v>0.57291666666666663</v>
      </c>
      <c r="M243">
        <v>1</v>
      </c>
      <c r="N243" t="s">
        <v>784</v>
      </c>
      <c r="O243" t="s">
        <v>783</v>
      </c>
      <c r="Q243" t="s">
        <v>1007</v>
      </c>
      <c r="R243" t="s">
        <v>531</v>
      </c>
      <c r="S243" t="s">
        <v>532</v>
      </c>
      <c r="T243">
        <v>1</v>
      </c>
      <c r="U243" t="s">
        <v>1008</v>
      </c>
      <c r="V243">
        <v>466</v>
      </c>
      <c r="W243">
        <v>485</v>
      </c>
      <c r="X243" t="s">
        <v>1292</v>
      </c>
      <c r="Y243" t="s">
        <v>1293</v>
      </c>
      <c r="Z243">
        <v>1560</v>
      </c>
      <c r="AA243" t="s">
        <v>101</v>
      </c>
      <c r="AB243" t="s">
        <v>1293</v>
      </c>
      <c r="AD243" t="e">
        <v>#N/A</v>
      </c>
      <c r="AE243" t="s">
        <v>1294</v>
      </c>
      <c r="AH243" t="s">
        <v>1009</v>
      </c>
      <c r="AI243" t="s">
        <v>99</v>
      </c>
      <c r="AJ243" t="s">
        <v>1295</v>
      </c>
      <c r="AK243">
        <v>115.18000030517599</v>
      </c>
      <c r="AL243" t="s">
        <v>101</v>
      </c>
      <c r="AN243" t="s">
        <v>83</v>
      </c>
      <c r="AO243" t="s">
        <v>995</v>
      </c>
      <c r="AP243">
        <v>1</v>
      </c>
      <c r="AQ243" t="s">
        <v>103</v>
      </c>
      <c r="AR243">
        <v>400.38000488281199</v>
      </c>
      <c r="AS243" t="s">
        <v>101</v>
      </c>
      <c r="AT243" s="1">
        <v>44965</v>
      </c>
      <c r="AU243" t="s">
        <v>104</v>
      </c>
      <c r="AV243" t="s">
        <v>996</v>
      </c>
      <c r="AW243" t="s">
        <v>1441</v>
      </c>
    </row>
    <row r="244" spans="1:49" x14ac:dyDescent="0.25">
      <c r="A244" t="s">
        <v>878</v>
      </c>
      <c r="B244" t="s">
        <v>879</v>
      </c>
      <c r="C244" s="1">
        <v>44804</v>
      </c>
      <c r="D244" t="s">
        <v>1291</v>
      </c>
      <c r="E244" t="s">
        <v>80</v>
      </c>
      <c r="F244">
        <v>0</v>
      </c>
      <c r="H244" t="s">
        <v>782</v>
      </c>
      <c r="J244" t="s">
        <v>1401</v>
      </c>
      <c r="K244" t="s">
        <v>1443</v>
      </c>
      <c r="L244" s="2">
        <v>0.30208333333333331</v>
      </c>
      <c r="M244">
        <v>1</v>
      </c>
      <c r="N244" t="s">
        <v>784</v>
      </c>
      <c r="O244" t="s">
        <v>783</v>
      </c>
      <c r="P244" t="s">
        <v>1073</v>
      </c>
      <c r="Q244" t="s">
        <v>1086</v>
      </c>
      <c r="R244" t="s">
        <v>531</v>
      </c>
      <c r="S244" t="s">
        <v>532</v>
      </c>
      <c r="T244">
        <v>1</v>
      </c>
      <c r="U244" t="s">
        <v>1087</v>
      </c>
      <c r="V244">
        <v>552</v>
      </c>
      <c r="W244">
        <v>575</v>
      </c>
      <c r="X244" t="s">
        <v>1292</v>
      </c>
      <c r="Y244" t="s">
        <v>1293</v>
      </c>
      <c r="Z244">
        <v>2515</v>
      </c>
      <c r="AA244" t="s">
        <v>101</v>
      </c>
      <c r="AB244" t="s">
        <v>1293</v>
      </c>
      <c r="AD244" t="e">
        <v>#N/A</v>
      </c>
      <c r="AE244" t="s">
        <v>1294</v>
      </c>
      <c r="AH244" t="s">
        <v>1088</v>
      </c>
      <c r="AI244" t="s">
        <v>146</v>
      </c>
      <c r="AJ244" t="s">
        <v>1295</v>
      </c>
      <c r="AK244">
        <v>87.360000610351605</v>
      </c>
      <c r="AL244" t="s">
        <v>101</v>
      </c>
      <c r="AN244" t="s">
        <v>83</v>
      </c>
      <c r="AO244" t="s">
        <v>1089</v>
      </c>
      <c r="AP244">
        <v>1</v>
      </c>
      <c r="AQ244" t="s">
        <v>103</v>
      </c>
      <c r="AR244">
        <v>436.80999755859398</v>
      </c>
      <c r="AS244" t="s">
        <v>101</v>
      </c>
      <c r="AT244" s="1">
        <v>44993</v>
      </c>
      <c r="AU244" t="s">
        <v>104</v>
      </c>
      <c r="AV244" t="s">
        <v>1090</v>
      </c>
      <c r="AW244" t="s">
        <v>1444</v>
      </c>
    </row>
    <row r="245" spans="1:49" x14ac:dyDescent="0.25">
      <c r="A245" t="s">
        <v>878</v>
      </c>
      <c r="B245" t="s">
        <v>879</v>
      </c>
      <c r="C245" s="1">
        <v>44804</v>
      </c>
      <c r="D245" t="s">
        <v>1291</v>
      </c>
      <c r="E245" t="s">
        <v>80</v>
      </c>
      <c r="F245">
        <v>0</v>
      </c>
      <c r="H245" t="s">
        <v>782</v>
      </c>
      <c r="J245" t="s">
        <v>1401</v>
      </c>
      <c r="K245" t="s">
        <v>1443</v>
      </c>
      <c r="L245" s="2">
        <v>0.30208333333333331</v>
      </c>
      <c r="M245">
        <v>1</v>
      </c>
      <c r="N245" t="s">
        <v>784</v>
      </c>
      <c r="O245" t="s">
        <v>783</v>
      </c>
      <c r="P245" t="s">
        <v>1073</v>
      </c>
      <c r="Q245" t="s">
        <v>1086</v>
      </c>
      <c r="R245" t="s">
        <v>531</v>
      </c>
      <c r="S245" t="s">
        <v>532</v>
      </c>
      <c r="T245">
        <v>1</v>
      </c>
      <c r="U245" t="s">
        <v>1087</v>
      </c>
      <c r="V245">
        <v>552</v>
      </c>
      <c r="W245">
        <v>575</v>
      </c>
      <c r="X245" t="s">
        <v>1292</v>
      </c>
      <c r="Y245" t="s">
        <v>1293</v>
      </c>
      <c r="Z245">
        <v>2515</v>
      </c>
      <c r="AA245" t="s">
        <v>101</v>
      </c>
      <c r="AB245" t="s">
        <v>1293</v>
      </c>
      <c r="AD245" t="e">
        <v>#N/A</v>
      </c>
      <c r="AE245" t="s">
        <v>1294</v>
      </c>
      <c r="AH245" t="s">
        <v>1092</v>
      </c>
      <c r="AI245" t="s">
        <v>674</v>
      </c>
      <c r="AJ245" t="s">
        <v>1295</v>
      </c>
      <c r="AK245">
        <v>39.740001678466797</v>
      </c>
      <c r="AL245" t="s">
        <v>101</v>
      </c>
      <c r="AN245" t="s">
        <v>83</v>
      </c>
      <c r="AO245" t="s">
        <v>1093</v>
      </c>
      <c r="AP245">
        <v>1</v>
      </c>
      <c r="AQ245" t="s">
        <v>103</v>
      </c>
      <c r="AR245">
        <v>124.970001220703</v>
      </c>
      <c r="AS245" t="s">
        <v>101</v>
      </c>
      <c r="AT245" s="1">
        <v>45005</v>
      </c>
      <c r="AU245" t="s">
        <v>104</v>
      </c>
      <c r="AV245" t="s">
        <v>1094</v>
      </c>
      <c r="AW245" t="s">
        <v>1445</v>
      </c>
    </row>
    <row r="246" spans="1:49" x14ac:dyDescent="0.25">
      <c r="A246" t="s">
        <v>878</v>
      </c>
      <c r="B246" t="s">
        <v>879</v>
      </c>
      <c r="C246" s="1">
        <v>44804</v>
      </c>
      <c r="D246" t="s">
        <v>1291</v>
      </c>
      <c r="E246" t="s">
        <v>80</v>
      </c>
      <c r="F246">
        <v>0</v>
      </c>
      <c r="H246" t="s">
        <v>782</v>
      </c>
      <c r="J246" t="s">
        <v>1401</v>
      </c>
      <c r="K246" t="s">
        <v>1443</v>
      </c>
      <c r="L246" s="2">
        <v>0.30208333333333331</v>
      </c>
      <c r="M246">
        <v>1</v>
      </c>
      <c r="N246" t="s">
        <v>784</v>
      </c>
      <c r="O246" t="s">
        <v>783</v>
      </c>
      <c r="P246" t="s">
        <v>1073</v>
      </c>
      <c r="Q246" t="s">
        <v>1096</v>
      </c>
      <c r="R246" t="s">
        <v>531</v>
      </c>
      <c r="S246" t="s">
        <v>532</v>
      </c>
      <c r="T246">
        <v>1</v>
      </c>
      <c r="U246" t="s">
        <v>1097</v>
      </c>
      <c r="V246">
        <v>547</v>
      </c>
      <c r="W246">
        <v>568</v>
      </c>
      <c r="X246" t="s">
        <v>1292</v>
      </c>
      <c r="Y246" t="s">
        <v>1293</v>
      </c>
      <c r="Z246">
        <v>2580</v>
      </c>
      <c r="AA246" t="s">
        <v>101</v>
      </c>
      <c r="AB246" t="s">
        <v>1293</v>
      </c>
      <c r="AD246" t="e">
        <v>#N/A</v>
      </c>
      <c r="AE246" t="s">
        <v>1294</v>
      </c>
      <c r="AH246" t="s">
        <v>1098</v>
      </c>
      <c r="AI246" t="s">
        <v>146</v>
      </c>
      <c r="AJ246" t="s">
        <v>1295</v>
      </c>
      <c r="AK246">
        <v>87.360000610351605</v>
      </c>
      <c r="AL246" t="s">
        <v>101</v>
      </c>
      <c r="AN246" t="s">
        <v>83</v>
      </c>
      <c r="AO246" t="s">
        <v>1089</v>
      </c>
      <c r="AP246">
        <v>1</v>
      </c>
      <c r="AQ246" t="s">
        <v>103</v>
      </c>
      <c r="AR246">
        <v>436.80999755859398</v>
      </c>
      <c r="AS246" t="s">
        <v>101</v>
      </c>
      <c r="AT246" s="1">
        <v>44993</v>
      </c>
      <c r="AU246" t="s">
        <v>104</v>
      </c>
      <c r="AV246" t="s">
        <v>1090</v>
      </c>
      <c r="AW246" t="s">
        <v>1444</v>
      </c>
    </row>
    <row r="247" spans="1:49" x14ac:dyDescent="0.25">
      <c r="A247" t="s">
        <v>878</v>
      </c>
      <c r="B247" t="s">
        <v>879</v>
      </c>
      <c r="C247" s="1">
        <v>44804</v>
      </c>
      <c r="D247" t="s">
        <v>1291</v>
      </c>
      <c r="E247" t="s">
        <v>80</v>
      </c>
      <c r="F247">
        <v>0</v>
      </c>
      <c r="H247" t="s">
        <v>782</v>
      </c>
      <c r="J247" t="s">
        <v>1401</v>
      </c>
      <c r="K247" t="s">
        <v>1443</v>
      </c>
      <c r="L247" s="2">
        <v>0.30208333333333331</v>
      </c>
      <c r="M247">
        <v>1</v>
      </c>
      <c r="N247" t="s">
        <v>784</v>
      </c>
      <c r="O247" t="s">
        <v>783</v>
      </c>
      <c r="P247" t="s">
        <v>1073</v>
      </c>
      <c r="Q247" t="s">
        <v>1096</v>
      </c>
      <c r="R247" t="s">
        <v>531</v>
      </c>
      <c r="S247" t="s">
        <v>532</v>
      </c>
      <c r="T247">
        <v>1</v>
      </c>
      <c r="U247" t="s">
        <v>1097</v>
      </c>
      <c r="V247">
        <v>547</v>
      </c>
      <c r="W247">
        <v>568</v>
      </c>
      <c r="X247" t="s">
        <v>1292</v>
      </c>
      <c r="Y247" t="s">
        <v>1293</v>
      </c>
      <c r="Z247">
        <v>2580</v>
      </c>
      <c r="AA247" t="s">
        <v>101</v>
      </c>
      <c r="AB247" t="s">
        <v>1293</v>
      </c>
      <c r="AD247" t="e">
        <v>#N/A</v>
      </c>
      <c r="AE247" t="s">
        <v>1294</v>
      </c>
      <c r="AH247" t="s">
        <v>1099</v>
      </c>
      <c r="AI247" t="s">
        <v>674</v>
      </c>
      <c r="AJ247" t="s">
        <v>1295</v>
      </c>
      <c r="AK247">
        <v>24.090000152587901</v>
      </c>
      <c r="AL247" t="s">
        <v>101</v>
      </c>
      <c r="AN247" t="s">
        <v>83</v>
      </c>
      <c r="AO247" t="s">
        <v>1093</v>
      </c>
      <c r="AP247">
        <v>1</v>
      </c>
      <c r="AQ247" t="s">
        <v>103</v>
      </c>
      <c r="AR247">
        <v>124.970001220703</v>
      </c>
      <c r="AS247" t="s">
        <v>101</v>
      </c>
      <c r="AT247" s="1">
        <v>45005</v>
      </c>
      <c r="AU247" t="s">
        <v>104</v>
      </c>
      <c r="AV247" t="s">
        <v>1094</v>
      </c>
      <c r="AW247" t="s">
        <v>1445</v>
      </c>
    </row>
    <row r="248" spans="1:49" x14ac:dyDescent="0.25">
      <c r="A248" t="s">
        <v>878</v>
      </c>
      <c r="B248" t="s">
        <v>879</v>
      </c>
      <c r="C248" s="1">
        <v>44804</v>
      </c>
      <c r="D248" t="s">
        <v>1291</v>
      </c>
      <c r="E248" t="s">
        <v>80</v>
      </c>
      <c r="F248">
        <v>0</v>
      </c>
      <c r="H248" t="s">
        <v>782</v>
      </c>
      <c r="J248" t="s">
        <v>1401</v>
      </c>
      <c r="K248" t="s">
        <v>1443</v>
      </c>
      <c r="L248" s="2">
        <v>0.30208333333333331</v>
      </c>
      <c r="M248">
        <v>1</v>
      </c>
      <c r="N248" t="s">
        <v>784</v>
      </c>
      <c r="O248" t="s">
        <v>783</v>
      </c>
      <c r="P248" t="s">
        <v>1073</v>
      </c>
      <c r="Q248" t="s">
        <v>1100</v>
      </c>
      <c r="R248" t="s">
        <v>531</v>
      </c>
      <c r="S248" t="s">
        <v>532</v>
      </c>
      <c r="T248">
        <v>1</v>
      </c>
      <c r="U248" t="s">
        <v>1101</v>
      </c>
      <c r="V248">
        <v>501</v>
      </c>
      <c r="W248">
        <v>526</v>
      </c>
      <c r="X248" t="s">
        <v>1292</v>
      </c>
      <c r="Y248" t="s">
        <v>1293</v>
      </c>
      <c r="Z248">
        <v>1790</v>
      </c>
      <c r="AA248" t="s">
        <v>101</v>
      </c>
      <c r="AB248" t="s">
        <v>1293</v>
      </c>
      <c r="AD248" t="e">
        <v>#N/A</v>
      </c>
      <c r="AE248" t="s">
        <v>1294</v>
      </c>
      <c r="AH248" t="s">
        <v>1102</v>
      </c>
      <c r="AI248" t="s">
        <v>146</v>
      </c>
      <c r="AJ248" t="s">
        <v>1295</v>
      </c>
      <c r="AK248">
        <v>87.360000610351605</v>
      </c>
      <c r="AL248" t="s">
        <v>101</v>
      </c>
      <c r="AN248" t="s">
        <v>83</v>
      </c>
      <c r="AO248" t="s">
        <v>1089</v>
      </c>
      <c r="AP248">
        <v>1</v>
      </c>
      <c r="AQ248" t="s">
        <v>103</v>
      </c>
      <c r="AR248">
        <v>436.80999755859398</v>
      </c>
      <c r="AS248" t="s">
        <v>101</v>
      </c>
      <c r="AT248" s="1">
        <v>44993</v>
      </c>
      <c r="AU248" t="s">
        <v>104</v>
      </c>
      <c r="AV248" t="s">
        <v>1090</v>
      </c>
      <c r="AW248" t="s">
        <v>1444</v>
      </c>
    </row>
    <row r="249" spans="1:49" x14ac:dyDescent="0.25">
      <c r="A249" t="s">
        <v>878</v>
      </c>
      <c r="B249" t="s">
        <v>879</v>
      </c>
      <c r="C249" s="1">
        <v>44804</v>
      </c>
      <c r="D249" t="s">
        <v>1291</v>
      </c>
      <c r="E249" t="s">
        <v>80</v>
      </c>
      <c r="F249">
        <v>0</v>
      </c>
      <c r="H249" t="s">
        <v>782</v>
      </c>
      <c r="J249" t="s">
        <v>1401</v>
      </c>
      <c r="K249" t="s">
        <v>1443</v>
      </c>
      <c r="L249" s="2">
        <v>0.30208333333333331</v>
      </c>
      <c r="M249">
        <v>1</v>
      </c>
      <c r="N249" t="s">
        <v>784</v>
      </c>
      <c r="O249" t="s">
        <v>783</v>
      </c>
      <c r="P249" t="s">
        <v>1073</v>
      </c>
      <c r="Q249" t="s">
        <v>1100</v>
      </c>
      <c r="R249" t="s">
        <v>531</v>
      </c>
      <c r="S249" t="s">
        <v>532</v>
      </c>
      <c r="T249">
        <v>1</v>
      </c>
      <c r="U249" t="s">
        <v>1101</v>
      </c>
      <c r="V249">
        <v>501</v>
      </c>
      <c r="W249">
        <v>526</v>
      </c>
      <c r="X249" t="s">
        <v>1292</v>
      </c>
      <c r="Y249" t="s">
        <v>1293</v>
      </c>
      <c r="Z249">
        <v>1790</v>
      </c>
      <c r="AA249" t="s">
        <v>101</v>
      </c>
      <c r="AB249" t="s">
        <v>1293</v>
      </c>
      <c r="AD249" t="e">
        <v>#N/A</v>
      </c>
      <c r="AE249" t="s">
        <v>1294</v>
      </c>
      <c r="AH249" t="s">
        <v>1103</v>
      </c>
      <c r="AI249" t="s">
        <v>674</v>
      </c>
      <c r="AJ249" t="s">
        <v>1295</v>
      </c>
      <c r="AK249">
        <v>18.25</v>
      </c>
      <c r="AL249" t="s">
        <v>101</v>
      </c>
      <c r="AN249" t="s">
        <v>83</v>
      </c>
      <c r="AO249" t="s">
        <v>1093</v>
      </c>
      <c r="AP249">
        <v>1</v>
      </c>
      <c r="AQ249" t="s">
        <v>103</v>
      </c>
      <c r="AR249">
        <v>124.970001220703</v>
      </c>
      <c r="AS249" t="s">
        <v>101</v>
      </c>
      <c r="AT249" s="1">
        <v>45005</v>
      </c>
      <c r="AU249" t="s">
        <v>104</v>
      </c>
      <c r="AV249" t="s">
        <v>1094</v>
      </c>
      <c r="AW249" t="s">
        <v>1445</v>
      </c>
    </row>
    <row r="250" spans="1:49" x14ac:dyDescent="0.25">
      <c r="A250" t="s">
        <v>878</v>
      </c>
      <c r="B250" t="s">
        <v>879</v>
      </c>
      <c r="C250" s="1">
        <v>44804</v>
      </c>
      <c r="D250" t="s">
        <v>1291</v>
      </c>
      <c r="E250" t="s">
        <v>80</v>
      </c>
      <c r="F250">
        <v>0</v>
      </c>
      <c r="H250" t="s">
        <v>782</v>
      </c>
      <c r="J250" t="s">
        <v>1401</v>
      </c>
      <c r="K250" t="s">
        <v>1443</v>
      </c>
      <c r="L250" s="2">
        <v>0.30208333333333331</v>
      </c>
      <c r="M250">
        <v>1</v>
      </c>
      <c r="N250" t="s">
        <v>784</v>
      </c>
      <c r="O250" t="s">
        <v>783</v>
      </c>
      <c r="P250" t="s">
        <v>1073</v>
      </c>
      <c r="Q250" t="s">
        <v>1104</v>
      </c>
      <c r="R250" t="s">
        <v>531</v>
      </c>
      <c r="S250" t="s">
        <v>532</v>
      </c>
      <c r="T250">
        <v>1</v>
      </c>
      <c r="U250" t="s">
        <v>1105</v>
      </c>
      <c r="V250">
        <v>563</v>
      </c>
      <c r="W250">
        <v>580</v>
      </c>
      <c r="X250" t="s">
        <v>1292</v>
      </c>
      <c r="Y250" t="s">
        <v>1293</v>
      </c>
      <c r="Z250">
        <v>2555</v>
      </c>
      <c r="AA250" t="s">
        <v>101</v>
      </c>
      <c r="AB250" t="s">
        <v>1293</v>
      </c>
      <c r="AD250" t="e">
        <v>#N/A</v>
      </c>
      <c r="AE250" t="s">
        <v>1294</v>
      </c>
      <c r="AH250" t="s">
        <v>1106</v>
      </c>
      <c r="AI250" t="s">
        <v>146</v>
      </c>
      <c r="AJ250" t="s">
        <v>1295</v>
      </c>
      <c r="AK250">
        <v>87.370002746582003</v>
      </c>
      <c r="AL250" t="s">
        <v>101</v>
      </c>
      <c r="AN250" t="s">
        <v>83</v>
      </c>
      <c r="AO250" t="s">
        <v>1089</v>
      </c>
      <c r="AP250">
        <v>1</v>
      </c>
      <c r="AQ250" t="s">
        <v>103</v>
      </c>
      <c r="AR250">
        <v>436.80999755859398</v>
      </c>
      <c r="AS250" t="s">
        <v>101</v>
      </c>
      <c r="AT250" s="1">
        <v>44993</v>
      </c>
      <c r="AU250" t="s">
        <v>104</v>
      </c>
      <c r="AV250" t="s">
        <v>1090</v>
      </c>
      <c r="AW250" t="s">
        <v>1444</v>
      </c>
    </row>
    <row r="251" spans="1:49" x14ac:dyDescent="0.25">
      <c r="A251" t="s">
        <v>878</v>
      </c>
      <c r="B251" t="s">
        <v>879</v>
      </c>
      <c r="C251" s="1">
        <v>44804</v>
      </c>
      <c r="D251" t="s">
        <v>1291</v>
      </c>
      <c r="E251" t="s">
        <v>80</v>
      </c>
      <c r="F251">
        <v>0</v>
      </c>
      <c r="H251" t="s">
        <v>782</v>
      </c>
      <c r="J251" t="s">
        <v>1401</v>
      </c>
      <c r="K251" t="s">
        <v>1443</v>
      </c>
      <c r="L251" s="2">
        <v>0.30208333333333331</v>
      </c>
      <c r="M251">
        <v>1</v>
      </c>
      <c r="N251" t="s">
        <v>784</v>
      </c>
      <c r="O251" t="s">
        <v>783</v>
      </c>
      <c r="P251" t="s">
        <v>1073</v>
      </c>
      <c r="Q251" t="s">
        <v>1104</v>
      </c>
      <c r="R251" t="s">
        <v>531</v>
      </c>
      <c r="S251" t="s">
        <v>532</v>
      </c>
      <c r="T251">
        <v>1</v>
      </c>
      <c r="U251" t="s">
        <v>1105</v>
      </c>
      <c r="V251">
        <v>563</v>
      </c>
      <c r="W251">
        <v>580</v>
      </c>
      <c r="X251" t="s">
        <v>1292</v>
      </c>
      <c r="Y251" t="s">
        <v>1293</v>
      </c>
      <c r="Z251">
        <v>2555</v>
      </c>
      <c r="AA251" t="s">
        <v>101</v>
      </c>
      <c r="AB251" t="s">
        <v>1293</v>
      </c>
      <c r="AD251" t="e">
        <v>#N/A</v>
      </c>
      <c r="AE251" t="s">
        <v>1294</v>
      </c>
      <c r="AH251" t="s">
        <v>1107</v>
      </c>
      <c r="AI251" t="s">
        <v>674</v>
      </c>
      <c r="AJ251" t="s">
        <v>1295</v>
      </c>
      <c r="AK251">
        <v>26.040000915527301</v>
      </c>
      <c r="AL251" t="s">
        <v>101</v>
      </c>
      <c r="AN251" t="s">
        <v>83</v>
      </c>
      <c r="AO251" t="s">
        <v>1093</v>
      </c>
      <c r="AP251">
        <v>1</v>
      </c>
      <c r="AQ251" t="s">
        <v>103</v>
      </c>
      <c r="AR251">
        <v>124.970001220703</v>
      </c>
      <c r="AS251" t="s">
        <v>101</v>
      </c>
      <c r="AT251" s="1">
        <v>45005</v>
      </c>
      <c r="AU251" t="s">
        <v>104</v>
      </c>
      <c r="AV251" t="s">
        <v>1094</v>
      </c>
      <c r="AW251" t="s">
        <v>1445</v>
      </c>
    </row>
    <row r="252" spans="1:49" x14ac:dyDescent="0.25">
      <c r="A252" t="s">
        <v>878</v>
      </c>
      <c r="B252" t="s">
        <v>879</v>
      </c>
      <c r="C252" s="1">
        <v>44804</v>
      </c>
      <c r="D252" t="s">
        <v>1291</v>
      </c>
      <c r="E252" t="s">
        <v>80</v>
      </c>
      <c r="F252">
        <v>0</v>
      </c>
      <c r="H252" t="s">
        <v>782</v>
      </c>
      <c r="J252" t="s">
        <v>1401</v>
      </c>
      <c r="K252" t="s">
        <v>1443</v>
      </c>
      <c r="L252" s="2">
        <v>0.30208333333333331</v>
      </c>
      <c r="M252">
        <v>1</v>
      </c>
      <c r="N252" t="s">
        <v>784</v>
      </c>
      <c r="O252" t="s">
        <v>783</v>
      </c>
      <c r="P252" t="s">
        <v>1073</v>
      </c>
      <c r="Q252" t="s">
        <v>1108</v>
      </c>
      <c r="R252" t="s">
        <v>531</v>
      </c>
      <c r="S252" t="s">
        <v>532</v>
      </c>
      <c r="T252">
        <v>1</v>
      </c>
      <c r="U252" t="s">
        <v>1109</v>
      </c>
      <c r="V252">
        <v>564</v>
      </c>
      <c r="W252">
        <v>593</v>
      </c>
      <c r="X252" t="s">
        <v>1292</v>
      </c>
      <c r="Y252" t="s">
        <v>1293</v>
      </c>
      <c r="Z252">
        <v>2515</v>
      </c>
      <c r="AA252" t="s">
        <v>101</v>
      </c>
      <c r="AB252" t="s">
        <v>1293</v>
      </c>
      <c r="AD252" t="e">
        <v>#N/A</v>
      </c>
      <c r="AE252" t="s">
        <v>1294</v>
      </c>
      <c r="AH252" t="s">
        <v>1110</v>
      </c>
      <c r="AI252" t="s">
        <v>146</v>
      </c>
      <c r="AJ252" t="s">
        <v>1295</v>
      </c>
      <c r="AK252">
        <v>87.360000610351605</v>
      </c>
      <c r="AL252" t="s">
        <v>101</v>
      </c>
      <c r="AN252" t="s">
        <v>83</v>
      </c>
      <c r="AO252" t="s">
        <v>1089</v>
      </c>
      <c r="AP252">
        <v>1</v>
      </c>
      <c r="AQ252" t="s">
        <v>103</v>
      </c>
      <c r="AR252">
        <v>436.80999755859398</v>
      </c>
      <c r="AS252" t="s">
        <v>101</v>
      </c>
      <c r="AT252" s="1">
        <v>44993</v>
      </c>
      <c r="AU252" t="s">
        <v>104</v>
      </c>
      <c r="AV252" t="s">
        <v>1090</v>
      </c>
      <c r="AW252" t="s">
        <v>1444</v>
      </c>
    </row>
    <row r="253" spans="1:49" x14ac:dyDescent="0.25">
      <c r="A253" t="s">
        <v>878</v>
      </c>
      <c r="B253" t="s">
        <v>879</v>
      </c>
      <c r="C253" s="1">
        <v>44804</v>
      </c>
      <c r="D253" t="s">
        <v>1291</v>
      </c>
      <c r="E253" t="s">
        <v>80</v>
      </c>
      <c r="F253">
        <v>0</v>
      </c>
      <c r="H253" t="s">
        <v>782</v>
      </c>
      <c r="J253" t="s">
        <v>1401</v>
      </c>
      <c r="K253" t="s">
        <v>1443</v>
      </c>
      <c r="L253" s="2">
        <v>0.30208333333333331</v>
      </c>
      <c r="M253">
        <v>1</v>
      </c>
      <c r="N253" t="s">
        <v>784</v>
      </c>
      <c r="O253" t="s">
        <v>783</v>
      </c>
      <c r="P253" t="s">
        <v>1073</v>
      </c>
      <c r="Q253" t="s">
        <v>1108</v>
      </c>
      <c r="R253" t="s">
        <v>531</v>
      </c>
      <c r="S253" t="s">
        <v>532</v>
      </c>
      <c r="T253">
        <v>1</v>
      </c>
      <c r="U253" t="s">
        <v>1109</v>
      </c>
      <c r="V253">
        <v>564</v>
      </c>
      <c r="W253">
        <v>593</v>
      </c>
      <c r="X253" t="s">
        <v>1292</v>
      </c>
      <c r="Y253" t="s">
        <v>1293</v>
      </c>
      <c r="Z253">
        <v>2515</v>
      </c>
      <c r="AA253" t="s">
        <v>101</v>
      </c>
      <c r="AB253" t="s">
        <v>1293</v>
      </c>
      <c r="AD253" t="e">
        <v>#N/A</v>
      </c>
      <c r="AE253" t="s">
        <v>1294</v>
      </c>
      <c r="AH253" t="s">
        <v>1111</v>
      </c>
      <c r="AI253" t="s">
        <v>674</v>
      </c>
      <c r="AJ253" t="s">
        <v>1295</v>
      </c>
      <c r="AK253">
        <v>16.850000381469702</v>
      </c>
      <c r="AL253" t="s">
        <v>101</v>
      </c>
      <c r="AN253" t="s">
        <v>83</v>
      </c>
      <c r="AO253" t="s">
        <v>1093</v>
      </c>
      <c r="AP253">
        <v>1</v>
      </c>
      <c r="AQ253" t="s">
        <v>103</v>
      </c>
      <c r="AR253">
        <v>124.970001220703</v>
      </c>
      <c r="AS253" t="s">
        <v>101</v>
      </c>
      <c r="AT253" s="1">
        <v>45005</v>
      </c>
      <c r="AU253" t="s">
        <v>104</v>
      </c>
      <c r="AV253" t="s">
        <v>1094</v>
      </c>
      <c r="AW253" t="s">
        <v>1445</v>
      </c>
    </row>
    <row r="254" spans="1:49" x14ac:dyDescent="0.25">
      <c r="A254" t="s">
        <v>878</v>
      </c>
      <c r="B254" t="s">
        <v>879</v>
      </c>
      <c r="C254" s="1">
        <v>44804</v>
      </c>
      <c r="D254" t="s">
        <v>1291</v>
      </c>
      <c r="E254" t="s">
        <v>80</v>
      </c>
      <c r="F254">
        <v>0</v>
      </c>
      <c r="H254" t="s">
        <v>782</v>
      </c>
      <c r="J254" t="s">
        <v>1401</v>
      </c>
      <c r="K254" t="s">
        <v>1443</v>
      </c>
      <c r="L254" s="2">
        <v>0.30208333333333331</v>
      </c>
      <c r="M254">
        <v>1</v>
      </c>
      <c r="N254" t="s">
        <v>784</v>
      </c>
      <c r="O254" t="s">
        <v>783</v>
      </c>
      <c r="P254" t="s">
        <v>1073</v>
      </c>
      <c r="Q254" t="s">
        <v>1074</v>
      </c>
      <c r="R254" t="s">
        <v>787</v>
      </c>
      <c r="S254" t="s">
        <v>788</v>
      </c>
      <c r="T254">
        <v>1</v>
      </c>
      <c r="U254" t="s">
        <v>1075</v>
      </c>
      <c r="V254">
        <v>214</v>
      </c>
      <c r="W254">
        <v>233</v>
      </c>
      <c r="X254" t="s">
        <v>1292</v>
      </c>
      <c r="Y254" t="s">
        <v>1293</v>
      </c>
      <c r="Z254">
        <v>280</v>
      </c>
      <c r="AA254" t="s">
        <v>101</v>
      </c>
      <c r="AB254" t="s">
        <v>1293</v>
      </c>
      <c r="AD254" t="e">
        <v>#N/A</v>
      </c>
      <c r="AE254" t="s">
        <v>1294</v>
      </c>
      <c r="AH254" t="s">
        <v>1076</v>
      </c>
      <c r="AI254" t="s">
        <v>99</v>
      </c>
      <c r="AJ254" t="s">
        <v>1295</v>
      </c>
      <c r="AK254">
        <v>61.599998474121101</v>
      </c>
      <c r="AL254" t="s">
        <v>101</v>
      </c>
      <c r="AN254" t="s">
        <v>83</v>
      </c>
      <c r="AO254" t="s">
        <v>883</v>
      </c>
      <c r="AP254">
        <v>1</v>
      </c>
      <c r="AQ254" t="s">
        <v>103</v>
      </c>
      <c r="AR254">
        <v>400.38000488281199</v>
      </c>
      <c r="AS254" t="s">
        <v>101</v>
      </c>
      <c r="AT254" s="1">
        <v>44973</v>
      </c>
      <c r="AU254" t="s">
        <v>104</v>
      </c>
      <c r="AV254" t="s">
        <v>884</v>
      </c>
      <c r="AW254" t="s">
        <v>1428</v>
      </c>
    </row>
    <row r="255" spans="1:49" x14ac:dyDescent="0.25">
      <c r="A255" t="s">
        <v>878</v>
      </c>
      <c r="B255" t="s">
        <v>879</v>
      </c>
      <c r="C255" s="1">
        <v>44804</v>
      </c>
      <c r="D255" t="s">
        <v>1291</v>
      </c>
      <c r="E255" t="s">
        <v>80</v>
      </c>
      <c r="F255">
        <v>0</v>
      </c>
      <c r="H255" t="s">
        <v>782</v>
      </c>
      <c r="J255" t="s">
        <v>1401</v>
      </c>
      <c r="K255" t="s">
        <v>1443</v>
      </c>
      <c r="L255" s="2">
        <v>0.30208333333333331</v>
      </c>
      <c r="M255">
        <v>1</v>
      </c>
      <c r="N255" t="s">
        <v>784</v>
      </c>
      <c r="O255" t="s">
        <v>783</v>
      </c>
      <c r="P255" t="s">
        <v>1073</v>
      </c>
      <c r="Q255" t="s">
        <v>1077</v>
      </c>
      <c r="R255" t="s">
        <v>787</v>
      </c>
      <c r="S255" t="s">
        <v>788</v>
      </c>
      <c r="T255">
        <v>1</v>
      </c>
      <c r="U255" t="s">
        <v>1078</v>
      </c>
      <c r="V255">
        <v>191</v>
      </c>
      <c r="W255">
        <v>206</v>
      </c>
      <c r="X255" t="s">
        <v>1292</v>
      </c>
      <c r="Y255" t="s">
        <v>1293</v>
      </c>
      <c r="Z255">
        <v>170</v>
      </c>
      <c r="AA255" t="s">
        <v>101</v>
      </c>
      <c r="AB255" t="s">
        <v>1293</v>
      </c>
      <c r="AD255" t="e">
        <v>#N/A</v>
      </c>
      <c r="AE255" t="s">
        <v>1294</v>
      </c>
      <c r="AH255" t="s">
        <v>1079</v>
      </c>
      <c r="AI255" t="s">
        <v>99</v>
      </c>
      <c r="AJ255" t="s">
        <v>1295</v>
      </c>
      <c r="AK255">
        <v>37.189998626708999</v>
      </c>
      <c r="AL255" t="s">
        <v>101</v>
      </c>
      <c r="AN255" t="s">
        <v>83</v>
      </c>
      <c r="AO255" t="s">
        <v>883</v>
      </c>
      <c r="AP255">
        <v>1</v>
      </c>
      <c r="AQ255" t="s">
        <v>103</v>
      </c>
      <c r="AR255">
        <v>400.38000488281199</v>
      </c>
      <c r="AS255" t="s">
        <v>101</v>
      </c>
      <c r="AT255" s="1">
        <v>44973</v>
      </c>
      <c r="AU255" t="s">
        <v>104</v>
      </c>
      <c r="AV255" t="s">
        <v>884</v>
      </c>
      <c r="AW255" t="s">
        <v>1428</v>
      </c>
    </row>
    <row r="256" spans="1:49" x14ac:dyDescent="0.25">
      <c r="A256" t="s">
        <v>878</v>
      </c>
      <c r="B256" t="s">
        <v>879</v>
      </c>
      <c r="C256" s="1">
        <v>44804</v>
      </c>
      <c r="D256" t="s">
        <v>1291</v>
      </c>
      <c r="E256" t="s">
        <v>80</v>
      </c>
      <c r="F256">
        <v>0</v>
      </c>
      <c r="H256" t="s">
        <v>782</v>
      </c>
      <c r="J256" t="s">
        <v>1401</v>
      </c>
      <c r="K256" t="s">
        <v>1443</v>
      </c>
      <c r="L256" s="2">
        <v>0.30208333333333331</v>
      </c>
      <c r="M256">
        <v>1</v>
      </c>
      <c r="N256" t="s">
        <v>784</v>
      </c>
      <c r="O256" t="s">
        <v>783</v>
      </c>
      <c r="P256" t="s">
        <v>1073</v>
      </c>
      <c r="Q256" t="s">
        <v>1080</v>
      </c>
      <c r="R256" t="s">
        <v>787</v>
      </c>
      <c r="S256" t="s">
        <v>788</v>
      </c>
      <c r="T256">
        <v>1</v>
      </c>
      <c r="U256" t="s">
        <v>1081</v>
      </c>
      <c r="V256">
        <v>260</v>
      </c>
      <c r="W256">
        <v>275</v>
      </c>
      <c r="X256" t="s">
        <v>1292</v>
      </c>
      <c r="Y256" t="s">
        <v>1293</v>
      </c>
      <c r="Z256">
        <v>420</v>
      </c>
      <c r="AA256" t="s">
        <v>101</v>
      </c>
      <c r="AB256" t="s">
        <v>1293</v>
      </c>
      <c r="AD256" t="e">
        <v>#N/A</v>
      </c>
      <c r="AE256" t="s">
        <v>1294</v>
      </c>
      <c r="AH256" t="s">
        <v>1082</v>
      </c>
      <c r="AI256" t="s">
        <v>99</v>
      </c>
      <c r="AJ256" t="s">
        <v>1295</v>
      </c>
      <c r="AK256">
        <v>92.400001525878906</v>
      </c>
      <c r="AL256" t="s">
        <v>101</v>
      </c>
      <c r="AN256" t="s">
        <v>83</v>
      </c>
      <c r="AO256" t="s">
        <v>883</v>
      </c>
      <c r="AP256">
        <v>1</v>
      </c>
      <c r="AQ256" t="s">
        <v>103</v>
      </c>
      <c r="AR256">
        <v>400.38000488281199</v>
      </c>
      <c r="AS256" t="s">
        <v>101</v>
      </c>
      <c r="AT256" s="1">
        <v>44973</v>
      </c>
      <c r="AU256" t="s">
        <v>104</v>
      </c>
      <c r="AV256" t="s">
        <v>884</v>
      </c>
      <c r="AW256" t="s">
        <v>1428</v>
      </c>
    </row>
    <row r="257" spans="1:49" x14ac:dyDescent="0.25">
      <c r="A257" t="s">
        <v>878</v>
      </c>
      <c r="B257" t="s">
        <v>879</v>
      </c>
      <c r="C257" s="1">
        <v>44804</v>
      </c>
      <c r="D257" t="s">
        <v>1291</v>
      </c>
      <c r="E257" t="s">
        <v>80</v>
      </c>
      <c r="F257">
        <v>0</v>
      </c>
      <c r="H257" t="s">
        <v>782</v>
      </c>
      <c r="J257" t="s">
        <v>1401</v>
      </c>
      <c r="K257" t="s">
        <v>1443</v>
      </c>
      <c r="L257" s="2">
        <v>0.30208333333333331</v>
      </c>
      <c r="M257">
        <v>1</v>
      </c>
      <c r="N257" t="s">
        <v>784</v>
      </c>
      <c r="O257" t="s">
        <v>783</v>
      </c>
      <c r="P257" t="s">
        <v>1073</v>
      </c>
      <c r="Q257" t="s">
        <v>1083</v>
      </c>
      <c r="R257" t="s">
        <v>787</v>
      </c>
      <c r="S257" t="s">
        <v>788</v>
      </c>
      <c r="T257">
        <v>1</v>
      </c>
      <c r="U257" t="s">
        <v>1084</v>
      </c>
      <c r="V257">
        <v>256</v>
      </c>
      <c r="W257">
        <v>275</v>
      </c>
      <c r="X257" t="s">
        <v>1292</v>
      </c>
      <c r="Y257" t="s">
        <v>1293</v>
      </c>
      <c r="Z257">
        <v>420</v>
      </c>
      <c r="AA257" t="s">
        <v>101</v>
      </c>
      <c r="AB257" t="s">
        <v>1293</v>
      </c>
      <c r="AD257" t="e">
        <v>#N/A</v>
      </c>
      <c r="AE257" t="s">
        <v>1294</v>
      </c>
      <c r="AH257" t="s">
        <v>1085</v>
      </c>
      <c r="AI257" t="s">
        <v>99</v>
      </c>
      <c r="AJ257" t="s">
        <v>1295</v>
      </c>
      <c r="AK257">
        <v>92.389999389648395</v>
      </c>
      <c r="AL257" t="s">
        <v>101</v>
      </c>
      <c r="AN257" t="s">
        <v>83</v>
      </c>
      <c r="AO257" t="s">
        <v>883</v>
      </c>
      <c r="AP257">
        <v>1</v>
      </c>
      <c r="AQ257" t="s">
        <v>103</v>
      </c>
      <c r="AR257">
        <v>400.38000488281199</v>
      </c>
      <c r="AS257" t="s">
        <v>101</v>
      </c>
      <c r="AT257" s="1">
        <v>44973</v>
      </c>
      <c r="AU257" t="s">
        <v>104</v>
      </c>
      <c r="AV257" t="s">
        <v>884</v>
      </c>
      <c r="AW257" t="s">
        <v>1428</v>
      </c>
    </row>
    <row r="258" spans="1:49" x14ac:dyDescent="0.25">
      <c r="A258" t="s">
        <v>1112</v>
      </c>
      <c r="B258" t="s">
        <v>1113</v>
      </c>
      <c r="C258" s="1">
        <v>44837</v>
      </c>
      <c r="D258" t="s">
        <v>1291</v>
      </c>
      <c r="E258" t="s">
        <v>80</v>
      </c>
      <c r="F258">
        <v>0</v>
      </c>
      <c r="H258" t="s">
        <v>1114</v>
      </c>
      <c r="J258" t="s">
        <v>1433</v>
      </c>
      <c r="K258" t="s">
        <v>1335</v>
      </c>
      <c r="L258" s="2">
        <v>0.60763888888888895</v>
      </c>
      <c r="M258">
        <v>1</v>
      </c>
      <c r="N258" t="s">
        <v>1115</v>
      </c>
      <c r="O258" t="s">
        <v>783</v>
      </c>
      <c r="Q258" t="s">
        <v>1116</v>
      </c>
      <c r="R258" t="s">
        <v>1117</v>
      </c>
      <c r="S258" t="s">
        <v>1118</v>
      </c>
      <c r="T258">
        <v>1</v>
      </c>
      <c r="U258" t="s">
        <v>1119</v>
      </c>
      <c r="V258">
        <v>448</v>
      </c>
      <c r="W258">
        <v>510</v>
      </c>
      <c r="X258" t="s">
        <v>1292</v>
      </c>
      <c r="Y258" t="s">
        <v>1293</v>
      </c>
      <c r="Z258">
        <v>1180</v>
      </c>
      <c r="AA258" t="s">
        <v>101</v>
      </c>
      <c r="AB258" t="s">
        <v>1293</v>
      </c>
      <c r="AD258" t="e">
        <v>#N/A</v>
      </c>
      <c r="AE258" t="s">
        <v>1294</v>
      </c>
      <c r="AH258" t="s">
        <v>1120</v>
      </c>
      <c r="AI258" t="s">
        <v>99</v>
      </c>
      <c r="AJ258" t="s">
        <v>1295</v>
      </c>
      <c r="AK258">
        <v>52.959999084472699</v>
      </c>
      <c r="AL258" t="s">
        <v>101</v>
      </c>
      <c r="AM258" t="s">
        <v>653</v>
      </c>
      <c r="AN258" t="s">
        <v>83</v>
      </c>
      <c r="AO258" t="s">
        <v>1121</v>
      </c>
      <c r="AP258">
        <v>1</v>
      </c>
      <c r="AQ258" t="s">
        <v>103</v>
      </c>
      <c r="AR258">
        <v>264.82000732421898</v>
      </c>
      <c r="AS258" t="s">
        <v>101</v>
      </c>
      <c r="AT258" s="1">
        <v>44914</v>
      </c>
      <c r="AU258" t="s">
        <v>104</v>
      </c>
      <c r="AV258" t="s">
        <v>1122</v>
      </c>
      <c r="AW258" t="s">
        <v>1446</v>
      </c>
    </row>
    <row r="259" spans="1:49" x14ac:dyDescent="0.25">
      <c r="A259" t="s">
        <v>1112</v>
      </c>
      <c r="B259" t="s">
        <v>1113</v>
      </c>
      <c r="C259" s="1">
        <v>44837</v>
      </c>
      <c r="D259" t="s">
        <v>1291</v>
      </c>
      <c r="E259" t="s">
        <v>80</v>
      </c>
      <c r="F259">
        <v>0</v>
      </c>
      <c r="H259" t="s">
        <v>1114</v>
      </c>
      <c r="J259" t="s">
        <v>1433</v>
      </c>
      <c r="K259" t="s">
        <v>1335</v>
      </c>
      <c r="L259" s="2">
        <v>0.60763888888888895</v>
      </c>
      <c r="M259">
        <v>1</v>
      </c>
      <c r="N259" t="s">
        <v>1115</v>
      </c>
      <c r="O259" t="s">
        <v>783</v>
      </c>
      <c r="Q259" t="s">
        <v>1124</v>
      </c>
      <c r="R259" t="s">
        <v>1117</v>
      </c>
      <c r="S259" t="s">
        <v>1118</v>
      </c>
      <c r="T259">
        <v>1</v>
      </c>
      <c r="U259" t="s">
        <v>1125</v>
      </c>
      <c r="V259">
        <v>387</v>
      </c>
      <c r="W259">
        <v>432</v>
      </c>
      <c r="X259" t="s">
        <v>1292</v>
      </c>
      <c r="Y259" t="s">
        <v>1293</v>
      </c>
      <c r="Z259">
        <v>835</v>
      </c>
      <c r="AA259" t="s">
        <v>101</v>
      </c>
      <c r="AB259" t="s">
        <v>1293</v>
      </c>
      <c r="AD259" t="e">
        <v>#N/A</v>
      </c>
      <c r="AE259" t="s">
        <v>1294</v>
      </c>
      <c r="AH259" t="s">
        <v>1126</v>
      </c>
      <c r="AI259" t="s">
        <v>99</v>
      </c>
      <c r="AJ259" t="s">
        <v>1295</v>
      </c>
      <c r="AK259">
        <v>52.959999084472699</v>
      </c>
      <c r="AL259" t="s">
        <v>101</v>
      </c>
      <c r="AM259" t="s">
        <v>653</v>
      </c>
      <c r="AN259" t="s">
        <v>83</v>
      </c>
      <c r="AO259" t="s">
        <v>1121</v>
      </c>
      <c r="AP259">
        <v>1</v>
      </c>
      <c r="AQ259" t="s">
        <v>103</v>
      </c>
      <c r="AR259">
        <v>264.82000732421898</v>
      </c>
      <c r="AS259" t="s">
        <v>101</v>
      </c>
      <c r="AT259" s="1">
        <v>44914</v>
      </c>
      <c r="AU259" t="s">
        <v>104</v>
      </c>
      <c r="AV259" t="s">
        <v>1122</v>
      </c>
      <c r="AW259" t="s">
        <v>1446</v>
      </c>
    </row>
    <row r="260" spans="1:49" x14ac:dyDescent="0.25">
      <c r="A260" t="s">
        <v>1112</v>
      </c>
      <c r="B260" t="s">
        <v>1113</v>
      </c>
      <c r="C260" s="1">
        <v>44837</v>
      </c>
      <c r="D260" t="s">
        <v>1291</v>
      </c>
      <c r="E260" t="s">
        <v>80</v>
      </c>
      <c r="F260">
        <v>0</v>
      </c>
      <c r="H260" t="s">
        <v>1114</v>
      </c>
      <c r="J260" t="s">
        <v>1433</v>
      </c>
      <c r="K260" t="s">
        <v>1335</v>
      </c>
      <c r="L260" s="2">
        <v>0.60763888888888895</v>
      </c>
      <c r="M260">
        <v>1</v>
      </c>
      <c r="N260" t="s">
        <v>1115</v>
      </c>
      <c r="O260" t="s">
        <v>783</v>
      </c>
      <c r="Q260" t="s">
        <v>1127</v>
      </c>
      <c r="R260" t="s">
        <v>1117</v>
      </c>
      <c r="S260" t="s">
        <v>1118</v>
      </c>
      <c r="T260">
        <v>1</v>
      </c>
      <c r="U260" t="s">
        <v>1128</v>
      </c>
      <c r="V260">
        <v>341</v>
      </c>
      <c r="W260">
        <v>388</v>
      </c>
      <c r="X260" t="s">
        <v>1292</v>
      </c>
      <c r="Y260" t="s">
        <v>1293</v>
      </c>
      <c r="Z260">
        <v>630</v>
      </c>
      <c r="AA260" t="s">
        <v>101</v>
      </c>
      <c r="AB260" t="s">
        <v>1293</v>
      </c>
      <c r="AD260" t="e">
        <v>#N/A</v>
      </c>
      <c r="AE260" t="s">
        <v>1294</v>
      </c>
      <c r="AH260" t="s">
        <v>1129</v>
      </c>
      <c r="AI260" t="s">
        <v>99</v>
      </c>
      <c r="AJ260" t="s">
        <v>1295</v>
      </c>
      <c r="AK260">
        <v>52.970001220703097</v>
      </c>
      <c r="AL260" t="s">
        <v>101</v>
      </c>
      <c r="AM260" t="s">
        <v>653</v>
      </c>
      <c r="AN260" t="s">
        <v>83</v>
      </c>
      <c r="AO260" t="s">
        <v>1121</v>
      </c>
      <c r="AP260">
        <v>1</v>
      </c>
      <c r="AQ260" t="s">
        <v>103</v>
      </c>
      <c r="AR260">
        <v>264.82000732421898</v>
      </c>
      <c r="AS260" t="s">
        <v>101</v>
      </c>
      <c r="AT260" s="1">
        <v>44914</v>
      </c>
      <c r="AU260" t="s">
        <v>104</v>
      </c>
      <c r="AV260" t="s">
        <v>1122</v>
      </c>
      <c r="AW260" t="s">
        <v>1446</v>
      </c>
    </row>
    <row r="261" spans="1:49" x14ac:dyDescent="0.25">
      <c r="A261" t="s">
        <v>1112</v>
      </c>
      <c r="B261" t="s">
        <v>1113</v>
      </c>
      <c r="C261" s="1">
        <v>44837</v>
      </c>
      <c r="D261" t="s">
        <v>1291</v>
      </c>
      <c r="E261" t="s">
        <v>80</v>
      </c>
      <c r="F261">
        <v>0</v>
      </c>
      <c r="H261" t="s">
        <v>1114</v>
      </c>
      <c r="J261" t="s">
        <v>1433</v>
      </c>
      <c r="K261" t="s">
        <v>1335</v>
      </c>
      <c r="L261" s="2">
        <v>0.60763888888888895</v>
      </c>
      <c r="M261">
        <v>1</v>
      </c>
      <c r="N261" t="s">
        <v>1115</v>
      </c>
      <c r="O261" t="s">
        <v>783</v>
      </c>
      <c r="Q261" t="s">
        <v>1130</v>
      </c>
      <c r="R261" t="s">
        <v>1117</v>
      </c>
      <c r="S261" t="s">
        <v>1118</v>
      </c>
      <c r="T261">
        <v>1</v>
      </c>
      <c r="U261" t="s">
        <v>1131</v>
      </c>
      <c r="V261">
        <v>448</v>
      </c>
      <c r="W261">
        <v>510</v>
      </c>
      <c r="X261" t="s">
        <v>1292</v>
      </c>
      <c r="Y261" t="s">
        <v>1293</v>
      </c>
      <c r="Z261">
        <v>1395</v>
      </c>
      <c r="AA261" t="s">
        <v>101</v>
      </c>
      <c r="AB261" t="s">
        <v>1293</v>
      </c>
      <c r="AD261" t="e">
        <v>#N/A</v>
      </c>
      <c r="AE261" t="s">
        <v>1294</v>
      </c>
      <c r="AH261" t="s">
        <v>1132</v>
      </c>
      <c r="AI261" t="s">
        <v>99</v>
      </c>
      <c r="AJ261" t="s">
        <v>1295</v>
      </c>
      <c r="AK261">
        <v>52.970001220703097</v>
      </c>
      <c r="AL261" t="s">
        <v>101</v>
      </c>
      <c r="AM261" t="s">
        <v>653</v>
      </c>
      <c r="AN261" t="s">
        <v>83</v>
      </c>
      <c r="AO261" t="s">
        <v>1121</v>
      </c>
      <c r="AP261">
        <v>1</v>
      </c>
      <c r="AQ261" t="s">
        <v>103</v>
      </c>
      <c r="AR261">
        <v>264.82000732421898</v>
      </c>
      <c r="AS261" t="s">
        <v>101</v>
      </c>
      <c r="AT261" s="1">
        <v>44914</v>
      </c>
      <c r="AU261" t="s">
        <v>104</v>
      </c>
      <c r="AV261" t="s">
        <v>1122</v>
      </c>
      <c r="AW261" t="s">
        <v>1446</v>
      </c>
    </row>
    <row r="262" spans="1:49" x14ac:dyDescent="0.25">
      <c r="A262" t="s">
        <v>1112</v>
      </c>
      <c r="B262" t="s">
        <v>1113</v>
      </c>
      <c r="C262" s="1">
        <v>44837</v>
      </c>
      <c r="D262" t="s">
        <v>1291</v>
      </c>
      <c r="E262" t="s">
        <v>80</v>
      </c>
      <c r="F262">
        <v>0</v>
      </c>
      <c r="H262" t="s">
        <v>1114</v>
      </c>
      <c r="J262" t="s">
        <v>1433</v>
      </c>
      <c r="K262" t="s">
        <v>1335</v>
      </c>
      <c r="L262" s="2">
        <v>0.60763888888888895</v>
      </c>
      <c r="M262">
        <v>1</v>
      </c>
      <c r="N262" t="s">
        <v>1115</v>
      </c>
      <c r="O262" t="s">
        <v>783</v>
      </c>
      <c r="Q262" t="s">
        <v>1133</v>
      </c>
      <c r="R262" t="s">
        <v>1117</v>
      </c>
      <c r="S262" t="s">
        <v>1118</v>
      </c>
      <c r="T262">
        <v>1</v>
      </c>
      <c r="U262" t="s">
        <v>1134</v>
      </c>
      <c r="V262">
        <v>222</v>
      </c>
      <c r="W262">
        <v>485</v>
      </c>
      <c r="X262" t="s">
        <v>1292</v>
      </c>
      <c r="Y262" t="s">
        <v>1293</v>
      </c>
      <c r="Z262">
        <v>1175</v>
      </c>
      <c r="AA262" t="s">
        <v>101</v>
      </c>
      <c r="AB262" t="s">
        <v>1293</v>
      </c>
      <c r="AD262" t="e">
        <v>#N/A</v>
      </c>
      <c r="AE262" t="s">
        <v>1294</v>
      </c>
      <c r="AH262" t="s">
        <v>1135</v>
      </c>
      <c r="AI262" t="s">
        <v>99</v>
      </c>
      <c r="AJ262" t="s">
        <v>1295</v>
      </c>
      <c r="AK262">
        <v>52.959999084472699</v>
      </c>
      <c r="AL262" t="s">
        <v>101</v>
      </c>
      <c r="AM262" t="s">
        <v>653</v>
      </c>
      <c r="AN262" t="s">
        <v>83</v>
      </c>
      <c r="AO262" t="s">
        <v>1121</v>
      </c>
      <c r="AP262">
        <v>1</v>
      </c>
      <c r="AQ262" t="s">
        <v>103</v>
      </c>
      <c r="AR262">
        <v>264.82000732421898</v>
      </c>
      <c r="AS262" t="s">
        <v>101</v>
      </c>
      <c r="AT262" s="1">
        <v>44914</v>
      </c>
      <c r="AU262" t="s">
        <v>104</v>
      </c>
      <c r="AV262" t="s">
        <v>1122</v>
      </c>
      <c r="AW262" t="s">
        <v>1446</v>
      </c>
    </row>
    <row r="263" spans="1:49" x14ac:dyDescent="0.25">
      <c r="A263" t="s">
        <v>1112</v>
      </c>
      <c r="B263" t="s">
        <v>1113</v>
      </c>
      <c r="C263" s="1">
        <v>44838</v>
      </c>
      <c r="D263" t="s">
        <v>1291</v>
      </c>
      <c r="E263" t="s">
        <v>80</v>
      </c>
      <c r="F263">
        <v>0</v>
      </c>
      <c r="H263" t="s">
        <v>527</v>
      </c>
      <c r="J263" t="s">
        <v>117</v>
      </c>
      <c r="K263" t="s">
        <v>91</v>
      </c>
      <c r="L263" s="2">
        <v>0.31944444444444448</v>
      </c>
      <c r="M263">
        <v>1</v>
      </c>
      <c r="N263" t="s">
        <v>529</v>
      </c>
      <c r="O263" t="s">
        <v>1395</v>
      </c>
      <c r="Q263" t="s">
        <v>1184</v>
      </c>
      <c r="R263" t="s">
        <v>1185</v>
      </c>
      <c r="S263" t="s">
        <v>1186</v>
      </c>
      <c r="T263">
        <v>1</v>
      </c>
      <c r="U263" t="s">
        <v>1187</v>
      </c>
      <c r="V263">
        <v>143</v>
      </c>
      <c r="W263">
        <v>159</v>
      </c>
      <c r="X263" t="s">
        <v>1292</v>
      </c>
      <c r="Y263" t="s">
        <v>1293</v>
      </c>
      <c r="Z263">
        <v>70</v>
      </c>
      <c r="AA263" t="s">
        <v>101</v>
      </c>
      <c r="AB263" t="s">
        <v>1293</v>
      </c>
      <c r="AD263" t="e">
        <v>#N/A</v>
      </c>
      <c r="AE263" t="s">
        <v>1294</v>
      </c>
      <c r="AH263" t="s">
        <v>1188</v>
      </c>
      <c r="AI263" t="s">
        <v>99</v>
      </c>
      <c r="AJ263" t="s">
        <v>1295</v>
      </c>
      <c r="AK263">
        <v>63.939998626708999</v>
      </c>
      <c r="AL263" t="s">
        <v>101</v>
      </c>
      <c r="AN263" t="s">
        <v>83</v>
      </c>
      <c r="AO263" t="s">
        <v>1189</v>
      </c>
      <c r="AP263">
        <v>1</v>
      </c>
      <c r="AQ263" t="s">
        <v>103</v>
      </c>
      <c r="AR263">
        <v>340.10998535156199</v>
      </c>
      <c r="AS263" t="s">
        <v>101</v>
      </c>
      <c r="AT263" s="1">
        <v>44960</v>
      </c>
      <c r="AU263" t="s">
        <v>104</v>
      </c>
      <c r="AV263" t="s">
        <v>1190</v>
      </c>
      <c r="AW263" t="s">
        <v>1450</v>
      </c>
    </row>
    <row r="264" spans="1:49" x14ac:dyDescent="0.25">
      <c r="A264" t="s">
        <v>1112</v>
      </c>
      <c r="B264" t="s">
        <v>1113</v>
      </c>
      <c r="C264" s="1">
        <v>44838</v>
      </c>
      <c r="D264" t="s">
        <v>1291</v>
      </c>
      <c r="E264" t="s">
        <v>80</v>
      </c>
      <c r="F264">
        <v>0</v>
      </c>
      <c r="H264" t="s">
        <v>527</v>
      </c>
      <c r="J264" t="s">
        <v>117</v>
      </c>
      <c r="K264" t="s">
        <v>91</v>
      </c>
      <c r="L264" s="2">
        <v>0.31944444444444448</v>
      </c>
      <c r="M264">
        <v>1</v>
      </c>
      <c r="N264" t="s">
        <v>529</v>
      </c>
      <c r="O264" t="s">
        <v>1395</v>
      </c>
      <c r="Q264" t="s">
        <v>1192</v>
      </c>
      <c r="R264" t="s">
        <v>1185</v>
      </c>
      <c r="S264" t="s">
        <v>1186</v>
      </c>
      <c r="T264">
        <v>1</v>
      </c>
      <c r="U264" t="s">
        <v>1193</v>
      </c>
      <c r="V264">
        <v>148</v>
      </c>
      <c r="W264">
        <v>161</v>
      </c>
      <c r="X264" t="s">
        <v>1292</v>
      </c>
      <c r="Y264" t="s">
        <v>1293</v>
      </c>
      <c r="Z264">
        <v>70</v>
      </c>
      <c r="AA264" t="s">
        <v>101</v>
      </c>
      <c r="AB264" t="s">
        <v>1293</v>
      </c>
      <c r="AD264" t="e">
        <v>#N/A</v>
      </c>
      <c r="AE264" t="s">
        <v>1294</v>
      </c>
      <c r="AH264" t="s">
        <v>1194</v>
      </c>
      <c r="AI264" t="s">
        <v>99</v>
      </c>
      <c r="AJ264" t="s">
        <v>1295</v>
      </c>
      <c r="AK264">
        <v>66.690002441406193</v>
      </c>
      <c r="AL264" t="s">
        <v>101</v>
      </c>
      <c r="AN264" t="s">
        <v>83</v>
      </c>
      <c r="AO264" t="s">
        <v>1189</v>
      </c>
      <c r="AP264">
        <v>1</v>
      </c>
      <c r="AQ264" t="s">
        <v>103</v>
      </c>
      <c r="AR264">
        <v>340.10998535156199</v>
      </c>
      <c r="AS264" t="s">
        <v>101</v>
      </c>
      <c r="AT264" s="1">
        <v>44960</v>
      </c>
      <c r="AU264" t="s">
        <v>104</v>
      </c>
      <c r="AV264" t="s">
        <v>1190</v>
      </c>
      <c r="AW264" t="s">
        <v>1450</v>
      </c>
    </row>
    <row r="265" spans="1:49" x14ac:dyDescent="0.25">
      <c r="A265" t="s">
        <v>1112</v>
      </c>
      <c r="B265" t="s">
        <v>1113</v>
      </c>
      <c r="C265" s="1">
        <v>44838</v>
      </c>
      <c r="D265" t="s">
        <v>1291</v>
      </c>
      <c r="E265" t="s">
        <v>80</v>
      </c>
      <c r="F265">
        <v>0</v>
      </c>
      <c r="H265" t="s">
        <v>527</v>
      </c>
      <c r="J265" t="s">
        <v>117</v>
      </c>
      <c r="K265" t="s">
        <v>91</v>
      </c>
      <c r="L265" s="2">
        <v>0.31944444444444448</v>
      </c>
      <c r="M265">
        <v>1</v>
      </c>
      <c r="N265" t="s">
        <v>529</v>
      </c>
      <c r="O265" t="s">
        <v>1395</v>
      </c>
      <c r="Q265" t="s">
        <v>1195</v>
      </c>
      <c r="R265" t="s">
        <v>1185</v>
      </c>
      <c r="S265" t="s">
        <v>1186</v>
      </c>
      <c r="T265">
        <v>1</v>
      </c>
      <c r="U265" t="s">
        <v>1196</v>
      </c>
      <c r="V265">
        <v>150</v>
      </c>
      <c r="W265">
        <v>165</v>
      </c>
      <c r="X265" t="s">
        <v>1292</v>
      </c>
      <c r="Y265" t="s">
        <v>1293</v>
      </c>
      <c r="Z265">
        <v>70</v>
      </c>
      <c r="AA265" t="s">
        <v>101</v>
      </c>
      <c r="AB265" t="s">
        <v>1293</v>
      </c>
      <c r="AD265" t="e">
        <v>#N/A</v>
      </c>
      <c r="AE265" t="s">
        <v>1294</v>
      </c>
      <c r="AH265" t="s">
        <v>1197</v>
      </c>
      <c r="AI265" t="s">
        <v>99</v>
      </c>
      <c r="AJ265" t="s">
        <v>1295</v>
      </c>
      <c r="AK265">
        <v>66.949996948242202</v>
      </c>
      <c r="AL265" t="s">
        <v>101</v>
      </c>
      <c r="AN265" t="s">
        <v>83</v>
      </c>
      <c r="AO265" t="s">
        <v>1189</v>
      </c>
      <c r="AP265">
        <v>1</v>
      </c>
      <c r="AQ265" t="s">
        <v>103</v>
      </c>
      <c r="AR265">
        <v>340.10998535156199</v>
      </c>
      <c r="AS265" t="s">
        <v>101</v>
      </c>
      <c r="AT265" s="1">
        <v>44960</v>
      </c>
      <c r="AU265" t="s">
        <v>104</v>
      </c>
      <c r="AV265" t="s">
        <v>1190</v>
      </c>
      <c r="AW265" t="s">
        <v>1450</v>
      </c>
    </row>
    <row r="266" spans="1:49" x14ac:dyDescent="0.25">
      <c r="A266" t="s">
        <v>1112</v>
      </c>
      <c r="B266" t="s">
        <v>1113</v>
      </c>
      <c r="C266" s="1">
        <v>44838</v>
      </c>
      <c r="D266" t="s">
        <v>1291</v>
      </c>
      <c r="E266" t="s">
        <v>80</v>
      </c>
      <c r="F266">
        <v>0</v>
      </c>
      <c r="H266" t="s">
        <v>527</v>
      </c>
      <c r="J266" t="s">
        <v>117</v>
      </c>
      <c r="K266" t="s">
        <v>91</v>
      </c>
      <c r="L266" s="2">
        <v>0.31944444444444448</v>
      </c>
      <c r="M266">
        <v>1</v>
      </c>
      <c r="N266" t="s">
        <v>529</v>
      </c>
      <c r="O266" t="s">
        <v>1395</v>
      </c>
      <c r="Q266" t="s">
        <v>1198</v>
      </c>
      <c r="R266" t="s">
        <v>1185</v>
      </c>
      <c r="S266" t="s">
        <v>1186</v>
      </c>
      <c r="T266">
        <v>1</v>
      </c>
      <c r="U266" t="s">
        <v>1199</v>
      </c>
      <c r="V266">
        <v>159</v>
      </c>
      <c r="W266">
        <v>175</v>
      </c>
      <c r="X266" t="s">
        <v>1292</v>
      </c>
      <c r="Y266" t="s">
        <v>1293</v>
      </c>
      <c r="Z266">
        <v>90</v>
      </c>
      <c r="AA266" t="s">
        <v>101</v>
      </c>
      <c r="AB266" t="s">
        <v>1293</v>
      </c>
      <c r="AD266" t="e">
        <v>#N/A</v>
      </c>
      <c r="AE266" t="s">
        <v>1294</v>
      </c>
      <c r="AH266" t="s">
        <v>1200</v>
      </c>
      <c r="AI266" t="s">
        <v>99</v>
      </c>
      <c r="AJ266" t="s">
        <v>1295</v>
      </c>
      <c r="AK266">
        <v>84.190002441406193</v>
      </c>
      <c r="AL266" t="s">
        <v>101</v>
      </c>
      <c r="AN266" t="s">
        <v>83</v>
      </c>
      <c r="AO266" t="s">
        <v>1189</v>
      </c>
      <c r="AP266">
        <v>1</v>
      </c>
      <c r="AQ266" t="s">
        <v>103</v>
      </c>
      <c r="AR266">
        <v>340.10998535156199</v>
      </c>
      <c r="AS266" t="s">
        <v>101</v>
      </c>
      <c r="AT266" s="1">
        <v>44960</v>
      </c>
      <c r="AU266" t="s">
        <v>104</v>
      </c>
      <c r="AV266" t="s">
        <v>1190</v>
      </c>
      <c r="AW266" t="s">
        <v>1450</v>
      </c>
    </row>
    <row r="267" spans="1:49" x14ac:dyDescent="0.25">
      <c r="A267" t="s">
        <v>1112</v>
      </c>
      <c r="B267" t="s">
        <v>1113</v>
      </c>
      <c r="C267" s="1">
        <v>44838</v>
      </c>
      <c r="D267" t="s">
        <v>1291</v>
      </c>
      <c r="E267" t="s">
        <v>80</v>
      </c>
      <c r="F267">
        <v>0</v>
      </c>
      <c r="H267" t="s">
        <v>527</v>
      </c>
      <c r="J267" t="s">
        <v>117</v>
      </c>
      <c r="K267" t="s">
        <v>91</v>
      </c>
      <c r="L267" s="2">
        <v>0.31944444444444448</v>
      </c>
      <c r="M267">
        <v>1</v>
      </c>
      <c r="N267" t="s">
        <v>529</v>
      </c>
      <c r="O267" t="s">
        <v>1395</v>
      </c>
      <c r="Q267" t="s">
        <v>1201</v>
      </c>
      <c r="R267" t="s">
        <v>1185</v>
      </c>
      <c r="S267" t="s">
        <v>1186</v>
      </c>
      <c r="T267">
        <v>1</v>
      </c>
      <c r="U267" t="s">
        <v>1202</v>
      </c>
      <c r="V267">
        <v>142</v>
      </c>
      <c r="W267">
        <v>156</v>
      </c>
      <c r="X267" t="s">
        <v>1292</v>
      </c>
      <c r="Y267" t="s">
        <v>1293</v>
      </c>
      <c r="Z267">
        <v>70</v>
      </c>
      <c r="AA267" t="s">
        <v>101</v>
      </c>
      <c r="AB267" t="s">
        <v>1293</v>
      </c>
      <c r="AD267" t="e">
        <v>#N/A</v>
      </c>
      <c r="AE267" t="s">
        <v>1294</v>
      </c>
      <c r="AH267" t="s">
        <v>1203</v>
      </c>
      <c r="AI267" t="s">
        <v>99</v>
      </c>
      <c r="AJ267" t="s">
        <v>1295</v>
      </c>
      <c r="AK267">
        <v>58.340000152587898</v>
      </c>
      <c r="AL267" t="s">
        <v>101</v>
      </c>
      <c r="AN267" t="s">
        <v>83</v>
      </c>
      <c r="AO267" t="s">
        <v>1189</v>
      </c>
      <c r="AP267">
        <v>1</v>
      </c>
      <c r="AQ267" t="s">
        <v>103</v>
      </c>
      <c r="AR267">
        <v>340.10998535156199</v>
      </c>
      <c r="AS267" t="s">
        <v>101</v>
      </c>
      <c r="AT267" s="1">
        <v>44960</v>
      </c>
      <c r="AU267" t="s">
        <v>104</v>
      </c>
      <c r="AV267" t="s">
        <v>1190</v>
      </c>
      <c r="AW267" t="s">
        <v>1450</v>
      </c>
    </row>
    <row r="268" spans="1:49" x14ac:dyDescent="0.25">
      <c r="A268" t="s">
        <v>1112</v>
      </c>
      <c r="B268" t="s">
        <v>1113</v>
      </c>
      <c r="C268" s="1">
        <v>44838</v>
      </c>
      <c r="D268" t="s">
        <v>1291</v>
      </c>
      <c r="E268" t="s">
        <v>80</v>
      </c>
      <c r="F268">
        <v>0</v>
      </c>
      <c r="H268" t="s">
        <v>527</v>
      </c>
      <c r="J268" t="s">
        <v>117</v>
      </c>
      <c r="K268" t="s">
        <v>91</v>
      </c>
      <c r="L268" s="2">
        <v>0.31944444444444448</v>
      </c>
      <c r="M268">
        <v>1</v>
      </c>
      <c r="N268" t="s">
        <v>529</v>
      </c>
      <c r="O268" t="s">
        <v>1395</v>
      </c>
      <c r="Q268" t="s">
        <v>1136</v>
      </c>
      <c r="R268" t="s">
        <v>732</v>
      </c>
      <c r="S268" t="s">
        <v>733</v>
      </c>
      <c r="T268">
        <v>1</v>
      </c>
      <c r="U268" t="s">
        <v>1137</v>
      </c>
      <c r="V268">
        <v>181</v>
      </c>
      <c r="W268">
        <v>200</v>
      </c>
      <c r="X268" t="s">
        <v>1292</v>
      </c>
      <c r="Y268" t="s">
        <v>1293</v>
      </c>
      <c r="Z268">
        <v>55</v>
      </c>
      <c r="AA268" t="s">
        <v>101</v>
      </c>
      <c r="AB268" t="s">
        <v>1293</v>
      </c>
      <c r="AD268" t="e">
        <v>#N/A</v>
      </c>
      <c r="AE268" t="s">
        <v>1294</v>
      </c>
      <c r="AH268" t="s">
        <v>1138</v>
      </c>
      <c r="AI268" t="s">
        <v>99</v>
      </c>
      <c r="AJ268" t="s">
        <v>1295</v>
      </c>
      <c r="AK268">
        <v>72.849998474121094</v>
      </c>
      <c r="AL268" t="s">
        <v>101</v>
      </c>
      <c r="AN268" t="s">
        <v>83</v>
      </c>
      <c r="AO268" t="s">
        <v>1139</v>
      </c>
      <c r="AP268">
        <v>1</v>
      </c>
      <c r="AQ268" t="s">
        <v>103</v>
      </c>
      <c r="AR268">
        <v>504.69000244140602</v>
      </c>
      <c r="AS268" t="s">
        <v>101</v>
      </c>
      <c r="AT268" s="1">
        <v>44974</v>
      </c>
      <c r="AU268" t="s">
        <v>104</v>
      </c>
      <c r="AV268" t="s">
        <v>1140</v>
      </c>
      <c r="AW268" t="s">
        <v>1447</v>
      </c>
    </row>
    <row r="269" spans="1:49" x14ac:dyDescent="0.25">
      <c r="A269" t="s">
        <v>1112</v>
      </c>
      <c r="B269" t="s">
        <v>1113</v>
      </c>
      <c r="C269" s="1">
        <v>44838</v>
      </c>
      <c r="D269" t="s">
        <v>1291</v>
      </c>
      <c r="E269" t="s">
        <v>80</v>
      </c>
      <c r="F269">
        <v>0</v>
      </c>
      <c r="H269" t="s">
        <v>527</v>
      </c>
      <c r="J269" t="s">
        <v>117</v>
      </c>
      <c r="K269" t="s">
        <v>91</v>
      </c>
      <c r="L269" s="2">
        <v>0.31944444444444448</v>
      </c>
      <c r="M269">
        <v>1</v>
      </c>
      <c r="N269" t="s">
        <v>529</v>
      </c>
      <c r="O269" t="s">
        <v>1395</v>
      </c>
      <c r="Q269" t="s">
        <v>1142</v>
      </c>
      <c r="R269" t="s">
        <v>732</v>
      </c>
      <c r="S269" t="s">
        <v>733</v>
      </c>
      <c r="T269">
        <v>1</v>
      </c>
      <c r="U269" t="s">
        <v>1143</v>
      </c>
      <c r="V269">
        <v>202</v>
      </c>
      <c r="W269">
        <v>222</v>
      </c>
      <c r="X269" t="s">
        <v>1292</v>
      </c>
      <c r="Y269" t="s">
        <v>1293</v>
      </c>
      <c r="Z269">
        <v>70</v>
      </c>
      <c r="AA269" t="s">
        <v>101</v>
      </c>
      <c r="AB269" t="s">
        <v>1293</v>
      </c>
      <c r="AD269" t="e">
        <v>#N/A</v>
      </c>
      <c r="AE269" t="s">
        <v>1294</v>
      </c>
      <c r="AH269" t="s">
        <v>1144</v>
      </c>
      <c r="AI269" t="s">
        <v>99</v>
      </c>
      <c r="AJ269" t="s">
        <v>1295</v>
      </c>
      <c r="AK269">
        <v>46.599998474121101</v>
      </c>
      <c r="AL269" t="s">
        <v>101</v>
      </c>
      <c r="AN269" t="s">
        <v>83</v>
      </c>
      <c r="AO269" t="s">
        <v>1139</v>
      </c>
      <c r="AP269">
        <v>1</v>
      </c>
      <c r="AQ269" t="s">
        <v>103</v>
      </c>
      <c r="AR269">
        <v>504.69000244140602</v>
      </c>
      <c r="AS269" t="s">
        <v>101</v>
      </c>
      <c r="AT269" s="1">
        <v>44974</v>
      </c>
      <c r="AU269" t="s">
        <v>104</v>
      </c>
      <c r="AV269" t="s">
        <v>1140</v>
      </c>
      <c r="AW269" t="s">
        <v>1447</v>
      </c>
    </row>
    <row r="270" spans="1:49" x14ac:dyDescent="0.25">
      <c r="A270" t="s">
        <v>1112</v>
      </c>
      <c r="B270" t="s">
        <v>1113</v>
      </c>
      <c r="C270" s="1">
        <v>44838</v>
      </c>
      <c r="D270" t="s">
        <v>1291</v>
      </c>
      <c r="E270" t="s">
        <v>80</v>
      </c>
      <c r="F270">
        <v>0</v>
      </c>
      <c r="H270" t="s">
        <v>527</v>
      </c>
      <c r="J270" t="s">
        <v>117</v>
      </c>
      <c r="K270" t="s">
        <v>91</v>
      </c>
      <c r="L270" s="2">
        <v>0.31944444444444448</v>
      </c>
      <c r="M270">
        <v>1</v>
      </c>
      <c r="N270" t="s">
        <v>529</v>
      </c>
      <c r="O270" t="s">
        <v>1395</v>
      </c>
      <c r="Q270" t="s">
        <v>1145</v>
      </c>
      <c r="R270" t="s">
        <v>732</v>
      </c>
      <c r="S270" t="s">
        <v>733</v>
      </c>
      <c r="T270">
        <v>1</v>
      </c>
      <c r="U270" t="s">
        <v>1146</v>
      </c>
      <c r="V270">
        <v>204</v>
      </c>
      <c r="W270">
        <v>225</v>
      </c>
      <c r="X270" t="s">
        <v>1292</v>
      </c>
      <c r="Y270" t="s">
        <v>1293</v>
      </c>
      <c r="Z270">
        <v>70</v>
      </c>
      <c r="AA270" t="s">
        <v>101</v>
      </c>
      <c r="AB270" t="s">
        <v>1293</v>
      </c>
      <c r="AD270" t="e">
        <v>#N/A</v>
      </c>
      <c r="AE270" t="s">
        <v>1294</v>
      </c>
      <c r="AH270" t="s">
        <v>1147</v>
      </c>
      <c r="AI270" t="s">
        <v>99</v>
      </c>
      <c r="AJ270" t="s">
        <v>1295</v>
      </c>
      <c r="AK270">
        <v>59.779998779296903</v>
      </c>
      <c r="AL270" t="s">
        <v>101</v>
      </c>
      <c r="AN270" t="s">
        <v>83</v>
      </c>
      <c r="AO270" t="s">
        <v>1139</v>
      </c>
      <c r="AP270">
        <v>1</v>
      </c>
      <c r="AQ270" t="s">
        <v>103</v>
      </c>
      <c r="AR270">
        <v>504.69000244140602</v>
      </c>
      <c r="AS270" t="s">
        <v>101</v>
      </c>
      <c r="AT270" s="1">
        <v>44974</v>
      </c>
      <c r="AU270" t="s">
        <v>104</v>
      </c>
      <c r="AV270" t="s">
        <v>1140</v>
      </c>
      <c r="AW270" t="s">
        <v>1447</v>
      </c>
    </row>
    <row r="271" spans="1:49" x14ac:dyDescent="0.25">
      <c r="A271" t="s">
        <v>1112</v>
      </c>
      <c r="B271" t="s">
        <v>1113</v>
      </c>
      <c r="C271" s="1">
        <v>44838</v>
      </c>
      <c r="D271" t="s">
        <v>1291</v>
      </c>
      <c r="E271" t="s">
        <v>80</v>
      </c>
      <c r="F271">
        <v>0</v>
      </c>
      <c r="H271" t="s">
        <v>527</v>
      </c>
      <c r="J271" t="s">
        <v>117</v>
      </c>
      <c r="K271" t="s">
        <v>91</v>
      </c>
      <c r="L271" s="2">
        <v>0.31944444444444448</v>
      </c>
      <c r="M271">
        <v>1</v>
      </c>
      <c r="N271" t="s">
        <v>529</v>
      </c>
      <c r="O271" t="s">
        <v>1395</v>
      </c>
      <c r="Q271" t="s">
        <v>1148</v>
      </c>
      <c r="R271" t="s">
        <v>732</v>
      </c>
      <c r="S271" t="s">
        <v>733</v>
      </c>
      <c r="T271">
        <v>1</v>
      </c>
      <c r="U271" t="s">
        <v>1149</v>
      </c>
      <c r="V271">
        <v>216</v>
      </c>
      <c r="W271">
        <v>236</v>
      </c>
      <c r="X271" t="s">
        <v>1292</v>
      </c>
      <c r="Y271" t="s">
        <v>1293</v>
      </c>
      <c r="Z271">
        <v>70</v>
      </c>
      <c r="AA271" t="s">
        <v>101</v>
      </c>
      <c r="AB271" t="s">
        <v>1293</v>
      </c>
      <c r="AD271" t="e">
        <v>#N/A</v>
      </c>
      <c r="AE271" t="s">
        <v>1294</v>
      </c>
      <c r="AH271" t="s">
        <v>1150</v>
      </c>
      <c r="AI271" t="s">
        <v>99</v>
      </c>
      <c r="AJ271" t="s">
        <v>1295</v>
      </c>
      <c r="AK271">
        <v>58.799999237060497</v>
      </c>
      <c r="AL271" t="s">
        <v>101</v>
      </c>
      <c r="AN271" t="s">
        <v>83</v>
      </c>
      <c r="AO271" t="s">
        <v>1139</v>
      </c>
      <c r="AP271">
        <v>1</v>
      </c>
      <c r="AQ271" t="s">
        <v>103</v>
      </c>
      <c r="AR271">
        <v>504.69000244140602</v>
      </c>
      <c r="AS271" t="s">
        <v>101</v>
      </c>
      <c r="AT271" s="1">
        <v>44974</v>
      </c>
      <c r="AU271" t="s">
        <v>104</v>
      </c>
      <c r="AV271" t="s">
        <v>1140</v>
      </c>
      <c r="AW271" t="s">
        <v>1447</v>
      </c>
    </row>
    <row r="272" spans="1:49" x14ac:dyDescent="0.25">
      <c r="A272" t="s">
        <v>1112</v>
      </c>
      <c r="B272" t="s">
        <v>1113</v>
      </c>
      <c r="C272" s="1">
        <v>44838</v>
      </c>
      <c r="D272" t="s">
        <v>1291</v>
      </c>
      <c r="E272" t="s">
        <v>80</v>
      </c>
      <c r="F272">
        <v>0</v>
      </c>
      <c r="H272" t="s">
        <v>527</v>
      </c>
      <c r="J272" t="s">
        <v>117</v>
      </c>
      <c r="K272" t="s">
        <v>91</v>
      </c>
      <c r="L272" s="2">
        <v>0.31944444444444448</v>
      </c>
      <c r="M272">
        <v>1</v>
      </c>
      <c r="N272" t="s">
        <v>529</v>
      </c>
      <c r="O272" t="s">
        <v>1395</v>
      </c>
      <c r="Q272" t="s">
        <v>1151</v>
      </c>
      <c r="R272" t="s">
        <v>732</v>
      </c>
      <c r="S272" t="s">
        <v>733</v>
      </c>
      <c r="T272">
        <v>1</v>
      </c>
      <c r="U272" t="s">
        <v>1152</v>
      </c>
      <c r="V272">
        <v>291</v>
      </c>
      <c r="W272">
        <v>322</v>
      </c>
      <c r="X272" t="s">
        <v>1292</v>
      </c>
      <c r="Y272" t="s">
        <v>1293</v>
      </c>
      <c r="Z272">
        <v>220</v>
      </c>
      <c r="AA272" t="s">
        <v>101</v>
      </c>
      <c r="AB272" t="s">
        <v>1293</v>
      </c>
      <c r="AD272" t="e">
        <v>#N/A</v>
      </c>
      <c r="AE272" t="s">
        <v>1294</v>
      </c>
      <c r="AH272" t="s">
        <v>1153</v>
      </c>
      <c r="AI272" t="s">
        <v>99</v>
      </c>
      <c r="AJ272" t="s">
        <v>1295</v>
      </c>
      <c r="AK272">
        <v>266.66000366210898</v>
      </c>
      <c r="AL272" t="s">
        <v>101</v>
      </c>
      <c r="AN272" t="s">
        <v>83</v>
      </c>
      <c r="AO272" t="s">
        <v>1139</v>
      </c>
      <c r="AP272">
        <v>1</v>
      </c>
      <c r="AQ272" t="s">
        <v>103</v>
      </c>
      <c r="AR272">
        <v>504.69000244140602</v>
      </c>
      <c r="AS272" t="s">
        <v>101</v>
      </c>
      <c r="AT272" s="1">
        <v>44974</v>
      </c>
      <c r="AU272" t="s">
        <v>104</v>
      </c>
      <c r="AV272" t="s">
        <v>1140</v>
      </c>
      <c r="AW272" t="s">
        <v>1447</v>
      </c>
    </row>
    <row r="273" spans="1:49" x14ac:dyDescent="0.25">
      <c r="A273" t="s">
        <v>1112</v>
      </c>
      <c r="B273" t="s">
        <v>1113</v>
      </c>
      <c r="C273" s="1">
        <v>44838</v>
      </c>
      <c r="D273" t="s">
        <v>1291</v>
      </c>
      <c r="E273" t="s">
        <v>80</v>
      </c>
      <c r="F273">
        <v>0</v>
      </c>
      <c r="H273" t="s">
        <v>527</v>
      </c>
      <c r="J273" t="s">
        <v>117</v>
      </c>
      <c r="K273" t="s">
        <v>91</v>
      </c>
      <c r="L273" s="2">
        <v>0.31944444444444448</v>
      </c>
      <c r="M273">
        <v>1</v>
      </c>
      <c r="N273" t="s">
        <v>529</v>
      </c>
      <c r="O273" t="s">
        <v>1395</v>
      </c>
      <c r="Q273" t="s">
        <v>1166</v>
      </c>
      <c r="R273" t="s">
        <v>758</v>
      </c>
      <c r="S273" t="s">
        <v>759</v>
      </c>
      <c r="T273">
        <v>1</v>
      </c>
      <c r="U273" t="s">
        <v>1167</v>
      </c>
      <c r="V273">
        <v>242</v>
      </c>
      <c r="W273">
        <v>267</v>
      </c>
      <c r="X273" t="s">
        <v>1292</v>
      </c>
      <c r="Y273" t="s">
        <v>1293</v>
      </c>
      <c r="Z273">
        <v>180</v>
      </c>
      <c r="AA273" t="s">
        <v>101</v>
      </c>
      <c r="AB273" t="s">
        <v>1293</v>
      </c>
      <c r="AD273" t="e">
        <v>#N/A</v>
      </c>
      <c r="AE273" t="s">
        <v>1294</v>
      </c>
      <c r="AH273" t="s">
        <v>1168</v>
      </c>
      <c r="AI273" t="s">
        <v>99</v>
      </c>
      <c r="AJ273" t="s">
        <v>1295</v>
      </c>
      <c r="AK273">
        <v>69.330001831054702</v>
      </c>
      <c r="AL273" t="s">
        <v>101</v>
      </c>
      <c r="AN273" t="s">
        <v>83</v>
      </c>
      <c r="AO273" t="s">
        <v>1169</v>
      </c>
      <c r="AP273">
        <v>1</v>
      </c>
      <c r="AQ273" t="s">
        <v>103</v>
      </c>
      <c r="AR273">
        <v>325</v>
      </c>
      <c r="AS273" t="s">
        <v>101</v>
      </c>
      <c r="AT273" s="1">
        <v>44946</v>
      </c>
      <c r="AU273" t="s">
        <v>104</v>
      </c>
      <c r="AV273" t="s">
        <v>1170</v>
      </c>
      <c r="AW273" t="s">
        <v>1449</v>
      </c>
    </row>
    <row r="274" spans="1:49" x14ac:dyDescent="0.25">
      <c r="A274" t="s">
        <v>1112</v>
      </c>
      <c r="B274" t="s">
        <v>1113</v>
      </c>
      <c r="C274" s="1">
        <v>44838</v>
      </c>
      <c r="D274" t="s">
        <v>1291</v>
      </c>
      <c r="E274" t="s">
        <v>80</v>
      </c>
      <c r="F274">
        <v>0</v>
      </c>
      <c r="H274" t="s">
        <v>527</v>
      </c>
      <c r="J274" t="s">
        <v>117</v>
      </c>
      <c r="K274" t="s">
        <v>91</v>
      </c>
      <c r="L274" s="2">
        <v>0.31944444444444448</v>
      </c>
      <c r="M274">
        <v>1</v>
      </c>
      <c r="N274" t="s">
        <v>529</v>
      </c>
      <c r="O274" t="s">
        <v>1395</v>
      </c>
      <c r="Q274" t="s">
        <v>1172</v>
      </c>
      <c r="R274" t="s">
        <v>758</v>
      </c>
      <c r="S274" t="s">
        <v>759</v>
      </c>
      <c r="T274">
        <v>1</v>
      </c>
      <c r="U274" t="s">
        <v>1173</v>
      </c>
      <c r="V274">
        <v>241</v>
      </c>
      <c r="W274">
        <v>265</v>
      </c>
      <c r="X274" t="s">
        <v>1292</v>
      </c>
      <c r="Y274" t="s">
        <v>1293</v>
      </c>
      <c r="Z274">
        <v>180</v>
      </c>
      <c r="AA274" t="s">
        <v>101</v>
      </c>
      <c r="AB274" t="s">
        <v>1293</v>
      </c>
      <c r="AD274" t="e">
        <v>#N/A</v>
      </c>
      <c r="AE274" t="s">
        <v>1294</v>
      </c>
      <c r="AH274" t="s">
        <v>1174</v>
      </c>
      <c r="AI274" t="s">
        <v>99</v>
      </c>
      <c r="AJ274" t="s">
        <v>1295</v>
      </c>
      <c r="AK274">
        <v>69.330001831054702</v>
      </c>
      <c r="AL274" t="s">
        <v>101</v>
      </c>
      <c r="AN274" t="s">
        <v>83</v>
      </c>
      <c r="AO274" t="s">
        <v>1169</v>
      </c>
      <c r="AP274">
        <v>1</v>
      </c>
      <c r="AQ274" t="s">
        <v>103</v>
      </c>
      <c r="AR274">
        <v>325</v>
      </c>
      <c r="AS274" t="s">
        <v>101</v>
      </c>
      <c r="AT274" s="1">
        <v>44946</v>
      </c>
      <c r="AU274" t="s">
        <v>104</v>
      </c>
      <c r="AV274" t="s">
        <v>1170</v>
      </c>
      <c r="AW274" t="s">
        <v>1449</v>
      </c>
    </row>
    <row r="275" spans="1:49" x14ac:dyDescent="0.25">
      <c r="A275" t="s">
        <v>1112</v>
      </c>
      <c r="B275" t="s">
        <v>1113</v>
      </c>
      <c r="C275" s="1">
        <v>44838</v>
      </c>
      <c r="D275" t="s">
        <v>1291</v>
      </c>
      <c r="E275" t="s">
        <v>80</v>
      </c>
      <c r="F275">
        <v>0</v>
      </c>
      <c r="H275" t="s">
        <v>527</v>
      </c>
      <c r="J275" t="s">
        <v>117</v>
      </c>
      <c r="K275" t="s">
        <v>91</v>
      </c>
      <c r="L275" s="2">
        <v>0.31944444444444448</v>
      </c>
      <c r="M275">
        <v>1</v>
      </c>
      <c r="N275" t="s">
        <v>529</v>
      </c>
      <c r="O275" t="s">
        <v>1395</v>
      </c>
      <c r="Q275" t="s">
        <v>1175</v>
      </c>
      <c r="R275" t="s">
        <v>758</v>
      </c>
      <c r="S275" t="s">
        <v>759</v>
      </c>
      <c r="T275">
        <v>1</v>
      </c>
      <c r="U275" t="s">
        <v>1176</v>
      </c>
      <c r="V275">
        <v>248</v>
      </c>
      <c r="W275">
        <v>260</v>
      </c>
      <c r="X275" t="s">
        <v>1292</v>
      </c>
      <c r="Y275" t="s">
        <v>1293</v>
      </c>
      <c r="Z275">
        <v>150</v>
      </c>
      <c r="AA275" t="s">
        <v>101</v>
      </c>
      <c r="AB275" t="s">
        <v>1293</v>
      </c>
      <c r="AD275" t="e">
        <v>#N/A</v>
      </c>
      <c r="AE275" t="s">
        <v>1294</v>
      </c>
      <c r="AH275" t="s">
        <v>1177</v>
      </c>
      <c r="AI275" t="s">
        <v>99</v>
      </c>
      <c r="AJ275" t="s">
        <v>1295</v>
      </c>
      <c r="AK275">
        <v>56.880001068115199</v>
      </c>
      <c r="AL275" t="s">
        <v>101</v>
      </c>
      <c r="AN275" t="s">
        <v>83</v>
      </c>
      <c r="AO275" t="s">
        <v>1169</v>
      </c>
      <c r="AP275">
        <v>1</v>
      </c>
      <c r="AQ275" t="s">
        <v>103</v>
      </c>
      <c r="AR275">
        <v>325</v>
      </c>
      <c r="AS275" t="s">
        <v>101</v>
      </c>
      <c r="AT275" s="1">
        <v>44946</v>
      </c>
      <c r="AU275" t="s">
        <v>104</v>
      </c>
      <c r="AV275" t="s">
        <v>1170</v>
      </c>
      <c r="AW275" t="s">
        <v>1449</v>
      </c>
    </row>
    <row r="276" spans="1:49" x14ac:dyDescent="0.25">
      <c r="A276" t="s">
        <v>1112</v>
      </c>
      <c r="B276" t="s">
        <v>1113</v>
      </c>
      <c r="C276" s="1">
        <v>44838</v>
      </c>
      <c r="D276" t="s">
        <v>1291</v>
      </c>
      <c r="E276" t="s">
        <v>80</v>
      </c>
      <c r="F276">
        <v>0</v>
      </c>
      <c r="H276" t="s">
        <v>527</v>
      </c>
      <c r="J276" t="s">
        <v>117</v>
      </c>
      <c r="K276" t="s">
        <v>91</v>
      </c>
      <c r="L276" s="2">
        <v>0.31944444444444448</v>
      </c>
      <c r="M276">
        <v>1</v>
      </c>
      <c r="N276" t="s">
        <v>529</v>
      </c>
      <c r="O276" t="s">
        <v>1395</v>
      </c>
      <c r="Q276" t="s">
        <v>1178</v>
      </c>
      <c r="R276" t="s">
        <v>758</v>
      </c>
      <c r="S276" t="s">
        <v>759</v>
      </c>
      <c r="T276">
        <v>1</v>
      </c>
      <c r="U276" t="s">
        <v>1179</v>
      </c>
      <c r="V276">
        <v>251</v>
      </c>
      <c r="W276">
        <v>277</v>
      </c>
      <c r="X276" t="s">
        <v>1292</v>
      </c>
      <c r="Y276" t="s">
        <v>1293</v>
      </c>
      <c r="Z276">
        <v>180</v>
      </c>
      <c r="AA276" t="s">
        <v>101</v>
      </c>
      <c r="AB276" t="s">
        <v>1293</v>
      </c>
      <c r="AD276" t="e">
        <v>#N/A</v>
      </c>
      <c r="AE276" t="s">
        <v>1294</v>
      </c>
      <c r="AH276" t="s">
        <v>1180</v>
      </c>
      <c r="AI276" t="s">
        <v>99</v>
      </c>
      <c r="AJ276" t="s">
        <v>1295</v>
      </c>
      <c r="AK276">
        <v>69.330001831054702</v>
      </c>
      <c r="AL276" t="s">
        <v>101</v>
      </c>
      <c r="AN276" t="s">
        <v>83</v>
      </c>
      <c r="AO276" t="s">
        <v>1169</v>
      </c>
      <c r="AP276">
        <v>1</v>
      </c>
      <c r="AQ276" t="s">
        <v>103</v>
      </c>
      <c r="AR276">
        <v>325</v>
      </c>
      <c r="AS276" t="s">
        <v>101</v>
      </c>
      <c r="AT276" s="1">
        <v>44946</v>
      </c>
      <c r="AU276" t="s">
        <v>104</v>
      </c>
      <c r="AV276" t="s">
        <v>1170</v>
      </c>
      <c r="AW276" t="s">
        <v>1449</v>
      </c>
    </row>
    <row r="277" spans="1:49" x14ac:dyDescent="0.25">
      <c r="A277" t="s">
        <v>1112</v>
      </c>
      <c r="B277" t="s">
        <v>1113</v>
      </c>
      <c r="C277" s="1">
        <v>44838</v>
      </c>
      <c r="D277" t="s">
        <v>1291</v>
      </c>
      <c r="E277" t="s">
        <v>80</v>
      </c>
      <c r="F277">
        <v>0</v>
      </c>
      <c r="H277" t="s">
        <v>527</v>
      </c>
      <c r="J277" t="s">
        <v>117</v>
      </c>
      <c r="K277" t="s">
        <v>91</v>
      </c>
      <c r="L277" s="2">
        <v>0.31944444444444448</v>
      </c>
      <c r="M277">
        <v>1</v>
      </c>
      <c r="N277" t="s">
        <v>529</v>
      </c>
      <c r="O277" t="s">
        <v>1395</v>
      </c>
      <c r="Q277" t="s">
        <v>1181</v>
      </c>
      <c r="R277" t="s">
        <v>758</v>
      </c>
      <c r="S277" t="s">
        <v>759</v>
      </c>
      <c r="T277">
        <v>1</v>
      </c>
      <c r="U277" t="s">
        <v>1182</v>
      </c>
      <c r="V277">
        <v>230</v>
      </c>
      <c r="W277">
        <v>256</v>
      </c>
      <c r="X277" t="s">
        <v>1292</v>
      </c>
      <c r="Y277" t="s">
        <v>1293</v>
      </c>
      <c r="Z277">
        <v>155</v>
      </c>
      <c r="AA277" t="s">
        <v>101</v>
      </c>
      <c r="AB277" t="s">
        <v>1293</v>
      </c>
      <c r="AD277" t="e">
        <v>#N/A</v>
      </c>
      <c r="AE277" t="s">
        <v>1294</v>
      </c>
      <c r="AH277" t="s">
        <v>1183</v>
      </c>
      <c r="AI277" t="s">
        <v>99</v>
      </c>
      <c r="AJ277" t="s">
        <v>1295</v>
      </c>
      <c r="AK277">
        <v>60.130001068115199</v>
      </c>
      <c r="AL277" t="s">
        <v>101</v>
      </c>
      <c r="AN277" t="s">
        <v>83</v>
      </c>
      <c r="AO277" t="s">
        <v>1169</v>
      </c>
      <c r="AP277">
        <v>1</v>
      </c>
      <c r="AQ277" t="s">
        <v>103</v>
      </c>
      <c r="AR277">
        <v>325</v>
      </c>
      <c r="AS277" t="s">
        <v>101</v>
      </c>
      <c r="AT277" s="1">
        <v>44946</v>
      </c>
      <c r="AU277" t="s">
        <v>104</v>
      </c>
      <c r="AV277" t="s">
        <v>1170</v>
      </c>
      <c r="AW277" t="s">
        <v>1449</v>
      </c>
    </row>
    <row r="278" spans="1:49" x14ac:dyDescent="0.25">
      <c r="A278" t="s">
        <v>1112</v>
      </c>
      <c r="B278" t="s">
        <v>1113</v>
      </c>
      <c r="C278" s="1">
        <v>44838</v>
      </c>
      <c r="D278" t="s">
        <v>1291</v>
      </c>
      <c r="E278" t="s">
        <v>80</v>
      </c>
      <c r="F278">
        <v>0</v>
      </c>
      <c r="H278" t="s">
        <v>527</v>
      </c>
      <c r="J278" t="s">
        <v>117</v>
      </c>
      <c r="K278" t="s">
        <v>91</v>
      </c>
      <c r="L278" s="2">
        <v>0.31944444444444448</v>
      </c>
      <c r="M278">
        <v>1</v>
      </c>
      <c r="N278" t="s">
        <v>529</v>
      </c>
      <c r="O278" t="s">
        <v>1395</v>
      </c>
      <c r="Q278" t="s">
        <v>1154</v>
      </c>
      <c r="R278" t="s">
        <v>744</v>
      </c>
      <c r="S278" t="s">
        <v>745</v>
      </c>
      <c r="T278">
        <v>1</v>
      </c>
      <c r="U278" t="s">
        <v>1155</v>
      </c>
      <c r="V278">
        <v>315</v>
      </c>
      <c r="W278">
        <v>341</v>
      </c>
      <c r="X278" t="s">
        <v>1292</v>
      </c>
      <c r="Y278" t="s">
        <v>1293</v>
      </c>
      <c r="Z278">
        <v>380</v>
      </c>
      <c r="AA278" t="s">
        <v>101</v>
      </c>
      <c r="AB278" t="s">
        <v>1293</v>
      </c>
      <c r="AD278" t="e">
        <v>#N/A</v>
      </c>
      <c r="AE278" t="s">
        <v>1294</v>
      </c>
      <c r="AH278" t="s">
        <v>1156</v>
      </c>
      <c r="AI278" t="s">
        <v>99</v>
      </c>
      <c r="AJ278" t="s">
        <v>1295</v>
      </c>
      <c r="AK278">
        <v>88</v>
      </c>
      <c r="AL278" t="s">
        <v>101</v>
      </c>
      <c r="AM278" t="s">
        <v>653</v>
      </c>
      <c r="AN278" t="s">
        <v>83</v>
      </c>
      <c r="AO278" t="s">
        <v>1157</v>
      </c>
      <c r="AP278">
        <v>1</v>
      </c>
      <c r="AQ278" t="s">
        <v>103</v>
      </c>
      <c r="AR278">
        <v>264</v>
      </c>
      <c r="AS278" t="s">
        <v>101</v>
      </c>
      <c r="AT278" s="1">
        <v>44917</v>
      </c>
      <c r="AU278" t="s">
        <v>104</v>
      </c>
      <c r="AV278" t="s">
        <v>1158</v>
      </c>
      <c r="AW278" t="s">
        <v>1448</v>
      </c>
    </row>
    <row r="279" spans="1:49" x14ac:dyDescent="0.25">
      <c r="A279" t="s">
        <v>1112</v>
      </c>
      <c r="B279" t="s">
        <v>1113</v>
      </c>
      <c r="C279" s="1">
        <v>44838</v>
      </c>
      <c r="D279" t="s">
        <v>1291</v>
      </c>
      <c r="E279" t="s">
        <v>80</v>
      </c>
      <c r="F279">
        <v>0</v>
      </c>
      <c r="H279" t="s">
        <v>527</v>
      </c>
      <c r="J279" t="s">
        <v>117</v>
      </c>
      <c r="K279" t="s">
        <v>91</v>
      </c>
      <c r="L279" s="2">
        <v>0.31944444444444448</v>
      </c>
      <c r="M279">
        <v>1</v>
      </c>
      <c r="N279" t="s">
        <v>529</v>
      </c>
      <c r="O279" t="s">
        <v>1395</v>
      </c>
      <c r="Q279" t="s">
        <v>1160</v>
      </c>
      <c r="R279" t="s">
        <v>744</v>
      </c>
      <c r="S279" t="s">
        <v>745</v>
      </c>
      <c r="T279">
        <v>1</v>
      </c>
      <c r="U279" t="s">
        <v>1161</v>
      </c>
      <c r="V279">
        <v>320</v>
      </c>
      <c r="W279">
        <v>346</v>
      </c>
      <c r="X279" t="s">
        <v>1292</v>
      </c>
      <c r="Y279" t="s">
        <v>1293</v>
      </c>
      <c r="Z279">
        <v>445</v>
      </c>
      <c r="AA279" t="s">
        <v>101</v>
      </c>
      <c r="AB279" t="s">
        <v>1293</v>
      </c>
      <c r="AD279" t="e">
        <v>#N/A</v>
      </c>
      <c r="AE279" t="s">
        <v>1294</v>
      </c>
      <c r="AH279" t="s">
        <v>1162</v>
      </c>
      <c r="AI279" t="s">
        <v>99</v>
      </c>
      <c r="AJ279" t="s">
        <v>1295</v>
      </c>
      <c r="AK279">
        <v>88</v>
      </c>
      <c r="AL279" t="s">
        <v>101</v>
      </c>
      <c r="AM279" t="s">
        <v>653</v>
      </c>
      <c r="AN279" t="s">
        <v>83</v>
      </c>
      <c r="AO279" t="s">
        <v>1157</v>
      </c>
      <c r="AP279">
        <v>1</v>
      </c>
      <c r="AQ279" t="s">
        <v>103</v>
      </c>
      <c r="AR279">
        <v>264</v>
      </c>
      <c r="AS279" t="s">
        <v>101</v>
      </c>
      <c r="AT279" s="1">
        <v>44917</v>
      </c>
      <c r="AU279" t="s">
        <v>104</v>
      </c>
      <c r="AV279" t="s">
        <v>1158</v>
      </c>
      <c r="AW279" t="s">
        <v>1448</v>
      </c>
    </row>
    <row r="280" spans="1:49" x14ac:dyDescent="0.25">
      <c r="A280" t="s">
        <v>1112</v>
      </c>
      <c r="B280" t="s">
        <v>1113</v>
      </c>
      <c r="C280" s="1">
        <v>44838</v>
      </c>
      <c r="D280" t="s">
        <v>1291</v>
      </c>
      <c r="E280" t="s">
        <v>80</v>
      </c>
      <c r="F280">
        <v>0</v>
      </c>
      <c r="H280" t="s">
        <v>527</v>
      </c>
      <c r="J280" t="s">
        <v>117</v>
      </c>
      <c r="K280" t="s">
        <v>91</v>
      </c>
      <c r="L280" s="2">
        <v>0.31944444444444448</v>
      </c>
      <c r="M280">
        <v>1</v>
      </c>
      <c r="N280" t="s">
        <v>529</v>
      </c>
      <c r="O280" t="s">
        <v>1395</v>
      </c>
      <c r="Q280" t="s">
        <v>1163</v>
      </c>
      <c r="R280" t="s">
        <v>744</v>
      </c>
      <c r="S280" t="s">
        <v>745</v>
      </c>
      <c r="T280">
        <v>1</v>
      </c>
      <c r="U280" t="s">
        <v>1164</v>
      </c>
      <c r="V280">
        <v>320</v>
      </c>
      <c r="W280">
        <v>346</v>
      </c>
      <c r="X280" t="s">
        <v>1292</v>
      </c>
      <c r="Y280" t="s">
        <v>1293</v>
      </c>
      <c r="Z280">
        <v>415</v>
      </c>
      <c r="AA280" t="s">
        <v>101</v>
      </c>
      <c r="AB280" t="s">
        <v>1293</v>
      </c>
      <c r="AD280" t="e">
        <v>#N/A</v>
      </c>
      <c r="AE280" t="s">
        <v>1294</v>
      </c>
      <c r="AH280" t="s">
        <v>1165</v>
      </c>
      <c r="AI280" t="s">
        <v>99</v>
      </c>
      <c r="AJ280" t="s">
        <v>1295</v>
      </c>
      <c r="AK280">
        <v>88</v>
      </c>
      <c r="AL280" t="s">
        <v>101</v>
      </c>
      <c r="AM280" t="s">
        <v>653</v>
      </c>
      <c r="AN280" t="s">
        <v>83</v>
      </c>
      <c r="AO280" t="s">
        <v>1157</v>
      </c>
      <c r="AP280">
        <v>1</v>
      </c>
      <c r="AQ280" t="s">
        <v>103</v>
      </c>
      <c r="AR280">
        <v>264</v>
      </c>
      <c r="AS280" t="s">
        <v>101</v>
      </c>
      <c r="AT280" s="1">
        <v>44917</v>
      </c>
      <c r="AU280" t="s">
        <v>104</v>
      </c>
      <c r="AV280" t="s">
        <v>1158</v>
      </c>
      <c r="AW280" t="s">
        <v>1448</v>
      </c>
    </row>
    <row r="281" spans="1:49" x14ac:dyDescent="0.25">
      <c r="Q281" t="s">
        <v>1489</v>
      </c>
      <c r="R281" t="s">
        <v>1490</v>
      </c>
      <c r="S281" t="s">
        <v>1491</v>
      </c>
      <c r="T281">
        <v>1</v>
      </c>
      <c r="U281" t="s">
        <v>1492</v>
      </c>
      <c r="V281">
        <v>-88</v>
      </c>
      <c r="W281">
        <v>110</v>
      </c>
      <c r="X281" t="s">
        <v>1292</v>
      </c>
      <c r="Y281" t="s">
        <v>1293</v>
      </c>
      <c r="Z281">
        <v>220</v>
      </c>
      <c r="AA281" t="s">
        <v>101</v>
      </c>
      <c r="AB281" t="s">
        <v>1293</v>
      </c>
      <c r="AD281" t="s">
        <v>96</v>
      </c>
      <c r="AE281" t="s">
        <v>1493</v>
      </c>
    </row>
    <row r="282" spans="1:49" x14ac:dyDescent="0.25">
      <c r="Q282" t="s">
        <v>1494</v>
      </c>
      <c r="R282" t="s">
        <v>1490</v>
      </c>
      <c r="S282" t="s">
        <v>1491</v>
      </c>
      <c r="T282">
        <v>1</v>
      </c>
      <c r="U282" t="s">
        <v>1495</v>
      </c>
      <c r="V282">
        <v>-88</v>
      </c>
      <c r="W282">
        <v>107</v>
      </c>
      <c r="X282" t="s">
        <v>1292</v>
      </c>
      <c r="Y282" t="s">
        <v>1293</v>
      </c>
      <c r="Z282">
        <v>170</v>
      </c>
      <c r="AA282" t="s">
        <v>101</v>
      </c>
      <c r="AB282" t="s">
        <v>1293</v>
      </c>
      <c r="AD282" t="s">
        <v>96</v>
      </c>
      <c r="AE282" t="s">
        <v>1493</v>
      </c>
    </row>
    <row r="283" spans="1:49" x14ac:dyDescent="0.25">
      <c r="Q283" t="s">
        <v>1496</v>
      </c>
      <c r="R283" t="s">
        <v>1490</v>
      </c>
      <c r="S283" t="s">
        <v>1491</v>
      </c>
      <c r="T283">
        <v>1</v>
      </c>
      <c r="U283" t="s">
        <v>1497</v>
      </c>
      <c r="V283">
        <v>-88</v>
      </c>
      <c r="W283">
        <v>104</v>
      </c>
      <c r="X283" t="s">
        <v>1292</v>
      </c>
      <c r="Y283" t="s">
        <v>1293</v>
      </c>
      <c r="Z283">
        <v>192</v>
      </c>
      <c r="AA283" t="s">
        <v>101</v>
      </c>
      <c r="AB283" t="s">
        <v>1293</v>
      </c>
      <c r="AD283" t="s">
        <v>96</v>
      </c>
      <c r="AE283" t="s">
        <v>1493</v>
      </c>
    </row>
    <row r="284" spans="1:49" x14ac:dyDescent="0.25">
      <c r="Q284" t="s">
        <v>1498</v>
      </c>
      <c r="R284" t="s">
        <v>1490</v>
      </c>
      <c r="S284" t="s">
        <v>1491</v>
      </c>
      <c r="T284">
        <v>1</v>
      </c>
      <c r="U284" t="s">
        <v>1499</v>
      </c>
      <c r="V284">
        <v>-88</v>
      </c>
      <c r="W284">
        <v>96</v>
      </c>
      <c r="X284" t="s">
        <v>1292</v>
      </c>
      <c r="Y284" t="s">
        <v>1293</v>
      </c>
      <c r="Z284">
        <v>174</v>
      </c>
      <c r="AA284" t="s">
        <v>101</v>
      </c>
      <c r="AB284" t="s">
        <v>1293</v>
      </c>
      <c r="AD284" t="s">
        <v>96</v>
      </c>
      <c r="AE284" t="s">
        <v>1493</v>
      </c>
    </row>
    <row r="285" spans="1:49" x14ac:dyDescent="0.25">
      <c r="Q285" t="s">
        <v>1500</v>
      </c>
      <c r="R285" t="s">
        <v>1490</v>
      </c>
      <c r="S285" t="s">
        <v>1491</v>
      </c>
      <c r="T285">
        <v>1</v>
      </c>
      <c r="U285" t="s">
        <v>1501</v>
      </c>
      <c r="V285">
        <v>-88</v>
      </c>
      <c r="W285">
        <v>99</v>
      </c>
      <c r="X285" t="s">
        <v>1292</v>
      </c>
      <c r="Y285" t="s">
        <v>1293</v>
      </c>
      <c r="Z285">
        <v>156</v>
      </c>
      <c r="AA285" t="s">
        <v>101</v>
      </c>
      <c r="AB285" t="s">
        <v>1293</v>
      </c>
      <c r="AD285" t="s">
        <v>96</v>
      </c>
      <c r="AE285" t="s">
        <v>1493</v>
      </c>
    </row>
    <row r="286" spans="1:49" x14ac:dyDescent="0.25">
      <c r="Q286" t="s">
        <v>1502</v>
      </c>
      <c r="R286" t="s">
        <v>1490</v>
      </c>
      <c r="S286" t="s">
        <v>1491</v>
      </c>
      <c r="T286">
        <v>1</v>
      </c>
      <c r="U286" t="s">
        <v>1503</v>
      </c>
      <c r="V286">
        <v>-88</v>
      </c>
      <c r="W286">
        <v>100</v>
      </c>
      <c r="X286" t="s">
        <v>1292</v>
      </c>
      <c r="Y286" t="s">
        <v>1293</v>
      </c>
      <c r="Z286">
        <v>144</v>
      </c>
      <c r="AA286" t="s">
        <v>101</v>
      </c>
      <c r="AB286" t="s">
        <v>1293</v>
      </c>
      <c r="AD286" t="s">
        <v>96</v>
      </c>
      <c r="AE286" t="s">
        <v>1493</v>
      </c>
    </row>
    <row r="287" spans="1:49" x14ac:dyDescent="0.25">
      <c r="Q287" t="s">
        <v>1479</v>
      </c>
      <c r="R287" t="s">
        <v>1462</v>
      </c>
      <c r="S287" t="s">
        <v>1463</v>
      </c>
      <c r="T287">
        <v>1</v>
      </c>
      <c r="U287" t="s">
        <v>1480</v>
      </c>
      <c r="V287">
        <v>-88</v>
      </c>
      <c r="W287">
        <v>57</v>
      </c>
      <c r="X287" t="s">
        <v>1292</v>
      </c>
      <c r="Y287" t="s">
        <v>1293</v>
      </c>
      <c r="Z287">
        <v>168</v>
      </c>
      <c r="AA287" t="s">
        <v>101</v>
      </c>
      <c r="AB287" t="s">
        <v>1293</v>
      </c>
      <c r="AD287" t="s">
        <v>96</v>
      </c>
      <c r="AE287" t="s">
        <v>1311</v>
      </c>
    </row>
    <row r="288" spans="1:49" x14ac:dyDescent="0.25">
      <c r="Q288" t="s">
        <v>1471</v>
      </c>
      <c r="R288" t="s">
        <v>1462</v>
      </c>
      <c r="S288" t="s">
        <v>1463</v>
      </c>
      <c r="T288">
        <v>1</v>
      </c>
      <c r="U288" t="s">
        <v>1472</v>
      </c>
      <c r="V288">
        <v>-88</v>
      </c>
      <c r="W288">
        <v>61</v>
      </c>
      <c r="X288" t="s">
        <v>1292</v>
      </c>
      <c r="Y288" t="s">
        <v>1293</v>
      </c>
      <c r="Z288">
        <v>206</v>
      </c>
      <c r="AA288" t="s">
        <v>101</v>
      </c>
      <c r="AB288" t="s">
        <v>1293</v>
      </c>
      <c r="AD288" t="s">
        <v>96</v>
      </c>
      <c r="AE288" t="s">
        <v>1311</v>
      </c>
    </row>
    <row r="289" spans="1:49" x14ac:dyDescent="0.25">
      <c r="Q289" t="s">
        <v>1473</v>
      </c>
      <c r="R289" t="s">
        <v>1462</v>
      </c>
      <c r="S289" t="s">
        <v>1463</v>
      </c>
      <c r="T289">
        <v>1</v>
      </c>
      <c r="U289" t="s">
        <v>1474</v>
      </c>
      <c r="V289">
        <v>-88</v>
      </c>
      <c r="W289">
        <v>75</v>
      </c>
      <c r="X289" t="s">
        <v>1292</v>
      </c>
      <c r="Y289" t="s">
        <v>1293</v>
      </c>
      <c r="Z289">
        <v>386</v>
      </c>
      <c r="AA289" t="s">
        <v>101</v>
      </c>
      <c r="AB289" t="s">
        <v>1293</v>
      </c>
      <c r="AD289" t="s">
        <v>96</v>
      </c>
      <c r="AE289" t="s">
        <v>1311</v>
      </c>
    </row>
    <row r="290" spans="1:49" x14ac:dyDescent="0.25">
      <c r="Q290" t="s">
        <v>1475</v>
      </c>
      <c r="R290" t="s">
        <v>1462</v>
      </c>
      <c r="S290" t="s">
        <v>1463</v>
      </c>
      <c r="T290">
        <v>1</v>
      </c>
      <c r="U290" t="s">
        <v>1476</v>
      </c>
      <c r="V290">
        <v>-88</v>
      </c>
      <c r="W290">
        <v>60</v>
      </c>
      <c r="X290" t="s">
        <v>1292</v>
      </c>
      <c r="Y290" t="s">
        <v>1293</v>
      </c>
      <c r="Z290">
        <v>208</v>
      </c>
      <c r="AA290" t="s">
        <v>101</v>
      </c>
      <c r="AB290" t="s">
        <v>1293</v>
      </c>
      <c r="AD290" t="s">
        <v>96</v>
      </c>
      <c r="AE290" t="s">
        <v>1311</v>
      </c>
    </row>
    <row r="291" spans="1:49" x14ac:dyDescent="0.25">
      <c r="Q291" t="s">
        <v>1477</v>
      </c>
      <c r="R291" t="s">
        <v>1462</v>
      </c>
      <c r="S291" t="s">
        <v>1463</v>
      </c>
      <c r="T291">
        <v>1</v>
      </c>
      <c r="U291" t="s">
        <v>1478</v>
      </c>
      <c r="V291">
        <v>-88</v>
      </c>
      <c r="W291">
        <v>70</v>
      </c>
      <c r="X291" t="s">
        <v>1292</v>
      </c>
      <c r="Y291" t="s">
        <v>1293</v>
      </c>
      <c r="Z291">
        <v>324</v>
      </c>
      <c r="AA291" t="s">
        <v>101</v>
      </c>
      <c r="AB291" t="s">
        <v>1293</v>
      </c>
      <c r="AD291" t="s">
        <v>96</v>
      </c>
      <c r="AE291" t="s">
        <v>1311</v>
      </c>
    </row>
    <row r="292" spans="1:49" x14ac:dyDescent="0.25">
      <c r="Q292" t="s">
        <v>1483</v>
      </c>
      <c r="R292" t="s">
        <v>1462</v>
      </c>
      <c r="S292" t="s">
        <v>1463</v>
      </c>
      <c r="T292">
        <v>1</v>
      </c>
      <c r="U292" t="s">
        <v>1484</v>
      </c>
      <c r="V292">
        <v>-88</v>
      </c>
      <c r="W292">
        <v>78</v>
      </c>
      <c r="X292" t="s">
        <v>1292</v>
      </c>
      <c r="Y292" t="s">
        <v>1293</v>
      </c>
      <c r="Z292">
        <v>454</v>
      </c>
      <c r="AA292" t="s">
        <v>101</v>
      </c>
      <c r="AB292" t="s">
        <v>1293</v>
      </c>
      <c r="AD292" t="s">
        <v>96</v>
      </c>
      <c r="AE292" t="s">
        <v>1311</v>
      </c>
    </row>
    <row r="293" spans="1:49" x14ac:dyDescent="0.25">
      <c r="Q293" t="s">
        <v>1485</v>
      </c>
      <c r="R293" t="s">
        <v>1462</v>
      </c>
      <c r="S293" t="s">
        <v>1463</v>
      </c>
      <c r="T293">
        <v>1</v>
      </c>
      <c r="U293" t="s">
        <v>1486</v>
      </c>
      <c r="V293">
        <v>-88</v>
      </c>
      <c r="W293">
        <v>75</v>
      </c>
      <c r="X293" t="s">
        <v>1292</v>
      </c>
      <c r="Y293" t="s">
        <v>1293</v>
      </c>
      <c r="Z293">
        <v>410</v>
      </c>
      <c r="AA293" t="s">
        <v>101</v>
      </c>
      <c r="AB293" t="s">
        <v>1293</v>
      </c>
      <c r="AD293" t="s">
        <v>96</v>
      </c>
      <c r="AE293" t="s">
        <v>1311</v>
      </c>
    </row>
    <row r="294" spans="1:49" x14ac:dyDescent="0.25">
      <c r="Q294" t="s">
        <v>1487</v>
      </c>
      <c r="R294" t="s">
        <v>1462</v>
      </c>
      <c r="S294" t="s">
        <v>1463</v>
      </c>
      <c r="T294">
        <v>1</v>
      </c>
      <c r="U294" t="s">
        <v>1488</v>
      </c>
      <c r="V294">
        <v>-88</v>
      </c>
      <c r="W294">
        <v>75</v>
      </c>
      <c r="X294" t="s">
        <v>1292</v>
      </c>
      <c r="Y294" t="s">
        <v>1293</v>
      </c>
      <c r="Z294">
        <v>414</v>
      </c>
      <c r="AA294" t="s">
        <v>101</v>
      </c>
      <c r="AB294" t="s">
        <v>1293</v>
      </c>
      <c r="AD294" t="s">
        <v>96</v>
      </c>
      <c r="AE294" t="s">
        <v>1311</v>
      </c>
    </row>
    <row r="295" spans="1:49" x14ac:dyDescent="0.25">
      <c r="Q295" t="s">
        <v>1481</v>
      </c>
      <c r="R295" t="s">
        <v>1462</v>
      </c>
      <c r="S295" t="s">
        <v>1463</v>
      </c>
      <c r="T295">
        <v>1</v>
      </c>
      <c r="U295" t="s">
        <v>1482</v>
      </c>
      <c r="V295">
        <v>-88</v>
      </c>
      <c r="W295">
        <v>80</v>
      </c>
      <c r="X295" t="s">
        <v>1292</v>
      </c>
      <c r="Y295" t="s">
        <v>1293</v>
      </c>
      <c r="Z295">
        <v>518</v>
      </c>
      <c r="AA295" t="s">
        <v>101</v>
      </c>
      <c r="AB295" t="s">
        <v>1293</v>
      </c>
      <c r="AD295" t="s">
        <v>96</v>
      </c>
      <c r="AE295" t="s">
        <v>1338</v>
      </c>
    </row>
    <row r="296" spans="1:49" x14ac:dyDescent="0.25">
      <c r="Q296" t="s">
        <v>1461</v>
      </c>
      <c r="R296" t="s">
        <v>1462</v>
      </c>
      <c r="S296" t="s">
        <v>1463</v>
      </c>
      <c r="T296">
        <v>1</v>
      </c>
      <c r="U296" t="s">
        <v>1464</v>
      </c>
      <c r="V296">
        <v>-88</v>
      </c>
      <c r="W296">
        <v>84</v>
      </c>
      <c r="X296" t="s">
        <v>1292</v>
      </c>
      <c r="Y296" t="s">
        <v>1293</v>
      </c>
      <c r="Z296">
        <v>544</v>
      </c>
      <c r="AA296" t="s">
        <v>101</v>
      </c>
      <c r="AB296" t="s">
        <v>1293</v>
      </c>
      <c r="AD296" t="s">
        <v>96</v>
      </c>
      <c r="AE296" t="s">
        <v>1311</v>
      </c>
    </row>
    <row r="297" spans="1:49" x14ac:dyDescent="0.25">
      <c r="Q297" t="s">
        <v>1465</v>
      </c>
      <c r="R297" t="s">
        <v>1462</v>
      </c>
      <c r="S297" t="s">
        <v>1463</v>
      </c>
      <c r="T297">
        <v>1</v>
      </c>
      <c r="U297" t="s">
        <v>1466</v>
      </c>
      <c r="V297">
        <v>-88</v>
      </c>
      <c r="W297">
        <v>75</v>
      </c>
      <c r="X297" t="s">
        <v>1292</v>
      </c>
      <c r="Y297" t="s">
        <v>1293</v>
      </c>
      <c r="Z297">
        <v>416</v>
      </c>
      <c r="AA297" t="s">
        <v>101</v>
      </c>
      <c r="AB297" t="s">
        <v>1293</v>
      </c>
      <c r="AD297" t="s">
        <v>96</v>
      </c>
      <c r="AE297" t="s">
        <v>1311</v>
      </c>
    </row>
    <row r="298" spans="1:49" x14ac:dyDescent="0.25">
      <c r="Q298" t="s">
        <v>1467</v>
      </c>
      <c r="R298" t="s">
        <v>1462</v>
      </c>
      <c r="S298" t="s">
        <v>1463</v>
      </c>
      <c r="T298">
        <v>1</v>
      </c>
      <c r="U298" t="s">
        <v>1468</v>
      </c>
      <c r="V298">
        <v>-88</v>
      </c>
      <c r="W298">
        <v>73</v>
      </c>
      <c r="X298" t="s">
        <v>1292</v>
      </c>
      <c r="Y298" t="s">
        <v>1293</v>
      </c>
      <c r="Z298">
        <v>354</v>
      </c>
      <c r="AA298" t="s">
        <v>101</v>
      </c>
      <c r="AB298" t="s">
        <v>1293</v>
      </c>
      <c r="AD298" t="s">
        <v>96</v>
      </c>
      <c r="AE298" t="s">
        <v>1338</v>
      </c>
    </row>
    <row r="299" spans="1:49" x14ac:dyDescent="0.25">
      <c r="Q299" t="s">
        <v>1469</v>
      </c>
      <c r="R299" t="s">
        <v>1462</v>
      </c>
      <c r="S299" t="s">
        <v>1463</v>
      </c>
      <c r="T299">
        <v>1</v>
      </c>
      <c r="U299" t="s">
        <v>1470</v>
      </c>
      <c r="V299">
        <v>-88</v>
      </c>
      <c r="W299">
        <v>72</v>
      </c>
      <c r="X299" t="s">
        <v>1292</v>
      </c>
      <c r="Y299" t="s">
        <v>1293</v>
      </c>
      <c r="Z299">
        <v>330</v>
      </c>
      <c r="AA299" t="s">
        <v>101</v>
      </c>
      <c r="AB299" t="s">
        <v>1293</v>
      </c>
      <c r="AD299" t="s">
        <v>96</v>
      </c>
      <c r="AE299" t="s">
        <v>1338</v>
      </c>
    </row>
    <row r="300" spans="1:49" x14ac:dyDescent="0.25">
      <c r="A300" t="s">
        <v>280</v>
      </c>
      <c r="B300" t="s">
        <v>281</v>
      </c>
      <c r="C300" s="1">
        <v>44698</v>
      </c>
      <c r="D300" t="s">
        <v>1291</v>
      </c>
      <c r="E300" t="s">
        <v>80</v>
      </c>
      <c r="F300">
        <v>0</v>
      </c>
      <c r="G300" t="s">
        <v>282</v>
      </c>
      <c r="H300" t="s">
        <v>85</v>
      </c>
      <c r="J300" t="s">
        <v>1334</v>
      </c>
      <c r="K300" t="s">
        <v>1335</v>
      </c>
      <c r="L300" s="2">
        <v>0.375</v>
      </c>
      <c r="M300">
        <v>1</v>
      </c>
      <c r="N300" t="s">
        <v>90</v>
      </c>
      <c r="O300" t="s">
        <v>87</v>
      </c>
      <c r="P300" t="s">
        <v>92</v>
      </c>
      <c r="Q300" t="s">
        <v>323</v>
      </c>
      <c r="R300" t="s">
        <v>94</v>
      </c>
      <c r="S300" t="s">
        <v>95</v>
      </c>
      <c r="T300">
        <v>1</v>
      </c>
      <c r="V300">
        <v>41</v>
      </c>
      <c r="W300">
        <v>43</v>
      </c>
      <c r="X300" t="s">
        <v>1292</v>
      </c>
      <c r="Y300" t="s">
        <v>1293</v>
      </c>
      <c r="Z300">
        <v>1.1000000000000001</v>
      </c>
      <c r="AA300" t="s">
        <v>101</v>
      </c>
      <c r="AB300" t="s">
        <v>1293</v>
      </c>
      <c r="AD300" t="e">
        <v>#N/A</v>
      </c>
      <c r="AE300" t="s">
        <v>96</v>
      </c>
      <c r="AG300" t="s">
        <v>1358</v>
      </c>
      <c r="AH300" t="s">
        <v>324</v>
      </c>
      <c r="AI300" t="s">
        <v>99</v>
      </c>
      <c r="AJ300" t="s">
        <v>1295</v>
      </c>
      <c r="AK300">
        <v>1.1000000238418599</v>
      </c>
      <c r="AL300" t="s">
        <v>101</v>
      </c>
      <c r="AN300" t="s">
        <v>83</v>
      </c>
      <c r="AO300" t="s">
        <v>325</v>
      </c>
      <c r="AP300">
        <v>1</v>
      </c>
      <c r="AQ300" t="s">
        <v>103</v>
      </c>
      <c r="AR300">
        <v>35.900001525878899</v>
      </c>
      <c r="AS300" t="s">
        <v>101</v>
      </c>
      <c r="AT300" s="1">
        <v>44733</v>
      </c>
      <c r="AU300" t="s">
        <v>104</v>
      </c>
      <c r="AV300" t="s">
        <v>326</v>
      </c>
      <c r="AW300" t="s">
        <v>1359</v>
      </c>
    </row>
    <row r="301" spans="1:49" x14ac:dyDescent="0.25">
      <c r="A301" t="s">
        <v>280</v>
      </c>
      <c r="B301" t="s">
        <v>281</v>
      </c>
      <c r="C301" s="1">
        <v>44698</v>
      </c>
      <c r="D301" t="s">
        <v>1291</v>
      </c>
      <c r="E301" t="s">
        <v>80</v>
      </c>
      <c r="F301">
        <v>0</v>
      </c>
      <c r="G301" t="s">
        <v>282</v>
      </c>
      <c r="H301" t="s">
        <v>85</v>
      </c>
      <c r="J301" t="s">
        <v>1334</v>
      </c>
      <c r="K301" t="s">
        <v>1335</v>
      </c>
      <c r="L301" s="2">
        <v>0.375</v>
      </c>
      <c r="M301">
        <v>1</v>
      </c>
      <c r="N301" t="s">
        <v>90</v>
      </c>
      <c r="O301" t="s">
        <v>87</v>
      </c>
      <c r="P301" t="s">
        <v>92</v>
      </c>
      <c r="Q301" t="s">
        <v>328</v>
      </c>
      <c r="R301" t="s">
        <v>94</v>
      </c>
      <c r="S301" t="s">
        <v>95</v>
      </c>
      <c r="T301">
        <v>1</v>
      </c>
      <c r="V301">
        <v>40</v>
      </c>
      <c r="W301">
        <v>42</v>
      </c>
      <c r="X301" t="s">
        <v>1292</v>
      </c>
      <c r="Y301" t="s">
        <v>1293</v>
      </c>
      <c r="Z301">
        <v>0.9</v>
      </c>
      <c r="AA301" t="s">
        <v>101</v>
      </c>
      <c r="AB301" t="s">
        <v>1293</v>
      </c>
      <c r="AD301" t="e">
        <v>#N/A</v>
      </c>
      <c r="AE301" t="s">
        <v>96</v>
      </c>
      <c r="AG301" t="s">
        <v>1358</v>
      </c>
      <c r="AH301" t="s">
        <v>329</v>
      </c>
      <c r="AI301" t="s">
        <v>99</v>
      </c>
      <c r="AJ301" t="s">
        <v>1295</v>
      </c>
      <c r="AK301">
        <v>0.89999997615814198</v>
      </c>
      <c r="AL301" t="s">
        <v>101</v>
      </c>
      <c r="AN301" t="s">
        <v>83</v>
      </c>
      <c r="AO301" t="s">
        <v>325</v>
      </c>
      <c r="AP301">
        <v>1</v>
      </c>
      <c r="AQ301" t="s">
        <v>103</v>
      </c>
      <c r="AR301">
        <v>35.900001525878899</v>
      </c>
      <c r="AS301" t="s">
        <v>101</v>
      </c>
      <c r="AT301" s="1">
        <v>44733</v>
      </c>
      <c r="AU301" t="s">
        <v>104</v>
      </c>
      <c r="AV301" t="s">
        <v>326</v>
      </c>
      <c r="AW301" t="s">
        <v>1359</v>
      </c>
    </row>
    <row r="302" spans="1:49" x14ac:dyDescent="0.25">
      <c r="A302" t="s">
        <v>280</v>
      </c>
      <c r="B302" t="s">
        <v>281</v>
      </c>
      <c r="C302" s="1">
        <v>44698</v>
      </c>
      <c r="D302" t="s">
        <v>1291</v>
      </c>
      <c r="E302" t="s">
        <v>80</v>
      </c>
      <c r="F302">
        <v>0</v>
      </c>
      <c r="G302" t="s">
        <v>282</v>
      </c>
      <c r="H302" t="s">
        <v>85</v>
      </c>
      <c r="J302" t="s">
        <v>1334</v>
      </c>
      <c r="K302" t="s">
        <v>1335</v>
      </c>
      <c r="L302" s="2">
        <v>0.375</v>
      </c>
      <c r="M302">
        <v>1</v>
      </c>
      <c r="N302" t="s">
        <v>90</v>
      </c>
      <c r="O302" t="s">
        <v>87</v>
      </c>
      <c r="P302" t="s">
        <v>92</v>
      </c>
      <c r="Q302" t="s">
        <v>330</v>
      </c>
      <c r="R302" t="s">
        <v>94</v>
      </c>
      <c r="S302" t="s">
        <v>95</v>
      </c>
      <c r="T302">
        <v>1</v>
      </c>
      <c r="V302">
        <v>50</v>
      </c>
      <c r="W302">
        <v>52</v>
      </c>
      <c r="X302" t="s">
        <v>1292</v>
      </c>
      <c r="Y302" t="s">
        <v>1293</v>
      </c>
      <c r="Z302">
        <v>1.9</v>
      </c>
      <c r="AA302" t="s">
        <v>101</v>
      </c>
      <c r="AB302" t="s">
        <v>1293</v>
      </c>
      <c r="AD302" t="e">
        <v>#N/A</v>
      </c>
      <c r="AE302" t="s">
        <v>96</v>
      </c>
      <c r="AG302" t="s">
        <v>1360</v>
      </c>
      <c r="AH302" t="s">
        <v>331</v>
      </c>
      <c r="AI302" t="s">
        <v>99</v>
      </c>
      <c r="AJ302" t="s">
        <v>1295</v>
      </c>
      <c r="AK302">
        <v>1.8999999761581401</v>
      </c>
      <c r="AL302" t="s">
        <v>101</v>
      </c>
      <c r="AN302" t="s">
        <v>83</v>
      </c>
      <c r="AO302" t="s">
        <v>325</v>
      </c>
      <c r="AP302">
        <v>1</v>
      </c>
      <c r="AQ302" t="s">
        <v>103</v>
      </c>
      <c r="AR302">
        <v>35.900001525878899</v>
      </c>
      <c r="AS302" t="s">
        <v>101</v>
      </c>
      <c r="AT302" s="1">
        <v>44733</v>
      </c>
      <c r="AU302" t="s">
        <v>104</v>
      </c>
      <c r="AV302" t="s">
        <v>326</v>
      </c>
      <c r="AW302" t="s">
        <v>1359</v>
      </c>
    </row>
    <row r="303" spans="1:49" x14ac:dyDescent="0.25">
      <c r="A303" t="s">
        <v>280</v>
      </c>
      <c r="B303" t="s">
        <v>281</v>
      </c>
      <c r="C303" s="1">
        <v>44698</v>
      </c>
      <c r="D303" t="s">
        <v>1291</v>
      </c>
      <c r="E303" t="s">
        <v>80</v>
      </c>
      <c r="F303">
        <v>0</v>
      </c>
      <c r="G303" t="s">
        <v>282</v>
      </c>
      <c r="H303" t="s">
        <v>85</v>
      </c>
      <c r="J303" t="s">
        <v>1334</v>
      </c>
      <c r="K303" t="s">
        <v>1335</v>
      </c>
      <c r="L303" s="2">
        <v>0.375</v>
      </c>
      <c r="M303">
        <v>1</v>
      </c>
      <c r="N303" t="s">
        <v>90</v>
      </c>
      <c r="O303" t="s">
        <v>87</v>
      </c>
      <c r="P303" t="s">
        <v>92</v>
      </c>
      <c r="Q303" t="s">
        <v>332</v>
      </c>
      <c r="R303" t="s">
        <v>94</v>
      </c>
      <c r="S303" t="s">
        <v>95</v>
      </c>
      <c r="T303">
        <v>1</v>
      </c>
      <c r="V303">
        <v>52</v>
      </c>
      <c r="W303">
        <v>55</v>
      </c>
      <c r="X303" t="s">
        <v>1292</v>
      </c>
      <c r="Y303" t="s">
        <v>1293</v>
      </c>
      <c r="Z303">
        <v>2.7</v>
      </c>
      <c r="AA303" t="s">
        <v>101</v>
      </c>
      <c r="AB303" t="s">
        <v>1293</v>
      </c>
      <c r="AD303" t="e">
        <v>#N/A</v>
      </c>
      <c r="AE303" t="s">
        <v>96</v>
      </c>
      <c r="AG303" t="s">
        <v>1361</v>
      </c>
      <c r="AH303" t="s">
        <v>333</v>
      </c>
      <c r="AI303" t="s">
        <v>99</v>
      </c>
      <c r="AJ303" t="s">
        <v>1295</v>
      </c>
      <c r="AK303">
        <v>2.7000000476837198</v>
      </c>
      <c r="AL303" t="s">
        <v>101</v>
      </c>
      <c r="AN303" t="s">
        <v>83</v>
      </c>
      <c r="AO303" t="s">
        <v>325</v>
      </c>
      <c r="AP303">
        <v>1</v>
      </c>
      <c r="AQ303" t="s">
        <v>103</v>
      </c>
      <c r="AR303">
        <v>35.900001525878899</v>
      </c>
      <c r="AS303" t="s">
        <v>101</v>
      </c>
      <c r="AT303" s="1">
        <v>44733</v>
      </c>
      <c r="AU303" t="s">
        <v>104</v>
      </c>
      <c r="AV303" t="s">
        <v>326</v>
      </c>
      <c r="AW303" t="s">
        <v>1359</v>
      </c>
    </row>
    <row r="304" spans="1:49" x14ac:dyDescent="0.25">
      <c r="A304" t="s">
        <v>280</v>
      </c>
      <c r="B304" t="s">
        <v>281</v>
      </c>
      <c r="C304" s="1">
        <v>44698</v>
      </c>
      <c r="D304" t="s">
        <v>1291</v>
      </c>
      <c r="E304" t="s">
        <v>80</v>
      </c>
      <c r="F304">
        <v>0</v>
      </c>
      <c r="G304" t="s">
        <v>282</v>
      </c>
      <c r="H304" t="s">
        <v>85</v>
      </c>
      <c r="J304" t="s">
        <v>1334</v>
      </c>
      <c r="K304" t="s">
        <v>1335</v>
      </c>
      <c r="L304" s="2">
        <v>0.375</v>
      </c>
      <c r="M304">
        <v>1</v>
      </c>
      <c r="N304" t="s">
        <v>90</v>
      </c>
      <c r="O304" t="s">
        <v>87</v>
      </c>
      <c r="P304" t="s">
        <v>92</v>
      </c>
      <c r="Q304" t="s">
        <v>334</v>
      </c>
      <c r="R304" t="s">
        <v>94</v>
      </c>
      <c r="S304" t="s">
        <v>95</v>
      </c>
      <c r="T304">
        <v>1</v>
      </c>
      <c r="V304">
        <v>51</v>
      </c>
      <c r="W304">
        <v>54</v>
      </c>
      <c r="X304" t="s">
        <v>1292</v>
      </c>
      <c r="Y304" t="s">
        <v>1293</v>
      </c>
      <c r="Z304">
        <v>2.5</v>
      </c>
      <c r="AA304" t="s">
        <v>101</v>
      </c>
      <c r="AB304" t="s">
        <v>1293</v>
      </c>
      <c r="AD304" t="e">
        <v>#N/A</v>
      </c>
      <c r="AE304" t="s">
        <v>96</v>
      </c>
      <c r="AG304" t="s">
        <v>1362</v>
      </c>
      <c r="AH304" t="s">
        <v>335</v>
      </c>
      <c r="AI304" t="s">
        <v>99</v>
      </c>
      <c r="AJ304" t="s">
        <v>1295</v>
      </c>
      <c r="AK304">
        <v>2.5</v>
      </c>
      <c r="AL304" t="s">
        <v>101</v>
      </c>
      <c r="AN304" t="s">
        <v>83</v>
      </c>
      <c r="AO304" t="s">
        <v>325</v>
      </c>
      <c r="AP304">
        <v>1</v>
      </c>
      <c r="AQ304" t="s">
        <v>103</v>
      </c>
      <c r="AR304">
        <v>35.900001525878899</v>
      </c>
      <c r="AS304" t="s">
        <v>101</v>
      </c>
      <c r="AT304" s="1">
        <v>44733</v>
      </c>
      <c r="AU304" t="s">
        <v>104</v>
      </c>
      <c r="AV304" t="s">
        <v>326</v>
      </c>
      <c r="AW304" t="s">
        <v>1359</v>
      </c>
    </row>
    <row r="305" spans="1:50" x14ac:dyDescent="0.25">
      <c r="A305" t="s">
        <v>280</v>
      </c>
      <c r="B305" t="s">
        <v>281</v>
      </c>
      <c r="C305" s="1">
        <v>44698</v>
      </c>
      <c r="D305" t="s">
        <v>1291</v>
      </c>
      <c r="E305" t="s">
        <v>80</v>
      </c>
      <c r="F305">
        <v>0</v>
      </c>
      <c r="G305" t="s">
        <v>282</v>
      </c>
      <c r="H305" t="s">
        <v>85</v>
      </c>
      <c r="J305" t="s">
        <v>1334</v>
      </c>
      <c r="K305" t="s">
        <v>1335</v>
      </c>
      <c r="L305" s="2">
        <v>0.375</v>
      </c>
      <c r="M305">
        <v>1</v>
      </c>
      <c r="N305" t="s">
        <v>90</v>
      </c>
      <c r="O305" t="s">
        <v>87</v>
      </c>
      <c r="P305" t="s">
        <v>92</v>
      </c>
      <c r="Q305" t="s">
        <v>336</v>
      </c>
      <c r="R305" t="s">
        <v>94</v>
      </c>
      <c r="S305" t="s">
        <v>95</v>
      </c>
      <c r="T305">
        <v>1</v>
      </c>
      <c r="V305">
        <v>50</v>
      </c>
      <c r="W305">
        <v>51</v>
      </c>
      <c r="X305" t="s">
        <v>1292</v>
      </c>
      <c r="Y305" t="s">
        <v>1293</v>
      </c>
      <c r="Z305">
        <v>1.9</v>
      </c>
      <c r="AA305" t="s">
        <v>101</v>
      </c>
      <c r="AB305" t="s">
        <v>1293</v>
      </c>
      <c r="AD305" t="e">
        <v>#N/A</v>
      </c>
      <c r="AE305" t="s">
        <v>96</v>
      </c>
      <c r="AG305" t="s">
        <v>1362</v>
      </c>
      <c r="AH305" t="s">
        <v>337</v>
      </c>
      <c r="AI305" t="s">
        <v>99</v>
      </c>
      <c r="AJ305" t="s">
        <v>1295</v>
      </c>
      <c r="AK305">
        <v>1.8999999761581401</v>
      </c>
      <c r="AL305" t="s">
        <v>101</v>
      </c>
      <c r="AN305" t="s">
        <v>83</v>
      </c>
      <c r="AO305" t="s">
        <v>325</v>
      </c>
      <c r="AP305">
        <v>1</v>
      </c>
      <c r="AQ305" t="s">
        <v>103</v>
      </c>
      <c r="AR305">
        <v>35.900001525878899</v>
      </c>
      <c r="AS305" t="s">
        <v>101</v>
      </c>
      <c r="AT305" s="1">
        <v>44733</v>
      </c>
      <c r="AU305" t="s">
        <v>104</v>
      </c>
      <c r="AV305" t="s">
        <v>326</v>
      </c>
      <c r="AW305" t="s">
        <v>1359</v>
      </c>
    </row>
    <row r="306" spans="1:50" x14ac:dyDescent="0.25">
      <c r="A306" t="s">
        <v>280</v>
      </c>
      <c r="B306" t="s">
        <v>281</v>
      </c>
      <c r="C306" s="1">
        <v>44698</v>
      </c>
      <c r="D306" t="s">
        <v>1291</v>
      </c>
      <c r="E306" t="s">
        <v>80</v>
      </c>
      <c r="F306">
        <v>0</v>
      </c>
      <c r="G306" t="s">
        <v>282</v>
      </c>
      <c r="H306" t="s">
        <v>85</v>
      </c>
      <c r="J306" t="s">
        <v>1334</v>
      </c>
      <c r="K306" t="s">
        <v>1335</v>
      </c>
      <c r="L306" s="2">
        <v>0.375</v>
      </c>
      <c r="M306">
        <v>1</v>
      </c>
      <c r="N306" t="s">
        <v>90</v>
      </c>
      <c r="O306" t="s">
        <v>87</v>
      </c>
      <c r="P306" t="s">
        <v>92</v>
      </c>
      <c r="Q306" t="s">
        <v>338</v>
      </c>
      <c r="R306" t="s">
        <v>94</v>
      </c>
      <c r="S306" t="s">
        <v>95</v>
      </c>
      <c r="T306">
        <v>1</v>
      </c>
      <c r="V306">
        <v>51</v>
      </c>
      <c r="W306">
        <v>54</v>
      </c>
      <c r="X306" t="s">
        <v>1292</v>
      </c>
      <c r="Y306" t="s">
        <v>1293</v>
      </c>
      <c r="Z306">
        <v>2.4</v>
      </c>
      <c r="AA306" t="s">
        <v>101</v>
      </c>
      <c r="AB306" t="s">
        <v>1293</v>
      </c>
      <c r="AD306" t="e">
        <v>#N/A</v>
      </c>
      <c r="AE306" t="s">
        <v>96</v>
      </c>
      <c r="AG306" t="s">
        <v>1362</v>
      </c>
      <c r="AH306" t="s">
        <v>339</v>
      </c>
      <c r="AI306" t="s">
        <v>99</v>
      </c>
      <c r="AJ306" t="s">
        <v>1295</v>
      </c>
      <c r="AK306">
        <v>2.4000000953674299</v>
      </c>
      <c r="AL306" t="s">
        <v>101</v>
      </c>
      <c r="AN306" t="s">
        <v>83</v>
      </c>
      <c r="AO306" t="s">
        <v>325</v>
      </c>
      <c r="AP306">
        <v>1</v>
      </c>
      <c r="AQ306" t="s">
        <v>103</v>
      </c>
      <c r="AR306">
        <v>35.900001525878899</v>
      </c>
      <c r="AS306" t="s">
        <v>101</v>
      </c>
      <c r="AT306" s="1">
        <v>44733</v>
      </c>
      <c r="AU306" t="s">
        <v>104</v>
      </c>
      <c r="AV306" t="s">
        <v>326</v>
      </c>
      <c r="AW306" t="s">
        <v>1359</v>
      </c>
    </row>
    <row r="307" spans="1:50" x14ac:dyDescent="0.25">
      <c r="A307" t="s">
        <v>280</v>
      </c>
      <c r="B307" t="s">
        <v>281</v>
      </c>
      <c r="C307" s="1">
        <v>44698</v>
      </c>
      <c r="D307" t="s">
        <v>1291</v>
      </c>
      <c r="E307" t="s">
        <v>80</v>
      </c>
      <c r="F307">
        <v>0</v>
      </c>
      <c r="G307" t="s">
        <v>282</v>
      </c>
      <c r="H307" t="s">
        <v>85</v>
      </c>
      <c r="J307" t="s">
        <v>1334</v>
      </c>
      <c r="K307" t="s">
        <v>1335</v>
      </c>
      <c r="L307" s="2">
        <v>0.375</v>
      </c>
      <c r="M307">
        <v>1</v>
      </c>
      <c r="N307" t="s">
        <v>90</v>
      </c>
      <c r="O307" t="s">
        <v>87</v>
      </c>
      <c r="P307" t="s">
        <v>92</v>
      </c>
      <c r="Q307" t="s">
        <v>340</v>
      </c>
      <c r="R307" t="s">
        <v>94</v>
      </c>
      <c r="S307" t="s">
        <v>95</v>
      </c>
      <c r="T307">
        <v>1</v>
      </c>
      <c r="V307">
        <v>55</v>
      </c>
      <c r="W307">
        <v>57</v>
      </c>
      <c r="X307" t="s">
        <v>1292</v>
      </c>
      <c r="Y307" t="s">
        <v>1293</v>
      </c>
      <c r="Z307">
        <v>2.5</v>
      </c>
      <c r="AA307" t="s">
        <v>101</v>
      </c>
      <c r="AB307" t="s">
        <v>1293</v>
      </c>
      <c r="AD307" t="e">
        <v>#N/A</v>
      </c>
      <c r="AE307" t="s">
        <v>96</v>
      </c>
      <c r="AG307" t="s">
        <v>1363</v>
      </c>
      <c r="AH307" t="s">
        <v>341</v>
      </c>
      <c r="AI307" t="s">
        <v>99</v>
      </c>
      <c r="AJ307" t="s">
        <v>1295</v>
      </c>
      <c r="AK307">
        <v>2.5</v>
      </c>
      <c r="AL307" t="s">
        <v>101</v>
      </c>
      <c r="AN307" t="s">
        <v>83</v>
      </c>
      <c r="AO307" t="s">
        <v>325</v>
      </c>
      <c r="AP307">
        <v>1</v>
      </c>
      <c r="AQ307" t="s">
        <v>103</v>
      </c>
      <c r="AR307">
        <v>35.900001525878899</v>
      </c>
      <c r="AS307" t="s">
        <v>101</v>
      </c>
      <c r="AT307" s="1">
        <v>44733</v>
      </c>
      <c r="AU307" t="s">
        <v>104</v>
      </c>
      <c r="AV307" t="s">
        <v>326</v>
      </c>
      <c r="AW307" t="s">
        <v>1359</v>
      </c>
      <c r="AX307">
        <v>55</v>
      </c>
    </row>
    <row r="308" spans="1:50" x14ac:dyDescent="0.25">
      <c r="A308" t="s">
        <v>280</v>
      </c>
      <c r="B308" t="s">
        <v>281</v>
      </c>
      <c r="C308" s="1">
        <v>44698</v>
      </c>
      <c r="D308" t="s">
        <v>1291</v>
      </c>
      <c r="E308" t="s">
        <v>80</v>
      </c>
      <c r="F308">
        <v>0</v>
      </c>
      <c r="G308" t="s">
        <v>282</v>
      </c>
      <c r="H308" t="s">
        <v>85</v>
      </c>
      <c r="J308" t="s">
        <v>1334</v>
      </c>
      <c r="K308" t="s">
        <v>1335</v>
      </c>
      <c r="L308" s="2">
        <v>0.375</v>
      </c>
      <c r="M308">
        <v>1</v>
      </c>
      <c r="N308" t="s">
        <v>90</v>
      </c>
      <c r="O308" t="s">
        <v>87</v>
      </c>
      <c r="P308" t="s">
        <v>92</v>
      </c>
      <c r="Q308" t="s">
        <v>342</v>
      </c>
      <c r="R308" t="s">
        <v>94</v>
      </c>
      <c r="S308" t="s">
        <v>95</v>
      </c>
      <c r="T308">
        <v>1</v>
      </c>
      <c r="V308">
        <v>60</v>
      </c>
      <c r="W308">
        <v>62</v>
      </c>
      <c r="X308" t="s">
        <v>1292</v>
      </c>
      <c r="Y308" t="s">
        <v>1293</v>
      </c>
      <c r="Z308">
        <v>3.7</v>
      </c>
      <c r="AA308" t="s">
        <v>101</v>
      </c>
      <c r="AB308" t="s">
        <v>1293</v>
      </c>
      <c r="AD308" t="e">
        <v>#N/A</v>
      </c>
      <c r="AE308" t="s">
        <v>96</v>
      </c>
      <c r="AG308" t="s">
        <v>1364</v>
      </c>
      <c r="AH308" t="s">
        <v>343</v>
      </c>
      <c r="AI308" t="s">
        <v>99</v>
      </c>
      <c r="AJ308" t="s">
        <v>1295</v>
      </c>
      <c r="AK308">
        <v>3.7000000476837198</v>
      </c>
      <c r="AL308" t="s">
        <v>101</v>
      </c>
      <c r="AN308" t="s">
        <v>83</v>
      </c>
      <c r="AO308" t="s">
        <v>325</v>
      </c>
      <c r="AP308">
        <v>1</v>
      </c>
      <c r="AQ308" t="s">
        <v>103</v>
      </c>
      <c r="AR308">
        <v>35.900001525878899</v>
      </c>
      <c r="AS308" t="s">
        <v>101</v>
      </c>
      <c r="AT308" s="1">
        <v>44733</v>
      </c>
      <c r="AU308" t="s">
        <v>104</v>
      </c>
      <c r="AV308" t="s">
        <v>326</v>
      </c>
      <c r="AW308" t="s">
        <v>1359</v>
      </c>
    </row>
    <row r="309" spans="1:50" x14ac:dyDescent="0.25">
      <c r="A309" t="s">
        <v>280</v>
      </c>
      <c r="B309" t="s">
        <v>281</v>
      </c>
      <c r="C309" s="1">
        <v>44698</v>
      </c>
      <c r="D309" t="s">
        <v>1291</v>
      </c>
      <c r="E309" t="s">
        <v>80</v>
      </c>
      <c r="F309">
        <v>0</v>
      </c>
      <c r="G309" t="s">
        <v>282</v>
      </c>
      <c r="H309" t="s">
        <v>85</v>
      </c>
      <c r="J309" t="s">
        <v>1334</v>
      </c>
      <c r="K309" t="s">
        <v>1335</v>
      </c>
      <c r="L309" s="2">
        <v>0.375</v>
      </c>
      <c r="M309">
        <v>1</v>
      </c>
      <c r="N309" t="s">
        <v>90</v>
      </c>
      <c r="O309" t="s">
        <v>87</v>
      </c>
      <c r="P309" t="s">
        <v>92</v>
      </c>
      <c r="Q309" t="s">
        <v>344</v>
      </c>
      <c r="R309" t="s">
        <v>94</v>
      </c>
      <c r="S309" t="s">
        <v>95</v>
      </c>
      <c r="T309">
        <v>1</v>
      </c>
      <c r="V309">
        <v>89</v>
      </c>
      <c r="W309">
        <v>93</v>
      </c>
      <c r="X309" t="s">
        <v>1292</v>
      </c>
      <c r="Y309" t="s">
        <v>1293</v>
      </c>
      <c r="Z309">
        <v>16.3</v>
      </c>
      <c r="AA309" t="s">
        <v>101</v>
      </c>
      <c r="AB309" t="s">
        <v>1293</v>
      </c>
      <c r="AD309" t="e">
        <v>#N/A</v>
      </c>
      <c r="AE309" t="s">
        <v>96</v>
      </c>
      <c r="AG309" t="s">
        <v>1365</v>
      </c>
      <c r="AH309" t="s">
        <v>345</v>
      </c>
      <c r="AI309" t="s">
        <v>99</v>
      </c>
      <c r="AJ309" t="s">
        <v>1295</v>
      </c>
      <c r="AK309">
        <v>16.299999237060501</v>
      </c>
      <c r="AL309" t="s">
        <v>101</v>
      </c>
      <c r="AN309" t="s">
        <v>83</v>
      </c>
      <c r="AO309" t="s">
        <v>325</v>
      </c>
      <c r="AP309">
        <v>1</v>
      </c>
      <c r="AQ309" t="s">
        <v>103</v>
      </c>
      <c r="AR309">
        <v>35.900001525878899</v>
      </c>
      <c r="AS309" t="s">
        <v>101</v>
      </c>
      <c r="AT309" s="1">
        <v>44733</v>
      </c>
      <c r="AU309" t="s">
        <v>104</v>
      </c>
      <c r="AV309" t="s">
        <v>326</v>
      </c>
      <c r="AW309" t="s">
        <v>1359</v>
      </c>
    </row>
    <row r="310" spans="1:50" x14ac:dyDescent="0.25">
      <c r="A310" t="s">
        <v>280</v>
      </c>
      <c r="B310" t="s">
        <v>281</v>
      </c>
      <c r="C310" s="1">
        <v>44698</v>
      </c>
      <c r="D310" t="s">
        <v>1291</v>
      </c>
      <c r="E310" t="s">
        <v>80</v>
      </c>
      <c r="F310">
        <v>0</v>
      </c>
      <c r="G310" t="s">
        <v>282</v>
      </c>
      <c r="H310" t="s">
        <v>85</v>
      </c>
      <c r="J310" t="s">
        <v>1334</v>
      </c>
      <c r="K310" t="s">
        <v>1335</v>
      </c>
      <c r="L310" s="2">
        <v>0.375</v>
      </c>
      <c r="M310">
        <v>1</v>
      </c>
      <c r="N310" t="s">
        <v>90</v>
      </c>
      <c r="O310" t="s">
        <v>87</v>
      </c>
      <c r="P310" t="s">
        <v>92</v>
      </c>
      <c r="Q310" t="s">
        <v>366</v>
      </c>
      <c r="R310" t="s">
        <v>367</v>
      </c>
      <c r="S310" t="s">
        <v>368</v>
      </c>
      <c r="T310">
        <v>1</v>
      </c>
      <c r="V310">
        <v>77</v>
      </c>
      <c r="W310">
        <v>79</v>
      </c>
      <c r="X310" t="s">
        <v>1292</v>
      </c>
      <c r="Y310" t="s">
        <v>1293</v>
      </c>
      <c r="Z310">
        <v>8.9</v>
      </c>
      <c r="AA310" t="s">
        <v>101</v>
      </c>
      <c r="AB310" t="s">
        <v>1293</v>
      </c>
      <c r="AD310" t="e">
        <v>#N/A</v>
      </c>
      <c r="AE310" t="s">
        <v>96</v>
      </c>
      <c r="AG310" t="s">
        <v>1366</v>
      </c>
      <c r="AH310" t="s">
        <v>369</v>
      </c>
      <c r="AI310" t="s">
        <v>99</v>
      </c>
      <c r="AJ310" t="s">
        <v>1295</v>
      </c>
      <c r="AK310">
        <v>8.8999996185302699</v>
      </c>
      <c r="AL310" t="s">
        <v>101</v>
      </c>
      <c r="AN310" t="s">
        <v>83</v>
      </c>
      <c r="AO310" t="s">
        <v>370</v>
      </c>
      <c r="AP310">
        <v>1</v>
      </c>
      <c r="AQ310" t="s">
        <v>103</v>
      </c>
      <c r="AR310">
        <v>51</v>
      </c>
      <c r="AS310" t="s">
        <v>101</v>
      </c>
      <c r="AT310" s="1">
        <v>44733</v>
      </c>
      <c r="AU310" t="s">
        <v>104</v>
      </c>
      <c r="AV310" t="s">
        <v>371</v>
      </c>
      <c r="AW310" t="s">
        <v>1367</v>
      </c>
    </row>
    <row r="311" spans="1:50" x14ac:dyDescent="0.25">
      <c r="A311" t="s">
        <v>280</v>
      </c>
      <c r="B311" t="s">
        <v>281</v>
      </c>
      <c r="C311" s="1">
        <v>44698</v>
      </c>
      <c r="D311" t="s">
        <v>1291</v>
      </c>
      <c r="E311" t="s">
        <v>80</v>
      </c>
      <c r="F311">
        <v>0</v>
      </c>
      <c r="G311" t="s">
        <v>282</v>
      </c>
      <c r="H311" t="s">
        <v>85</v>
      </c>
      <c r="J311" t="s">
        <v>1334</v>
      </c>
      <c r="K311" t="s">
        <v>1335</v>
      </c>
      <c r="L311" s="2">
        <v>0.375</v>
      </c>
      <c r="M311">
        <v>1</v>
      </c>
      <c r="N311" t="s">
        <v>90</v>
      </c>
      <c r="O311" t="s">
        <v>87</v>
      </c>
      <c r="P311" t="s">
        <v>92</v>
      </c>
      <c r="Q311" t="s">
        <v>373</v>
      </c>
      <c r="R311" t="s">
        <v>367</v>
      </c>
      <c r="S311" t="s">
        <v>368</v>
      </c>
      <c r="T311">
        <v>1</v>
      </c>
      <c r="V311">
        <v>80</v>
      </c>
      <c r="W311">
        <v>82</v>
      </c>
      <c r="X311" t="s">
        <v>1292</v>
      </c>
      <c r="Y311" t="s">
        <v>1293</v>
      </c>
      <c r="Z311">
        <v>10.5</v>
      </c>
      <c r="AA311" t="s">
        <v>101</v>
      </c>
      <c r="AB311" t="s">
        <v>1293</v>
      </c>
      <c r="AD311" t="e">
        <v>#N/A</v>
      </c>
      <c r="AE311" t="s">
        <v>96</v>
      </c>
      <c r="AG311" t="s">
        <v>1368</v>
      </c>
      <c r="AH311" t="s">
        <v>374</v>
      </c>
      <c r="AI311" t="s">
        <v>99</v>
      </c>
      <c r="AJ311" t="s">
        <v>1295</v>
      </c>
      <c r="AK311">
        <v>10.5</v>
      </c>
      <c r="AL311" t="s">
        <v>101</v>
      </c>
      <c r="AN311" t="s">
        <v>83</v>
      </c>
      <c r="AO311" t="s">
        <v>370</v>
      </c>
      <c r="AP311">
        <v>1</v>
      </c>
      <c r="AQ311" t="s">
        <v>103</v>
      </c>
      <c r="AR311">
        <v>51</v>
      </c>
      <c r="AS311" t="s">
        <v>101</v>
      </c>
      <c r="AT311" s="1">
        <v>44733</v>
      </c>
      <c r="AU311" t="s">
        <v>104</v>
      </c>
      <c r="AV311" t="s">
        <v>371</v>
      </c>
      <c r="AW311" t="s">
        <v>1367</v>
      </c>
    </row>
    <row r="312" spans="1:50" x14ac:dyDescent="0.25">
      <c r="A312" t="s">
        <v>280</v>
      </c>
      <c r="B312" t="s">
        <v>281</v>
      </c>
      <c r="C312" s="1">
        <v>44698</v>
      </c>
      <c r="D312" t="s">
        <v>1291</v>
      </c>
      <c r="E312" t="s">
        <v>80</v>
      </c>
      <c r="F312">
        <v>0</v>
      </c>
      <c r="G312" t="s">
        <v>282</v>
      </c>
      <c r="H312" t="s">
        <v>85</v>
      </c>
      <c r="J312" t="s">
        <v>1334</v>
      </c>
      <c r="K312" t="s">
        <v>1335</v>
      </c>
      <c r="L312" s="2">
        <v>0.375</v>
      </c>
      <c r="M312">
        <v>1</v>
      </c>
      <c r="N312" t="s">
        <v>90</v>
      </c>
      <c r="O312" t="s">
        <v>87</v>
      </c>
      <c r="P312" t="s">
        <v>92</v>
      </c>
      <c r="Q312" t="s">
        <v>375</v>
      </c>
      <c r="R312" t="s">
        <v>367</v>
      </c>
      <c r="S312" t="s">
        <v>368</v>
      </c>
      <c r="T312">
        <v>1</v>
      </c>
      <c r="V312">
        <v>55</v>
      </c>
      <c r="W312">
        <v>57</v>
      </c>
      <c r="X312" t="s">
        <v>1292</v>
      </c>
      <c r="Y312" t="s">
        <v>1293</v>
      </c>
      <c r="Z312">
        <v>3.1</v>
      </c>
      <c r="AA312" t="s">
        <v>101</v>
      </c>
      <c r="AB312" t="s">
        <v>1293</v>
      </c>
      <c r="AD312" t="e">
        <v>#N/A</v>
      </c>
      <c r="AE312" t="s">
        <v>96</v>
      </c>
      <c r="AG312" t="s">
        <v>1369</v>
      </c>
      <c r="AH312" t="s">
        <v>376</v>
      </c>
      <c r="AI312" t="s">
        <v>99</v>
      </c>
      <c r="AJ312" t="s">
        <v>1295</v>
      </c>
      <c r="AK312">
        <v>3.0999999046325701</v>
      </c>
      <c r="AL312" t="s">
        <v>101</v>
      </c>
      <c r="AN312" t="s">
        <v>83</v>
      </c>
      <c r="AO312" t="s">
        <v>370</v>
      </c>
      <c r="AP312">
        <v>1</v>
      </c>
      <c r="AQ312" t="s">
        <v>103</v>
      </c>
      <c r="AR312">
        <v>51</v>
      </c>
      <c r="AS312" t="s">
        <v>101</v>
      </c>
      <c r="AT312" s="1">
        <v>44733</v>
      </c>
      <c r="AU312" t="s">
        <v>104</v>
      </c>
      <c r="AV312" t="s">
        <v>371</v>
      </c>
      <c r="AW312" t="s">
        <v>1367</v>
      </c>
    </row>
    <row r="313" spans="1:50" x14ac:dyDescent="0.25">
      <c r="A313" t="s">
        <v>280</v>
      </c>
      <c r="B313" t="s">
        <v>281</v>
      </c>
      <c r="C313" s="1">
        <v>44698</v>
      </c>
      <c r="D313" t="s">
        <v>1291</v>
      </c>
      <c r="E313" t="s">
        <v>80</v>
      </c>
      <c r="F313">
        <v>0</v>
      </c>
      <c r="G313" t="s">
        <v>282</v>
      </c>
      <c r="H313" t="s">
        <v>85</v>
      </c>
      <c r="J313" t="s">
        <v>1334</v>
      </c>
      <c r="K313" t="s">
        <v>1335</v>
      </c>
      <c r="L313" s="2">
        <v>0.375</v>
      </c>
      <c r="M313">
        <v>1</v>
      </c>
      <c r="N313" t="s">
        <v>90</v>
      </c>
      <c r="O313" t="s">
        <v>87</v>
      </c>
      <c r="P313" t="s">
        <v>92</v>
      </c>
      <c r="Q313" t="s">
        <v>377</v>
      </c>
      <c r="R313" t="s">
        <v>367</v>
      </c>
      <c r="S313" t="s">
        <v>368</v>
      </c>
      <c r="T313">
        <v>1</v>
      </c>
      <c r="V313">
        <v>57</v>
      </c>
      <c r="W313">
        <v>59</v>
      </c>
      <c r="X313" t="s">
        <v>1292</v>
      </c>
      <c r="Y313" t="s">
        <v>1293</v>
      </c>
      <c r="Z313">
        <v>3.5</v>
      </c>
      <c r="AA313" t="s">
        <v>101</v>
      </c>
      <c r="AB313" t="s">
        <v>1293</v>
      </c>
      <c r="AD313" t="e">
        <v>#N/A</v>
      </c>
      <c r="AE313" t="s">
        <v>96</v>
      </c>
      <c r="AG313" t="s">
        <v>1370</v>
      </c>
      <c r="AH313" t="s">
        <v>378</v>
      </c>
      <c r="AI313" t="s">
        <v>99</v>
      </c>
      <c r="AJ313" t="s">
        <v>1295</v>
      </c>
      <c r="AK313">
        <v>3.5</v>
      </c>
      <c r="AL313" t="s">
        <v>101</v>
      </c>
      <c r="AN313" t="s">
        <v>83</v>
      </c>
      <c r="AO313" t="s">
        <v>370</v>
      </c>
      <c r="AP313">
        <v>1</v>
      </c>
      <c r="AQ313" t="s">
        <v>103</v>
      </c>
      <c r="AR313">
        <v>51</v>
      </c>
      <c r="AS313" t="s">
        <v>101</v>
      </c>
      <c r="AT313" s="1">
        <v>44733</v>
      </c>
      <c r="AU313" t="s">
        <v>104</v>
      </c>
      <c r="AV313" t="s">
        <v>371</v>
      </c>
      <c r="AW313" t="s">
        <v>1367</v>
      </c>
    </row>
    <row r="314" spans="1:50" x14ac:dyDescent="0.25">
      <c r="A314" t="s">
        <v>280</v>
      </c>
      <c r="B314" t="s">
        <v>281</v>
      </c>
      <c r="C314" s="1">
        <v>44698</v>
      </c>
      <c r="D314" t="s">
        <v>1291</v>
      </c>
      <c r="E314" t="s">
        <v>80</v>
      </c>
      <c r="F314">
        <v>0</v>
      </c>
      <c r="G314" t="s">
        <v>282</v>
      </c>
      <c r="H314" t="s">
        <v>85</v>
      </c>
      <c r="J314" t="s">
        <v>1334</v>
      </c>
      <c r="K314" t="s">
        <v>1335</v>
      </c>
      <c r="L314" s="2">
        <v>0.375</v>
      </c>
      <c r="M314">
        <v>1</v>
      </c>
      <c r="N314" t="s">
        <v>90</v>
      </c>
      <c r="O314" t="s">
        <v>87</v>
      </c>
      <c r="P314" t="s">
        <v>92</v>
      </c>
      <c r="Q314" t="s">
        <v>379</v>
      </c>
      <c r="R314" t="s">
        <v>367</v>
      </c>
      <c r="S314" t="s">
        <v>368</v>
      </c>
      <c r="T314">
        <v>1</v>
      </c>
      <c r="V314">
        <v>50</v>
      </c>
      <c r="W314">
        <v>52</v>
      </c>
      <c r="X314" t="s">
        <v>1292</v>
      </c>
      <c r="Y314" t="s">
        <v>1293</v>
      </c>
      <c r="Z314">
        <v>3.6</v>
      </c>
      <c r="AA314" t="s">
        <v>101</v>
      </c>
      <c r="AB314" t="s">
        <v>1293</v>
      </c>
      <c r="AD314" t="e">
        <v>#N/A</v>
      </c>
      <c r="AE314" t="s">
        <v>96</v>
      </c>
      <c r="AG314" t="s">
        <v>1363</v>
      </c>
      <c r="AH314" t="s">
        <v>380</v>
      </c>
      <c r="AI314" t="s">
        <v>99</v>
      </c>
      <c r="AJ314" t="s">
        <v>1295</v>
      </c>
      <c r="AK314">
        <v>3.5999999046325701</v>
      </c>
      <c r="AL314" t="s">
        <v>101</v>
      </c>
      <c r="AN314" t="s">
        <v>83</v>
      </c>
      <c r="AO314" t="s">
        <v>370</v>
      </c>
      <c r="AP314">
        <v>1</v>
      </c>
      <c r="AQ314" t="s">
        <v>103</v>
      </c>
      <c r="AR314">
        <v>51</v>
      </c>
      <c r="AS314" t="s">
        <v>101</v>
      </c>
      <c r="AT314" s="1">
        <v>44733</v>
      </c>
      <c r="AU314" t="s">
        <v>104</v>
      </c>
      <c r="AV314" t="s">
        <v>371</v>
      </c>
      <c r="AW314" t="s">
        <v>1367</v>
      </c>
    </row>
    <row r="315" spans="1:50" x14ac:dyDescent="0.25">
      <c r="A315" t="s">
        <v>280</v>
      </c>
      <c r="B315" t="s">
        <v>281</v>
      </c>
      <c r="C315" s="1">
        <v>44698</v>
      </c>
      <c r="D315" t="s">
        <v>1291</v>
      </c>
      <c r="E315" t="s">
        <v>80</v>
      </c>
      <c r="F315">
        <v>0</v>
      </c>
      <c r="G315" t="s">
        <v>282</v>
      </c>
      <c r="H315" t="s">
        <v>85</v>
      </c>
      <c r="J315" t="s">
        <v>1334</v>
      </c>
      <c r="K315" t="s">
        <v>1335</v>
      </c>
      <c r="L315" s="2">
        <v>0.375</v>
      </c>
      <c r="M315">
        <v>1</v>
      </c>
      <c r="N315" t="s">
        <v>90</v>
      </c>
      <c r="O315" t="s">
        <v>87</v>
      </c>
      <c r="P315" t="s">
        <v>92</v>
      </c>
      <c r="Q315" t="s">
        <v>381</v>
      </c>
      <c r="R315" t="s">
        <v>367</v>
      </c>
      <c r="S315" t="s">
        <v>368</v>
      </c>
      <c r="T315">
        <v>1</v>
      </c>
      <c r="V315">
        <v>56</v>
      </c>
      <c r="W315">
        <v>58</v>
      </c>
      <c r="X315" t="s">
        <v>1292</v>
      </c>
      <c r="Y315" t="s">
        <v>1293</v>
      </c>
      <c r="Z315">
        <v>3.8</v>
      </c>
      <c r="AA315" t="s">
        <v>101</v>
      </c>
      <c r="AB315" t="s">
        <v>1293</v>
      </c>
      <c r="AD315" t="e">
        <v>#N/A</v>
      </c>
      <c r="AE315" t="s">
        <v>96</v>
      </c>
      <c r="AG315" t="s">
        <v>1371</v>
      </c>
      <c r="AH315" t="s">
        <v>382</v>
      </c>
      <c r="AI315" t="s">
        <v>99</v>
      </c>
      <c r="AJ315" t="s">
        <v>1295</v>
      </c>
      <c r="AK315">
        <v>3.7999999523162802</v>
      </c>
      <c r="AL315" t="s">
        <v>101</v>
      </c>
      <c r="AN315" t="s">
        <v>83</v>
      </c>
      <c r="AO315" t="s">
        <v>370</v>
      </c>
      <c r="AP315">
        <v>1</v>
      </c>
      <c r="AQ315" t="s">
        <v>103</v>
      </c>
      <c r="AR315">
        <v>51</v>
      </c>
      <c r="AS315" t="s">
        <v>101</v>
      </c>
      <c r="AT315" s="1">
        <v>44733</v>
      </c>
      <c r="AU315" t="s">
        <v>104</v>
      </c>
      <c r="AV315" t="s">
        <v>371</v>
      </c>
      <c r="AW315" t="s">
        <v>1367</v>
      </c>
    </row>
    <row r="316" spans="1:50" x14ac:dyDescent="0.25">
      <c r="A316" t="s">
        <v>280</v>
      </c>
      <c r="B316" t="s">
        <v>281</v>
      </c>
      <c r="C316" s="1">
        <v>44698</v>
      </c>
      <c r="D316" t="s">
        <v>1291</v>
      </c>
      <c r="E316" t="s">
        <v>80</v>
      </c>
      <c r="F316">
        <v>0</v>
      </c>
      <c r="G316" t="s">
        <v>282</v>
      </c>
      <c r="H316" t="s">
        <v>85</v>
      </c>
      <c r="J316" t="s">
        <v>1334</v>
      </c>
      <c r="K316" t="s">
        <v>1335</v>
      </c>
      <c r="L316" s="2">
        <v>0.375</v>
      </c>
      <c r="M316">
        <v>1</v>
      </c>
      <c r="N316" t="s">
        <v>90</v>
      </c>
      <c r="O316" t="s">
        <v>87</v>
      </c>
      <c r="P316" t="s">
        <v>92</v>
      </c>
      <c r="Q316" t="s">
        <v>383</v>
      </c>
      <c r="R316" t="s">
        <v>367</v>
      </c>
      <c r="S316" t="s">
        <v>368</v>
      </c>
      <c r="T316">
        <v>1</v>
      </c>
      <c r="V316">
        <v>57</v>
      </c>
      <c r="W316">
        <v>59</v>
      </c>
      <c r="X316" t="s">
        <v>1292</v>
      </c>
      <c r="Y316" t="s">
        <v>1293</v>
      </c>
      <c r="Z316">
        <v>3.5</v>
      </c>
      <c r="AA316" t="s">
        <v>101</v>
      </c>
      <c r="AB316" t="s">
        <v>1293</v>
      </c>
      <c r="AD316" t="e">
        <v>#N/A</v>
      </c>
      <c r="AE316" t="s">
        <v>96</v>
      </c>
      <c r="AG316" t="s">
        <v>1370</v>
      </c>
      <c r="AH316" t="s">
        <v>384</v>
      </c>
      <c r="AI316" t="s">
        <v>99</v>
      </c>
      <c r="AJ316" t="s">
        <v>1295</v>
      </c>
      <c r="AK316">
        <v>3.5</v>
      </c>
      <c r="AL316" t="s">
        <v>101</v>
      </c>
      <c r="AN316" t="s">
        <v>83</v>
      </c>
      <c r="AO316" t="s">
        <v>370</v>
      </c>
      <c r="AP316">
        <v>1</v>
      </c>
      <c r="AQ316" t="s">
        <v>103</v>
      </c>
      <c r="AR316">
        <v>51</v>
      </c>
      <c r="AS316" t="s">
        <v>101</v>
      </c>
      <c r="AT316" s="1">
        <v>44733</v>
      </c>
      <c r="AU316" t="s">
        <v>104</v>
      </c>
      <c r="AV316" t="s">
        <v>371</v>
      </c>
      <c r="AW316" t="s">
        <v>1367</v>
      </c>
    </row>
    <row r="317" spans="1:50" x14ac:dyDescent="0.25">
      <c r="A317" t="s">
        <v>280</v>
      </c>
      <c r="B317" t="s">
        <v>281</v>
      </c>
      <c r="C317" s="1">
        <v>44698</v>
      </c>
      <c r="D317" t="s">
        <v>1291</v>
      </c>
      <c r="E317" t="s">
        <v>80</v>
      </c>
      <c r="F317">
        <v>0</v>
      </c>
      <c r="G317" t="s">
        <v>282</v>
      </c>
      <c r="H317" t="s">
        <v>85</v>
      </c>
      <c r="J317" t="s">
        <v>1334</v>
      </c>
      <c r="K317" t="s">
        <v>1335</v>
      </c>
      <c r="L317" s="2">
        <v>0.375</v>
      </c>
      <c r="M317">
        <v>1</v>
      </c>
      <c r="N317" t="s">
        <v>90</v>
      </c>
      <c r="O317" t="s">
        <v>87</v>
      </c>
      <c r="P317" t="s">
        <v>92</v>
      </c>
      <c r="Q317" t="s">
        <v>385</v>
      </c>
      <c r="R317" t="s">
        <v>367</v>
      </c>
      <c r="S317" t="s">
        <v>368</v>
      </c>
      <c r="T317">
        <v>1</v>
      </c>
      <c r="V317">
        <v>56</v>
      </c>
      <c r="W317">
        <v>58</v>
      </c>
      <c r="X317" t="s">
        <v>1292</v>
      </c>
      <c r="Y317" t="s">
        <v>1293</v>
      </c>
      <c r="Z317">
        <v>3.4</v>
      </c>
      <c r="AA317" t="s">
        <v>101</v>
      </c>
      <c r="AB317" t="s">
        <v>1293</v>
      </c>
      <c r="AD317" t="e">
        <v>#N/A</v>
      </c>
      <c r="AE317" t="s">
        <v>96</v>
      </c>
      <c r="AG317" t="s">
        <v>1370</v>
      </c>
      <c r="AH317" t="s">
        <v>386</v>
      </c>
      <c r="AI317" t="s">
        <v>99</v>
      </c>
      <c r="AJ317" t="s">
        <v>1295</v>
      </c>
      <c r="AK317">
        <v>3.4000000953674299</v>
      </c>
      <c r="AL317" t="s">
        <v>101</v>
      </c>
      <c r="AN317" t="s">
        <v>83</v>
      </c>
      <c r="AO317" t="s">
        <v>370</v>
      </c>
      <c r="AP317">
        <v>1</v>
      </c>
      <c r="AQ317" t="s">
        <v>103</v>
      </c>
      <c r="AR317">
        <v>51</v>
      </c>
      <c r="AS317" t="s">
        <v>101</v>
      </c>
      <c r="AT317" s="1">
        <v>44733</v>
      </c>
      <c r="AU317" t="s">
        <v>104</v>
      </c>
      <c r="AV317" t="s">
        <v>371</v>
      </c>
      <c r="AW317" t="s">
        <v>1367</v>
      </c>
    </row>
    <row r="318" spans="1:50" x14ac:dyDescent="0.25">
      <c r="A318" t="s">
        <v>280</v>
      </c>
      <c r="B318" t="s">
        <v>281</v>
      </c>
      <c r="C318" s="1">
        <v>44698</v>
      </c>
      <c r="D318" t="s">
        <v>1291</v>
      </c>
      <c r="E318" t="s">
        <v>80</v>
      </c>
      <c r="F318">
        <v>0</v>
      </c>
      <c r="G318" t="s">
        <v>282</v>
      </c>
      <c r="H318" t="s">
        <v>85</v>
      </c>
      <c r="J318" t="s">
        <v>1334</v>
      </c>
      <c r="K318" t="s">
        <v>1335</v>
      </c>
      <c r="L318" s="2">
        <v>0.375</v>
      </c>
      <c r="M318">
        <v>1</v>
      </c>
      <c r="N318" t="s">
        <v>90</v>
      </c>
      <c r="O318" t="s">
        <v>87</v>
      </c>
      <c r="P318" t="s">
        <v>92</v>
      </c>
      <c r="Q318" t="s">
        <v>387</v>
      </c>
      <c r="R318" t="s">
        <v>367</v>
      </c>
      <c r="S318" t="s">
        <v>368</v>
      </c>
      <c r="T318">
        <v>1</v>
      </c>
      <c r="V318">
        <v>61</v>
      </c>
      <c r="W318">
        <v>62</v>
      </c>
      <c r="X318" t="s">
        <v>1292</v>
      </c>
      <c r="Y318" t="s">
        <v>1293</v>
      </c>
      <c r="Z318">
        <v>4.5</v>
      </c>
      <c r="AA318" t="s">
        <v>101</v>
      </c>
      <c r="AB318" t="s">
        <v>1293</v>
      </c>
      <c r="AD318" t="e">
        <v>#N/A</v>
      </c>
      <c r="AE318" t="s">
        <v>96</v>
      </c>
      <c r="AG318" t="s">
        <v>1372</v>
      </c>
      <c r="AH318" t="s">
        <v>388</v>
      </c>
      <c r="AI318" t="s">
        <v>99</v>
      </c>
      <c r="AJ318" t="s">
        <v>1295</v>
      </c>
      <c r="AK318">
        <v>4.5</v>
      </c>
      <c r="AL318" t="s">
        <v>101</v>
      </c>
      <c r="AN318" t="s">
        <v>83</v>
      </c>
      <c r="AO318" t="s">
        <v>370</v>
      </c>
      <c r="AP318">
        <v>1</v>
      </c>
      <c r="AQ318" t="s">
        <v>103</v>
      </c>
      <c r="AR318">
        <v>51</v>
      </c>
      <c r="AS318" t="s">
        <v>101</v>
      </c>
      <c r="AT318" s="1">
        <v>44733</v>
      </c>
      <c r="AU318" t="s">
        <v>104</v>
      </c>
      <c r="AV318" t="s">
        <v>371</v>
      </c>
      <c r="AW318" t="s">
        <v>1367</v>
      </c>
    </row>
    <row r="319" spans="1:50" x14ac:dyDescent="0.25">
      <c r="A319" t="s">
        <v>280</v>
      </c>
      <c r="B319" t="s">
        <v>281</v>
      </c>
      <c r="C319" s="1">
        <v>44698</v>
      </c>
      <c r="D319" t="s">
        <v>1291</v>
      </c>
      <c r="E319" t="s">
        <v>80</v>
      </c>
      <c r="F319">
        <v>0</v>
      </c>
      <c r="G319" t="s">
        <v>282</v>
      </c>
      <c r="H319" t="s">
        <v>85</v>
      </c>
      <c r="J319" t="s">
        <v>1334</v>
      </c>
      <c r="K319" t="s">
        <v>1335</v>
      </c>
      <c r="L319" s="2">
        <v>0.375</v>
      </c>
      <c r="M319">
        <v>1</v>
      </c>
      <c r="N319" t="s">
        <v>90</v>
      </c>
      <c r="O319" t="s">
        <v>87</v>
      </c>
      <c r="P319" t="s">
        <v>92</v>
      </c>
      <c r="Q319" t="s">
        <v>389</v>
      </c>
      <c r="R319" t="s">
        <v>367</v>
      </c>
      <c r="S319" t="s">
        <v>368</v>
      </c>
      <c r="T319">
        <v>1</v>
      </c>
      <c r="V319">
        <v>65</v>
      </c>
      <c r="W319">
        <v>67</v>
      </c>
      <c r="X319" t="s">
        <v>1292</v>
      </c>
      <c r="Y319" t="s">
        <v>1293</v>
      </c>
      <c r="Z319">
        <v>6.2</v>
      </c>
      <c r="AA319" t="s">
        <v>101</v>
      </c>
      <c r="AB319" t="s">
        <v>1293</v>
      </c>
      <c r="AD319" t="e">
        <v>#N/A</v>
      </c>
      <c r="AE319" t="s">
        <v>96</v>
      </c>
      <c r="AG319" t="s">
        <v>1373</v>
      </c>
      <c r="AH319" t="s">
        <v>390</v>
      </c>
      <c r="AI319" t="s">
        <v>99</v>
      </c>
      <c r="AJ319" t="s">
        <v>1295</v>
      </c>
      <c r="AK319">
        <v>6.1999998092651403</v>
      </c>
      <c r="AL319" t="s">
        <v>101</v>
      </c>
      <c r="AN319" t="s">
        <v>83</v>
      </c>
      <c r="AO319" t="s">
        <v>370</v>
      </c>
      <c r="AP319">
        <v>1</v>
      </c>
      <c r="AQ319" t="s">
        <v>103</v>
      </c>
      <c r="AR319">
        <v>51</v>
      </c>
      <c r="AS319" t="s">
        <v>101</v>
      </c>
      <c r="AT319" s="1">
        <v>44733</v>
      </c>
      <c r="AU319" t="s">
        <v>104</v>
      </c>
      <c r="AV319" t="s">
        <v>371</v>
      </c>
      <c r="AW319" t="s">
        <v>1367</v>
      </c>
    </row>
    <row r="320" spans="1:50" x14ac:dyDescent="0.25">
      <c r="Q320" t="s">
        <v>323</v>
      </c>
      <c r="R320" t="s">
        <v>94</v>
      </c>
      <c r="S320" t="s">
        <v>95</v>
      </c>
      <c r="T320">
        <v>1</v>
      </c>
      <c r="V320">
        <v>41</v>
      </c>
      <c r="W320">
        <v>43</v>
      </c>
      <c r="X320" t="s">
        <v>1292</v>
      </c>
      <c r="Y320" t="s">
        <v>1293</v>
      </c>
      <c r="Z320">
        <v>1.1000000000000001</v>
      </c>
      <c r="AA320" t="s">
        <v>101</v>
      </c>
      <c r="AB320" t="s">
        <v>1293</v>
      </c>
      <c r="AD320" t="s">
        <v>96</v>
      </c>
      <c r="AE320" t="s">
        <v>96</v>
      </c>
    </row>
    <row r="321" spans="17:31" x14ac:dyDescent="0.25">
      <c r="Q321" t="s">
        <v>328</v>
      </c>
      <c r="R321" t="s">
        <v>94</v>
      </c>
      <c r="S321" t="s">
        <v>95</v>
      </c>
      <c r="T321">
        <v>1</v>
      </c>
      <c r="V321">
        <v>40</v>
      </c>
      <c r="W321">
        <v>42</v>
      </c>
      <c r="X321" t="s">
        <v>1292</v>
      </c>
      <c r="Y321" t="s">
        <v>1293</v>
      </c>
      <c r="Z321">
        <v>0.9</v>
      </c>
      <c r="AA321" t="s">
        <v>101</v>
      </c>
      <c r="AB321" t="s">
        <v>1293</v>
      </c>
      <c r="AD321" t="s">
        <v>96</v>
      </c>
      <c r="AE321" t="s">
        <v>96</v>
      </c>
    </row>
    <row r="322" spans="17:31" x14ac:dyDescent="0.25">
      <c r="Q322" t="s">
        <v>330</v>
      </c>
      <c r="R322" t="s">
        <v>94</v>
      </c>
      <c r="S322" t="s">
        <v>95</v>
      </c>
      <c r="T322">
        <v>1</v>
      </c>
      <c r="V322">
        <v>50</v>
      </c>
      <c r="W322">
        <v>52</v>
      </c>
      <c r="X322" t="s">
        <v>1292</v>
      </c>
      <c r="Y322" t="s">
        <v>1293</v>
      </c>
      <c r="Z322">
        <v>1.9</v>
      </c>
      <c r="AA322" t="s">
        <v>101</v>
      </c>
      <c r="AB322" t="s">
        <v>1293</v>
      </c>
      <c r="AD322" t="s">
        <v>96</v>
      </c>
      <c r="AE322" t="s">
        <v>96</v>
      </c>
    </row>
    <row r="323" spans="17:31" x14ac:dyDescent="0.25">
      <c r="Q323" t="s">
        <v>332</v>
      </c>
      <c r="R323" t="s">
        <v>94</v>
      </c>
      <c r="S323" t="s">
        <v>95</v>
      </c>
      <c r="T323">
        <v>1</v>
      </c>
      <c r="V323">
        <v>52</v>
      </c>
      <c r="W323">
        <v>55</v>
      </c>
      <c r="X323" t="s">
        <v>1292</v>
      </c>
      <c r="Y323" t="s">
        <v>1293</v>
      </c>
      <c r="Z323">
        <v>2.7</v>
      </c>
      <c r="AA323" t="s">
        <v>101</v>
      </c>
      <c r="AB323" t="s">
        <v>1293</v>
      </c>
      <c r="AD323" t="s">
        <v>96</v>
      </c>
      <c r="AE323" t="s">
        <v>96</v>
      </c>
    </row>
    <row r="324" spans="17:31" x14ac:dyDescent="0.25">
      <c r="Q324" t="s">
        <v>334</v>
      </c>
      <c r="R324" t="s">
        <v>94</v>
      </c>
      <c r="S324" t="s">
        <v>95</v>
      </c>
      <c r="T324">
        <v>1</v>
      </c>
      <c r="V324">
        <v>51</v>
      </c>
      <c r="W324">
        <v>54</v>
      </c>
      <c r="X324" t="s">
        <v>1292</v>
      </c>
      <c r="Y324" t="s">
        <v>1293</v>
      </c>
      <c r="Z324">
        <v>2.5</v>
      </c>
      <c r="AA324" t="s">
        <v>101</v>
      </c>
      <c r="AB324" t="s">
        <v>1293</v>
      </c>
      <c r="AD324" t="s">
        <v>96</v>
      </c>
      <c r="AE324" t="s">
        <v>96</v>
      </c>
    </row>
    <row r="325" spans="17:31" x14ac:dyDescent="0.25">
      <c r="Q325" t="s">
        <v>336</v>
      </c>
      <c r="R325" t="s">
        <v>94</v>
      </c>
      <c r="S325" t="s">
        <v>95</v>
      </c>
      <c r="T325">
        <v>1</v>
      </c>
      <c r="V325">
        <v>50</v>
      </c>
      <c r="W325">
        <v>51</v>
      </c>
      <c r="X325" t="s">
        <v>1292</v>
      </c>
      <c r="Y325" t="s">
        <v>1293</v>
      </c>
      <c r="Z325">
        <v>1.9</v>
      </c>
      <c r="AA325" t="s">
        <v>101</v>
      </c>
      <c r="AB325" t="s">
        <v>1293</v>
      </c>
      <c r="AD325" t="s">
        <v>96</v>
      </c>
      <c r="AE325" t="s">
        <v>96</v>
      </c>
    </row>
    <row r="326" spans="17:31" x14ac:dyDescent="0.25">
      <c r="Q326" t="s">
        <v>338</v>
      </c>
      <c r="R326" t="s">
        <v>94</v>
      </c>
      <c r="S326" t="s">
        <v>95</v>
      </c>
      <c r="T326">
        <v>1</v>
      </c>
      <c r="V326">
        <v>51</v>
      </c>
      <c r="W326">
        <v>54</v>
      </c>
      <c r="X326" t="s">
        <v>1292</v>
      </c>
      <c r="Y326" t="s">
        <v>1293</v>
      </c>
      <c r="Z326">
        <v>2.4</v>
      </c>
      <c r="AA326" t="s">
        <v>101</v>
      </c>
      <c r="AB326" t="s">
        <v>1293</v>
      </c>
      <c r="AD326" t="s">
        <v>96</v>
      </c>
      <c r="AE326" t="s">
        <v>96</v>
      </c>
    </row>
    <row r="327" spans="17:31" x14ac:dyDescent="0.25">
      <c r="Q327" t="s">
        <v>340</v>
      </c>
      <c r="R327" t="s">
        <v>94</v>
      </c>
      <c r="S327" t="s">
        <v>95</v>
      </c>
      <c r="T327">
        <v>1</v>
      </c>
      <c r="V327">
        <v>55</v>
      </c>
      <c r="W327">
        <v>57</v>
      </c>
      <c r="X327" t="s">
        <v>1292</v>
      </c>
      <c r="Y327" t="s">
        <v>1293</v>
      </c>
      <c r="Z327">
        <v>2.5</v>
      </c>
      <c r="AA327" t="s">
        <v>101</v>
      </c>
      <c r="AB327" t="s">
        <v>1293</v>
      </c>
      <c r="AD327" t="s">
        <v>96</v>
      </c>
      <c r="AE327" t="s">
        <v>96</v>
      </c>
    </row>
    <row r="328" spans="17:31" x14ac:dyDescent="0.25">
      <c r="Q328" t="s">
        <v>342</v>
      </c>
      <c r="R328" t="s">
        <v>94</v>
      </c>
      <c r="S328" t="s">
        <v>95</v>
      </c>
      <c r="T328">
        <v>1</v>
      </c>
      <c r="V328">
        <v>60</v>
      </c>
      <c r="W328">
        <v>62</v>
      </c>
      <c r="X328" t="s">
        <v>1292</v>
      </c>
      <c r="Y328" t="s">
        <v>1293</v>
      </c>
      <c r="Z328">
        <v>3.7</v>
      </c>
      <c r="AA328" t="s">
        <v>101</v>
      </c>
      <c r="AB328" t="s">
        <v>1293</v>
      </c>
      <c r="AD328" t="s">
        <v>96</v>
      </c>
      <c r="AE328" t="s">
        <v>96</v>
      </c>
    </row>
    <row r="329" spans="17:31" x14ac:dyDescent="0.25">
      <c r="Q329" t="s">
        <v>344</v>
      </c>
      <c r="R329" t="s">
        <v>94</v>
      </c>
      <c r="S329" t="s">
        <v>95</v>
      </c>
      <c r="T329">
        <v>1</v>
      </c>
      <c r="V329">
        <v>89</v>
      </c>
      <c r="W329">
        <v>93</v>
      </c>
      <c r="X329" t="s">
        <v>1292</v>
      </c>
      <c r="Y329" t="s">
        <v>1293</v>
      </c>
      <c r="Z329">
        <v>16.3</v>
      </c>
      <c r="AA329" t="s">
        <v>101</v>
      </c>
      <c r="AB329" t="s">
        <v>1293</v>
      </c>
      <c r="AD329" t="s">
        <v>96</v>
      </c>
      <c r="AE329" t="s">
        <v>96</v>
      </c>
    </row>
    <row r="330" spans="17:31" x14ac:dyDescent="0.25">
      <c r="Q330" t="s">
        <v>1451</v>
      </c>
      <c r="R330" t="s">
        <v>1452</v>
      </c>
      <c r="S330" t="s">
        <v>1453</v>
      </c>
      <c r="T330">
        <v>1</v>
      </c>
    </row>
    <row r="331" spans="17:31" x14ac:dyDescent="0.25">
      <c r="Q331" t="s">
        <v>1454</v>
      </c>
      <c r="R331" t="s">
        <v>1452</v>
      </c>
      <c r="S331" t="s">
        <v>1453</v>
      </c>
      <c r="T331">
        <v>1</v>
      </c>
    </row>
    <row r="332" spans="17:31" x14ac:dyDescent="0.25">
      <c r="Q332" t="s">
        <v>366</v>
      </c>
      <c r="R332" t="s">
        <v>367</v>
      </c>
      <c r="S332" t="s">
        <v>368</v>
      </c>
      <c r="T332">
        <v>1</v>
      </c>
      <c r="V332">
        <v>77</v>
      </c>
      <c r="W332">
        <v>79</v>
      </c>
      <c r="X332" t="s">
        <v>1292</v>
      </c>
      <c r="Y332" t="s">
        <v>1293</v>
      </c>
      <c r="Z332">
        <v>8.9</v>
      </c>
      <c r="AA332" t="s">
        <v>101</v>
      </c>
      <c r="AB332" t="s">
        <v>1293</v>
      </c>
      <c r="AD332" t="s">
        <v>96</v>
      </c>
      <c r="AE332" t="s">
        <v>96</v>
      </c>
    </row>
    <row r="333" spans="17:31" x14ac:dyDescent="0.25">
      <c r="Q333" t="s">
        <v>373</v>
      </c>
      <c r="R333" t="s">
        <v>367</v>
      </c>
      <c r="S333" t="s">
        <v>368</v>
      </c>
      <c r="T333">
        <v>1</v>
      </c>
      <c r="V333">
        <v>80</v>
      </c>
      <c r="W333">
        <v>82</v>
      </c>
      <c r="X333" t="s">
        <v>1292</v>
      </c>
      <c r="Y333" t="s">
        <v>1293</v>
      </c>
      <c r="Z333">
        <v>10.5</v>
      </c>
      <c r="AA333" t="s">
        <v>101</v>
      </c>
      <c r="AB333" t="s">
        <v>1293</v>
      </c>
      <c r="AD333" t="s">
        <v>96</v>
      </c>
      <c r="AE333" t="s">
        <v>96</v>
      </c>
    </row>
    <row r="334" spans="17:31" x14ac:dyDescent="0.25">
      <c r="Q334" t="s">
        <v>375</v>
      </c>
      <c r="R334" t="s">
        <v>367</v>
      </c>
      <c r="S334" t="s">
        <v>368</v>
      </c>
      <c r="T334">
        <v>1</v>
      </c>
      <c r="V334">
        <v>55</v>
      </c>
      <c r="W334">
        <v>57</v>
      </c>
      <c r="X334" t="s">
        <v>1292</v>
      </c>
      <c r="Y334" t="s">
        <v>1293</v>
      </c>
      <c r="Z334">
        <v>3.1</v>
      </c>
      <c r="AA334" t="s">
        <v>101</v>
      </c>
      <c r="AB334" t="s">
        <v>1293</v>
      </c>
      <c r="AD334" t="s">
        <v>96</v>
      </c>
      <c r="AE334" t="s">
        <v>96</v>
      </c>
    </row>
    <row r="335" spans="17:31" x14ac:dyDescent="0.25">
      <c r="Q335" t="s">
        <v>377</v>
      </c>
      <c r="R335" t="s">
        <v>367</v>
      </c>
      <c r="S335" t="s">
        <v>368</v>
      </c>
      <c r="T335">
        <v>1</v>
      </c>
      <c r="V335">
        <v>57</v>
      </c>
      <c r="W335">
        <v>59</v>
      </c>
      <c r="X335" t="s">
        <v>1292</v>
      </c>
      <c r="Y335" t="s">
        <v>1293</v>
      </c>
      <c r="Z335">
        <v>3.5</v>
      </c>
      <c r="AA335" t="s">
        <v>101</v>
      </c>
      <c r="AB335" t="s">
        <v>1293</v>
      </c>
      <c r="AD335" t="s">
        <v>96</v>
      </c>
      <c r="AE335" t="s">
        <v>96</v>
      </c>
    </row>
    <row r="336" spans="17:31" x14ac:dyDescent="0.25">
      <c r="Q336" t="s">
        <v>379</v>
      </c>
      <c r="R336" t="s">
        <v>367</v>
      </c>
      <c r="S336" t="s">
        <v>368</v>
      </c>
      <c r="T336">
        <v>1</v>
      </c>
      <c r="V336">
        <v>50</v>
      </c>
      <c r="W336">
        <v>52</v>
      </c>
      <c r="X336" t="s">
        <v>1292</v>
      </c>
      <c r="Y336" t="s">
        <v>1293</v>
      </c>
      <c r="Z336">
        <v>3.6</v>
      </c>
      <c r="AA336" t="s">
        <v>101</v>
      </c>
      <c r="AB336" t="s">
        <v>1293</v>
      </c>
      <c r="AD336" t="s">
        <v>96</v>
      </c>
      <c r="AE336" t="s">
        <v>96</v>
      </c>
    </row>
    <row r="337" spans="17:31" x14ac:dyDescent="0.25">
      <c r="Q337" t="s">
        <v>381</v>
      </c>
      <c r="R337" t="s">
        <v>367</v>
      </c>
      <c r="S337" t="s">
        <v>368</v>
      </c>
      <c r="T337">
        <v>1</v>
      </c>
      <c r="V337">
        <v>56</v>
      </c>
      <c r="W337">
        <v>58</v>
      </c>
      <c r="X337" t="s">
        <v>1292</v>
      </c>
      <c r="Y337" t="s">
        <v>1293</v>
      </c>
      <c r="Z337">
        <v>3.8</v>
      </c>
      <c r="AA337" t="s">
        <v>101</v>
      </c>
      <c r="AB337" t="s">
        <v>1293</v>
      </c>
      <c r="AD337" t="s">
        <v>96</v>
      </c>
      <c r="AE337" t="s">
        <v>96</v>
      </c>
    </row>
    <row r="338" spans="17:31" x14ac:dyDescent="0.25">
      <c r="Q338" t="s">
        <v>383</v>
      </c>
      <c r="R338" t="s">
        <v>367</v>
      </c>
      <c r="S338" t="s">
        <v>368</v>
      </c>
      <c r="T338">
        <v>1</v>
      </c>
      <c r="V338">
        <v>57</v>
      </c>
      <c r="W338">
        <v>59</v>
      </c>
      <c r="X338" t="s">
        <v>1292</v>
      </c>
      <c r="Y338" t="s">
        <v>1293</v>
      </c>
      <c r="Z338">
        <v>3.5</v>
      </c>
      <c r="AA338" t="s">
        <v>101</v>
      </c>
      <c r="AB338" t="s">
        <v>1293</v>
      </c>
      <c r="AD338" t="s">
        <v>96</v>
      </c>
      <c r="AE338" t="s">
        <v>96</v>
      </c>
    </row>
    <row r="339" spans="17:31" x14ac:dyDescent="0.25">
      <c r="Q339" t="s">
        <v>385</v>
      </c>
      <c r="R339" t="s">
        <v>367</v>
      </c>
      <c r="S339" t="s">
        <v>368</v>
      </c>
      <c r="T339">
        <v>1</v>
      </c>
      <c r="V339">
        <v>56</v>
      </c>
      <c r="W339">
        <v>58</v>
      </c>
      <c r="X339" t="s">
        <v>1292</v>
      </c>
      <c r="Y339" t="s">
        <v>1293</v>
      </c>
      <c r="Z339">
        <v>3.4</v>
      </c>
      <c r="AA339" t="s">
        <v>101</v>
      </c>
      <c r="AB339" t="s">
        <v>1293</v>
      </c>
      <c r="AD339" t="s">
        <v>96</v>
      </c>
      <c r="AE339" t="s">
        <v>96</v>
      </c>
    </row>
    <row r="340" spans="17:31" x14ac:dyDescent="0.25">
      <c r="Q340" t="s">
        <v>387</v>
      </c>
      <c r="R340" t="s">
        <v>367</v>
      </c>
      <c r="S340" t="s">
        <v>368</v>
      </c>
      <c r="T340">
        <v>1</v>
      </c>
      <c r="V340">
        <v>61</v>
      </c>
      <c r="W340">
        <v>62</v>
      </c>
      <c r="X340" t="s">
        <v>1292</v>
      </c>
      <c r="Y340" t="s">
        <v>1293</v>
      </c>
      <c r="Z340">
        <v>4.5</v>
      </c>
      <c r="AA340" t="s">
        <v>101</v>
      </c>
      <c r="AB340" t="s">
        <v>1293</v>
      </c>
      <c r="AD340" t="s">
        <v>96</v>
      </c>
      <c r="AE340" t="s">
        <v>96</v>
      </c>
    </row>
    <row r="341" spans="17:31" x14ac:dyDescent="0.25">
      <c r="Q341" t="s">
        <v>389</v>
      </c>
      <c r="R341" t="s">
        <v>367</v>
      </c>
      <c r="S341" t="s">
        <v>368</v>
      </c>
      <c r="T341">
        <v>1</v>
      </c>
      <c r="V341">
        <v>65</v>
      </c>
      <c r="W341">
        <v>67</v>
      </c>
      <c r="X341" t="s">
        <v>1292</v>
      </c>
      <c r="Y341" t="s">
        <v>1293</v>
      </c>
      <c r="Z341">
        <v>6.2</v>
      </c>
      <c r="AA341" t="s">
        <v>101</v>
      </c>
      <c r="AB341" t="s">
        <v>1293</v>
      </c>
      <c r="AD341" t="s">
        <v>96</v>
      </c>
      <c r="AE341" t="s">
        <v>96</v>
      </c>
    </row>
    <row r="342" spans="17:31" x14ac:dyDescent="0.25">
      <c r="Q342" t="s">
        <v>1455</v>
      </c>
      <c r="R342" t="s">
        <v>1456</v>
      </c>
      <c r="S342" t="s">
        <v>1457</v>
      </c>
      <c r="T342">
        <v>1</v>
      </c>
    </row>
    <row r="343" spans="17:31" x14ac:dyDescent="0.25">
      <c r="Q343" t="s">
        <v>1458</v>
      </c>
      <c r="R343" t="s">
        <v>1456</v>
      </c>
      <c r="S343" t="s">
        <v>1457</v>
      </c>
      <c r="T343">
        <v>1</v>
      </c>
    </row>
    <row r="344" spans="17:31" x14ac:dyDescent="0.25">
      <c r="Q344" t="s">
        <v>1459</v>
      </c>
      <c r="R344" t="s">
        <v>1456</v>
      </c>
      <c r="S344" t="s">
        <v>1457</v>
      </c>
      <c r="T344">
        <v>1</v>
      </c>
    </row>
    <row r="345" spans="17:31" x14ac:dyDescent="0.25">
      <c r="Q345" t="s">
        <v>1460</v>
      </c>
      <c r="R345" t="s">
        <v>1456</v>
      </c>
      <c r="S345" t="s">
        <v>1457</v>
      </c>
      <c r="T345">
        <v>1</v>
      </c>
    </row>
  </sheetData>
  <autoFilter ref="A1:AX624" xr:uid="{0E19DEFB-68D4-4C82-B812-B547B3559457}">
    <sortState xmlns:xlrd2="http://schemas.microsoft.com/office/spreadsheetml/2017/richdata2" ref="A2:AX624">
      <sortCondition ref="U1:U624"/>
    </sortState>
  </autoFilter>
  <phoneticPr fontId="23" type="noConversion"/>
  <conditionalFormatting sqref="U1:U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90AF-A308-4E0F-AB3B-47CD41B5BBAD}">
  <dimension ref="A1:CI365"/>
  <sheetViews>
    <sheetView tabSelected="1" topLeftCell="BJ1" zoomScale="75" zoomScaleNormal="75" workbookViewId="0">
      <pane ySplit="1" topLeftCell="A2" activePane="bottomLeft" state="frozen"/>
      <selection activeCell="Z1" sqref="Z1"/>
      <selection pane="bottomLeft" activeCell="BZ2" sqref="BZ2:CI2"/>
    </sheetView>
  </sheetViews>
  <sheetFormatPr defaultRowHeight="15" x14ac:dyDescent="0.25"/>
  <cols>
    <col min="1" max="1" width="15.140625" bestFit="1" customWidth="1"/>
    <col min="4" max="4" width="25.7109375" customWidth="1"/>
    <col min="27" max="27" width="27.5703125" bestFit="1" customWidth="1"/>
    <col min="29" max="39" width="9.140625" customWidth="1"/>
    <col min="40" max="40" width="28.28515625" customWidth="1"/>
    <col min="41" max="52" width="9.140625" customWidth="1"/>
    <col min="53" max="53" width="10.42578125" customWidth="1"/>
    <col min="54" max="54" width="13.42578125" customWidth="1"/>
    <col min="55" max="55" width="9.140625" customWidth="1"/>
    <col min="56" max="56" width="13.140625" customWidth="1"/>
    <col min="57" max="57" width="25.140625" customWidth="1"/>
    <col min="58" max="58" width="21.85546875" customWidth="1"/>
    <col min="59" max="59" width="9.140625" customWidth="1"/>
    <col min="60" max="60" width="17.85546875" customWidth="1"/>
    <col min="62" max="62" width="18.28515625" style="35" customWidth="1"/>
    <col min="63" max="63" width="20" customWidth="1"/>
    <col min="64" max="64" width="24.140625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s="35" t="s">
        <v>1607</v>
      </c>
      <c r="BK1" t="s">
        <v>1608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1263</v>
      </c>
      <c r="CA1" t="s">
        <v>1264</v>
      </c>
      <c r="CB1" t="s">
        <v>1265</v>
      </c>
      <c r="CC1" t="s">
        <v>1266</v>
      </c>
      <c r="CD1" t="s">
        <v>1267</v>
      </c>
      <c r="CE1" t="s">
        <v>1268</v>
      </c>
      <c r="CF1" t="s">
        <v>1269</v>
      </c>
      <c r="CG1" t="s">
        <v>1270</v>
      </c>
      <c r="CH1" t="s">
        <v>153</v>
      </c>
      <c r="CI1" t="s">
        <v>1271</v>
      </c>
    </row>
    <row r="2" spans="1:87" x14ac:dyDescent="0.25">
      <c r="A2" s="1">
        <v>44698</v>
      </c>
      <c r="B2">
        <v>5</v>
      </c>
      <c r="C2">
        <v>2022</v>
      </c>
      <c r="D2" t="s">
        <v>280</v>
      </c>
      <c r="E2" t="s">
        <v>281</v>
      </c>
      <c r="F2" t="s">
        <v>78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t="s">
        <v>282</v>
      </c>
      <c r="M2" t="s">
        <v>85</v>
      </c>
      <c r="N2" t="s">
        <v>86</v>
      </c>
      <c r="O2" s="2">
        <v>0.375</v>
      </c>
      <c r="P2" t="s">
        <v>87</v>
      </c>
      <c r="Q2">
        <v>1</v>
      </c>
      <c r="R2" t="s">
        <v>88</v>
      </c>
      <c r="S2">
        <v>32.988633999999998</v>
      </c>
      <c r="T2">
        <v>-116.582258</v>
      </c>
      <c r="U2" t="s">
        <v>89</v>
      </c>
      <c r="V2" t="b">
        <v>0</v>
      </c>
      <c r="W2">
        <v>9</v>
      </c>
      <c r="X2" t="s">
        <v>90</v>
      </c>
      <c r="Y2" t="s">
        <v>91</v>
      </c>
      <c r="Z2" t="s">
        <v>92</v>
      </c>
      <c r="AA2" t="s">
        <v>498</v>
      </c>
      <c r="AB2" t="s">
        <v>142</v>
      </c>
      <c r="AC2" t="s">
        <v>143</v>
      </c>
      <c r="AD2" t="s">
        <v>96</v>
      </c>
      <c r="AE2">
        <v>1</v>
      </c>
      <c r="AF2" t="s">
        <v>499</v>
      </c>
      <c r="AG2" t="b">
        <v>1</v>
      </c>
      <c r="AH2" t="s">
        <v>501</v>
      </c>
      <c r="AI2" t="s">
        <v>146</v>
      </c>
      <c r="AJ2" t="s">
        <v>147</v>
      </c>
      <c r="AK2">
        <v>19.54</v>
      </c>
      <c r="AL2" t="s">
        <v>101</v>
      </c>
      <c r="AN2" t="s">
        <v>502</v>
      </c>
      <c r="AO2">
        <v>1</v>
      </c>
      <c r="AP2" t="s">
        <v>103</v>
      </c>
      <c r="AQ2">
        <v>19.54</v>
      </c>
      <c r="AR2" t="s">
        <v>101</v>
      </c>
      <c r="AS2" t="s">
        <v>83</v>
      </c>
      <c r="AT2" t="s">
        <v>104</v>
      </c>
      <c r="AV2" t="s">
        <v>106</v>
      </c>
      <c r="AW2" t="s">
        <v>125</v>
      </c>
      <c r="AX2">
        <v>50</v>
      </c>
      <c r="AY2" t="s">
        <v>126</v>
      </c>
      <c r="AZ2" t="s">
        <v>109</v>
      </c>
      <c r="BA2" t="s">
        <v>110</v>
      </c>
      <c r="BB2" t="s">
        <v>127</v>
      </c>
      <c r="BC2" t="s">
        <v>395</v>
      </c>
      <c r="BD2" s="1">
        <v>44767</v>
      </c>
      <c r="BE2" t="s">
        <v>499</v>
      </c>
      <c r="BF2" s="1">
        <v>44698</v>
      </c>
      <c r="BG2" t="s">
        <v>117</v>
      </c>
      <c r="BH2" s="1">
        <v>18264</v>
      </c>
      <c r="BI2">
        <v>1</v>
      </c>
      <c r="BJ2" s="35">
        <f>BK2*1000</f>
        <v>811</v>
      </c>
      <c r="BK2">
        <v>0.81100000000000005</v>
      </c>
      <c r="BL2">
        <v>0.81100000000000005</v>
      </c>
      <c r="BM2" t="s">
        <v>123</v>
      </c>
      <c r="BN2" t="s">
        <v>124</v>
      </c>
      <c r="BO2">
        <v>3.0000000000000001E-3</v>
      </c>
      <c r="BP2">
        <v>0.01</v>
      </c>
      <c r="BQ2">
        <v>1</v>
      </c>
      <c r="BR2" t="s">
        <v>117</v>
      </c>
      <c r="BS2" t="s">
        <v>118</v>
      </c>
      <c r="BT2" t="s">
        <v>119</v>
      </c>
      <c r="BU2" t="s">
        <v>120</v>
      </c>
      <c r="BX2" t="b">
        <v>0</v>
      </c>
      <c r="BY2" t="b">
        <v>1</v>
      </c>
      <c r="BZ2">
        <f>VLOOKUP(AA2,Comps2,6,FALSE)</f>
        <v>438</v>
      </c>
      <c r="CA2">
        <f>VLOOKUP(AA2,Comps2,7,FALSE)</f>
        <v>454</v>
      </c>
      <c r="CB2" t="str">
        <f>VLOOKUP(AA2,Comps2,8,FALSE)</f>
        <v>mm</v>
      </c>
      <c r="CC2" t="str">
        <f>VLOOKUP(AA2,Comps2,9,FALSE)</f>
        <v>Field</v>
      </c>
      <c r="CD2">
        <f>VLOOKUP(AA2,Comps2,10,FALSE)</f>
        <v>2000</v>
      </c>
      <c r="CE2" t="str">
        <f>VLOOKUP(AA2,Comps2,11,FALSE)</f>
        <v>g</v>
      </c>
      <c r="CF2" t="str">
        <f>VLOOKUP(AA2,Comps2,12,FALSE)</f>
        <v>Field</v>
      </c>
      <c r="CG2">
        <f>VLOOKUP(AA2,Comps2,13,FALSE)</f>
        <v>0</v>
      </c>
      <c r="CH2">
        <f>VLOOKUP(AA2,Comps2,14,FALSE)</f>
        <v>15</v>
      </c>
      <c r="CI2" t="str">
        <f>VLOOKUP(AA2,Comps2,15,FALSE)</f>
        <v>F</v>
      </c>
    </row>
    <row r="3" spans="1:87" x14ac:dyDescent="0.25">
      <c r="A3" s="1">
        <v>44698</v>
      </c>
      <c r="B3">
        <v>5</v>
      </c>
      <c r="C3">
        <v>2022</v>
      </c>
      <c r="D3" t="s">
        <v>280</v>
      </c>
      <c r="E3" t="s">
        <v>281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282</v>
      </c>
      <c r="M3" t="s">
        <v>85</v>
      </c>
      <c r="N3" t="s">
        <v>86</v>
      </c>
      <c r="O3" s="2">
        <v>0.375</v>
      </c>
      <c r="P3" t="s">
        <v>87</v>
      </c>
      <c r="Q3">
        <v>1</v>
      </c>
      <c r="R3" t="s">
        <v>88</v>
      </c>
      <c r="S3">
        <v>32.988633999999998</v>
      </c>
      <c r="T3">
        <v>-116.582258</v>
      </c>
      <c r="U3" t="s">
        <v>89</v>
      </c>
      <c r="V3" t="b">
        <v>0</v>
      </c>
      <c r="W3">
        <v>9</v>
      </c>
      <c r="X3" t="s">
        <v>90</v>
      </c>
      <c r="Y3" t="s">
        <v>91</v>
      </c>
      <c r="Z3" t="s">
        <v>92</v>
      </c>
      <c r="AA3" t="s">
        <v>456</v>
      </c>
      <c r="AB3" t="s">
        <v>142</v>
      </c>
      <c r="AC3" t="s">
        <v>143</v>
      </c>
      <c r="AD3" t="s">
        <v>96</v>
      </c>
      <c r="AE3">
        <v>1</v>
      </c>
      <c r="AF3" t="s">
        <v>457</v>
      </c>
      <c r="AG3" t="b">
        <v>1</v>
      </c>
      <c r="AH3" t="s">
        <v>459</v>
      </c>
      <c r="AI3" t="s">
        <v>146</v>
      </c>
      <c r="AJ3" t="s">
        <v>147</v>
      </c>
      <c r="AK3">
        <v>15.12</v>
      </c>
      <c r="AL3" t="s">
        <v>101</v>
      </c>
      <c r="AN3" t="s">
        <v>460</v>
      </c>
      <c r="AO3">
        <v>1</v>
      </c>
      <c r="AP3" t="s">
        <v>103</v>
      </c>
      <c r="AQ3">
        <v>15.12</v>
      </c>
      <c r="AR3" t="s">
        <v>101</v>
      </c>
      <c r="AS3" t="s">
        <v>83</v>
      </c>
      <c r="AT3" t="s">
        <v>104</v>
      </c>
      <c r="AV3" t="s">
        <v>106</v>
      </c>
      <c r="AW3" t="s">
        <v>125</v>
      </c>
      <c r="AX3">
        <v>50</v>
      </c>
      <c r="AY3" t="s">
        <v>126</v>
      </c>
      <c r="AZ3" t="s">
        <v>109</v>
      </c>
      <c r="BA3" t="s">
        <v>110</v>
      </c>
      <c r="BB3" t="s">
        <v>127</v>
      </c>
      <c r="BC3" t="s">
        <v>395</v>
      </c>
      <c r="BD3" s="1">
        <v>44767</v>
      </c>
      <c r="BE3" t="s">
        <v>457</v>
      </c>
      <c r="BF3" s="1">
        <v>44698</v>
      </c>
      <c r="BG3" t="s">
        <v>117</v>
      </c>
      <c r="BH3" s="1">
        <v>18264</v>
      </c>
      <c r="BI3">
        <v>1</v>
      </c>
      <c r="BJ3" s="35">
        <f>BK3*1000</f>
        <v>808</v>
      </c>
      <c r="BK3">
        <v>0.80800000000000005</v>
      </c>
      <c r="BL3">
        <v>0.80800000000000005</v>
      </c>
      <c r="BM3" t="s">
        <v>123</v>
      </c>
      <c r="BN3" t="s">
        <v>124</v>
      </c>
      <c r="BO3">
        <v>3.0000000000000001E-3</v>
      </c>
      <c r="BP3">
        <v>0.01</v>
      </c>
      <c r="BQ3">
        <v>1</v>
      </c>
      <c r="BR3" t="s">
        <v>117</v>
      </c>
      <c r="BS3" t="s">
        <v>118</v>
      </c>
      <c r="BT3" t="s">
        <v>119</v>
      </c>
      <c r="BU3" t="s">
        <v>120</v>
      </c>
      <c r="BX3" t="b">
        <v>0</v>
      </c>
      <c r="BY3" t="b">
        <v>1</v>
      </c>
      <c r="BZ3">
        <f>VLOOKUP(AA3,Comps2,6,FALSE)</f>
        <v>455</v>
      </c>
      <c r="CA3">
        <f>VLOOKUP(AA3,Comps2,7,FALSE)</f>
        <v>485</v>
      </c>
      <c r="CB3" t="str">
        <f>VLOOKUP(AA3,Comps2,8,FALSE)</f>
        <v>mm</v>
      </c>
      <c r="CC3" t="str">
        <f>VLOOKUP(AA3,Comps2,9,FALSE)</f>
        <v>Field</v>
      </c>
      <c r="CD3">
        <f>VLOOKUP(AA3,Comps2,10,FALSE)</f>
        <v>2250</v>
      </c>
      <c r="CE3" t="str">
        <f>VLOOKUP(AA3,Comps2,11,FALSE)</f>
        <v>g</v>
      </c>
      <c r="CF3" t="str">
        <f>VLOOKUP(AA3,Comps2,12,FALSE)</f>
        <v>Field</v>
      </c>
      <c r="CG3">
        <f>VLOOKUP(AA3,Comps2,13,FALSE)</f>
        <v>0</v>
      </c>
      <c r="CH3">
        <f>VLOOKUP(AA3,Comps2,14,FALSE)</f>
        <v>16</v>
      </c>
      <c r="CI3" t="str">
        <f>VLOOKUP(AA3,Comps2,15,FALSE)</f>
        <v>F</v>
      </c>
    </row>
    <row r="4" spans="1:87" x14ac:dyDescent="0.25">
      <c r="A4" s="1">
        <v>44698</v>
      </c>
      <c r="B4">
        <v>5</v>
      </c>
      <c r="C4">
        <v>2022</v>
      </c>
      <c r="D4" t="s">
        <v>280</v>
      </c>
      <c r="E4" t="s">
        <v>281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282</v>
      </c>
      <c r="M4" t="s">
        <v>85</v>
      </c>
      <c r="N4" t="s">
        <v>86</v>
      </c>
      <c r="O4" s="2">
        <v>0.375</v>
      </c>
      <c r="P4" t="s">
        <v>87</v>
      </c>
      <c r="Q4">
        <v>1</v>
      </c>
      <c r="R4" t="s">
        <v>88</v>
      </c>
      <c r="S4">
        <v>32.988633999999998</v>
      </c>
      <c r="T4">
        <v>-116.582258</v>
      </c>
      <c r="U4" t="s">
        <v>89</v>
      </c>
      <c r="V4" t="b">
        <v>0</v>
      </c>
      <c r="W4">
        <v>9</v>
      </c>
      <c r="X4" t="s">
        <v>90</v>
      </c>
      <c r="Y4" t="s">
        <v>91</v>
      </c>
      <c r="Z4" t="s">
        <v>92</v>
      </c>
      <c r="AA4" t="s">
        <v>491</v>
      </c>
      <c r="AB4" t="s">
        <v>142</v>
      </c>
      <c r="AC4" t="s">
        <v>143</v>
      </c>
      <c r="AD4" t="s">
        <v>96</v>
      </c>
      <c r="AE4">
        <v>1</v>
      </c>
      <c r="AF4" t="s">
        <v>492</v>
      </c>
      <c r="AG4" t="b">
        <v>1</v>
      </c>
      <c r="AH4" t="s">
        <v>494</v>
      </c>
      <c r="AI4" t="s">
        <v>146</v>
      </c>
      <c r="AJ4" t="s">
        <v>147</v>
      </c>
      <c r="AK4">
        <v>23.36</v>
      </c>
      <c r="AL4" t="s">
        <v>101</v>
      </c>
      <c r="AN4" t="s">
        <v>495</v>
      </c>
      <c r="AO4">
        <v>1</v>
      </c>
      <c r="AP4" t="s">
        <v>103</v>
      </c>
      <c r="AQ4">
        <v>23.36</v>
      </c>
      <c r="AR4" t="s">
        <v>101</v>
      </c>
      <c r="AS4" t="s">
        <v>83</v>
      </c>
      <c r="AT4" t="s">
        <v>104</v>
      </c>
      <c r="AV4" t="s">
        <v>106</v>
      </c>
      <c r="AW4" t="s">
        <v>125</v>
      </c>
      <c r="AX4">
        <v>50</v>
      </c>
      <c r="AY4" t="s">
        <v>126</v>
      </c>
      <c r="AZ4" t="s">
        <v>109</v>
      </c>
      <c r="BA4" t="s">
        <v>110</v>
      </c>
      <c r="BB4" t="s">
        <v>127</v>
      </c>
      <c r="BC4" t="s">
        <v>395</v>
      </c>
      <c r="BD4" s="1">
        <v>44767</v>
      </c>
      <c r="BE4" t="s">
        <v>492</v>
      </c>
      <c r="BF4" s="1">
        <v>44698</v>
      </c>
      <c r="BG4" t="s">
        <v>117</v>
      </c>
      <c r="BH4" s="1">
        <v>18264</v>
      </c>
      <c r="BI4">
        <v>1</v>
      </c>
      <c r="BJ4" s="35">
        <f>BK4*1000</f>
        <v>742</v>
      </c>
      <c r="BK4">
        <v>0.74199999999999999</v>
      </c>
      <c r="BL4">
        <v>0.74199999999999999</v>
      </c>
      <c r="BM4" t="s">
        <v>123</v>
      </c>
      <c r="BN4" t="s">
        <v>124</v>
      </c>
      <c r="BO4">
        <v>3.0000000000000001E-3</v>
      </c>
      <c r="BP4">
        <v>0.01</v>
      </c>
      <c r="BQ4">
        <v>1</v>
      </c>
      <c r="BR4" t="s">
        <v>117</v>
      </c>
      <c r="BS4" t="s">
        <v>118</v>
      </c>
      <c r="BT4" t="s">
        <v>119</v>
      </c>
      <c r="BU4" t="s">
        <v>120</v>
      </c>
      <c r="BX4" t="b">
        <v>0</v>
      </c>
      <c r="BY4" t="b">
        <v>1</v>
      </c>
      <c r="BZ4">
        <f>VLOOKUP(AA4,Comps2,6,FALSE)</f>
        <v>498</v>
      </c>
      <c r="CA4">
        <f>VLOOKUP(AA4,Comps2,7,FALSE)</f>
        <v>520</v>
      </c>
      <c r="CB4" t="str">
        <f>VLOOKUP(AA4,Comps2,8,FALSE)</f>
        <v>mm</v>
      </c>
      <c r="CC4" t="str">
        <f>VLOOKUP(AA4,Comps2,9,FALSE)</f>
        <v>Field</v>
      </c>
      <c r="CD4">
        <f>VLOOKUP(AA4,Comps2,10,FALSE)</f>
        <v>2750</v>
      </c>
      <c r="CE4" t="str">
        <f>VLOOKUP(AA4,Comps2,11,FALSE)</f>
        <v>g</v>
      </c>
      <c r="CF4" t="str">
        <f>VLOOKUP(AA4,Comps2,12,FALSE)</f>
        <v>Field</v>
      </c>
      <c r="CG4">
        <f>VLOOKUP(AA4,Comps2,13,FALSE)</f>
        <v>0</v>
      </c>
      <c r="CH4">
        <f>VLOOKUP(AA4,Comps2,14,FALSE)</f>
        <v>19</v>
      </c>
      <c r="CI4" t="str">
        <f>VLOOKUP(AA4,Comps2,15,FALSE)</f>
        <v>F</v>
      </c>
    </row>
    <row r="5" spans="1:87" x14ac:dyDescent="0.25">
      <c r="A5" s="1">
        <v>44698</v>
      </c>
      <c r="B5">
        <v>5</v>
      </c>
      <c r="C5">
        <v>2022</v>
      </c>
      <c r="D5" t="s">
        <v>280</v>
      </c>
      <c r="E5" t="s">
        <v>281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  <c r="K5" t="s">
        <v>83</v>
      </c>
      <c r="L5" t="s">
        <v>282</v>
      </c>
      <c r="M5" t="s">
        <v>85</v>
      </c>
      <c r="N5" t="s">
        <v>86</v>
      </c>
      <c r="O5" s="2">
        <v>0.375</v>
      </c>
      <c r="P5" t="s">
        <v>87</v>
      </c>
      <c r="Q5">
        <v>1</v>
      </c>
      <c r="R5" t="s">
        <v>88</v>
      </c>
      <c r="S5">
        <v>32.988633999999998</v>
      </c>
      <c r="T5">
        <v>-116.582258</v>
      </c>
      <c r="U5" t="s">
        <v>89</v>
      </c>
      <c r="V5" t="b">
        <v>0</v>
      </c>
      <c r="W5">
        <v>9</v>
      </c>
      <c r="X5" t="s">
        <v>90</v>
      </c>
      <c r="Y5" t="s">
        <v>91</v>
      </c>
      <c r="Z5" t="s">
        <v>92</v>
      </c>
      <c r="AA5" t="s">
        <v>484</v>
      </c>
      <c r="AB5" t="s">
        <v>142</v>
      </c>
      <c r="AC5" t="s">
        <v>143</v>
      </c>
      <c r="AD5" t="s">
        <v>96</v>
      </c>
      <c r="AE5">
        <v>1</v>
      </c>
      <c r="AF5" t="s">
        <v>485</v>
      </c>
      <c r="AG5" t="b">
        <v>1</v>
      </c>
      <c r="AH5" t="s">
        <v>487</v>
      </c>
      <c r="AI5" t="s">
        <v>146</v>
      </c>
      <c r="AJ5" t="s">
        <v>147</v>
      </c>
      <c r="AK5">
        <v>17.75</v>
      </c>
      <c r="AL5" t="s">
        <v>101</v>
      </c>
      <c r="AN5" t="s">
        <v>488</v>
      </c>
      <c r="AO5">
        <v>1</v>
      </c>
      <c r="AP5" t="s">
        <v>103</v>
      </c>
      <c r="AQ5">
        <v>17.75</v>
      </c>
      <c r="AR5" t="s">
        <v>101</v>
      </c>
      <c r="AS5" t="s">
        <v>83</v>
      </c>
      <c r="AT5" t="s">
        <v>104</v>
      </c>
      <c r="AV5" t="s">
        <v>106</v>
      </c>
      <c r="AW5" t="s">
        <v>125</v>
      </c>
      <c r="AX5">
        <v>50</v>
      </c>
      <c r="AY5" t="s">
        <v>126</v>
      </c>
      <c r="AZ5" t="s">
        <v>109</v>
      </c>
      <c r="BA5" t="s">
        <v>110</v>
      </c>
      <c r="BB5" t="s">
        <v>127</v>
      </c>
      <c r="BC5" t="s">
        <v>395</v>
      </c>
      <c r="BD5" s="1">
        <v>44767</v>
      </c>
      <c r="BE5" t="s">
        <v>485</v>
      </c>
      <c r="BF5" s="1">
        <v>44698</v>
      </c>
      <c r="BG5" t="s">
        <v>117</v>
      </c>
      <c r="BH5" s="1">
        <v>18264</v>
      </c>
      <c r="BI5">
        <v>1</v>
      </c>
      <c r="BJ5" s="35">
        <f>BK5*1000</f>
        <v>714</v>
      </c>
      <c r="BK5">
        <v>0.71399999999999997</v>
      </c>
      <c r="BL5">
        <v>0.71399999999999997</v>
      </c>
      <c r="BM5" t="s">
        <v>123</v>
      </c>
      <c r="BN5" t="s">
        <v>124</v>
      </c>
      <c r="BO5">
        <v>3.0000000000000001E-3</v>
      </c>
      <c r="BP5">
        <v>0.01</v>
      </c>
      <c r="BQ5">
        <v>1</v>
      </c>
      <c r="BR5" t="s">
        <v>117</v>
      </c>
      <c r="BS5" t="s">
        <v>118</v>
      </c>
      <c r="BT5" t="s">
        <v>119</v>
      </c>
      <c r="BU5" t="s">
        <v>120</v>
      </c>
      <c r="BX5" t="b">
        <v>0</v>
      </c>
      <c r="BY5" t="b">
        <v>1</v>
      </c>
      <c r="BZ5">
        <f>VLOOKUP(AA5,Comps2,6,FALSE)</f>
        <v>500</v>
      </c>
      <c r="CA5">
        <f>VLOOKUP(AA5,Comps2,7,FALSE)</f>
        <v>518</v>
      </c>
      <c r="CB5" t="str">
        <f>VLOOKUP(AA5,Comps2,8,FALSE)</f>
        <v>mm</v>
      </c>
      <c r="CC5" t="str">
        <f>VLOOKUP(AA5,Comps2,9,FALSE)</f>
        <v>Field</v>
      </c>
      <c r="CD5">
        <f>VLOOKUP(AA5,Comps2,10,FALSE)</f>
        <v>2660</v>
      </c>
      <c r="CE5" t="str">
        <f>VLOOKUP(AA5,Comps2,11,FALSE)</f>
        <v>g</v>
      </c>
      <c r="CF5" t="str">
        <f>VLOOKUP(AA5,Comps2,12,FALSE)</f>
        <v>Field</v>
      </c>
      <c r="CG5">
        <f>VLOOKUP(AA5,Comps2,13,FALSE)</f>
        <v>0</v>
      </c>
      <c r="CH5">
        <f>VLOOKUP(AA5,Comps2,14,FALSE)</f>
        <v>18</v>
      </c>
      <c r="CI5" t="str">
        <f>VLOOKUP(AA5,Comps2,15,FALSE)</f>
        <v>F</v>
      </c>
    </row>
    <row r="6" spans="1:87" x14ac:dyDescent="0.25">
      <c r="A6" s="1">
        <v>44698</v>
      </c>
      <c r="B6">
        <v>5</v>
      </c>
      <c r="C6">
        <v>2022</v>
      </c>
      <c r="D6" t="s">
        <v>280</v>
      </c>
      <c r="E6" t="s">
        <v>281</v>
      </c>
      <c r="F6" t="s">
        <v>78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t="s">
        <v>282</v>
      </c>
      <c r="M6" t="s">
        <v>85</v>
      </c>
      <c r="N6" t="s">
        <v>86</v>
      </c>
      <c r="O6" s="2">
        <v>0.375</v>
      </c>
      <c r="P6" t="s">
        <v>87</v>
      </c>
      <c r="Q6">
        <v>1</v>
      </c>
      <c r="R6" t="s">
        <v>88</v>
      </c>
      <c r="S6">
        <v>32.988633999999998</v>
      </c>
      <c r="T6">
        <v>-116.582258</v>
      </c>
      <c r="U6" t="s">
        <v>89</v>
      </c>
      <c r="V6" t="b">
        <v>0</v>
      </c>
      <c r="W6">
        <v>9</v>
      </c>
      <c r="X6" t="s">
        <v>90</v>
      </c>
      <c r="Y6" t="s">
        <v>91</v>
      </c>
      <c r="Z6" t="s">
        <v>92</v>
      </c>
      <c r="AA6" t="s">
        <v>505</v>
      </c>
      <c r="AB6" t="s">
        <v>142</v>
      </c>
      <c r="AC6" t="s">
        <v>143</v>
      </c>
      <c r="AD6" t="s">
        <v>96</v>
      </c>
      <c r="AE6">
        <v>1</v>
      </c>
      <c r="AF6" t="s">
        <v>506</v>
      </c>
      <c r="AG6" t="b">
        <v>1</v>
      </c>
      <c r="AH6" t="s">
        <v>508</v>
      </c>
      <c r="AI6" t="s">
        <v>146</v>
      </c>
      <c r="AJ6" t="s">
        <v>147</v>
      </c>
      <c r="AK6">
        <v>22.25</v>
      </c>
      <c r="AL6" t="s">
        <v>101</v>
      </c>
      <c r="AN6" t="s">
        <v>509</v>
      </c>
      <c r="AO6">
        <v>1</v>
      </c>
      <c r="AP6" t="s">
        <v>103</v>
      </c>
      <c r="AQ6">
        <v>22.25</v>
      </c>
      <c r="AR6" t="s">
        <v>101</v>
      </c>
      <c r="AS6" t="s">
        <v>83</v>
      </c>
      <c r="AT6" t="s">
        <v>104</v>
      </c>
      <c r="AV6" t="s">
        <v>106</v>
      </c>
      <c r="AW6" t="s">
        <v>125</v>
      </c>
      <c r="AX6">
        <v>50</v>
      </c>
      <c r="AY6" t="s">
        <v>126</v>
      </c>
      <c r="AZ6" t="s">
        <v>109</v>
      </c>
      <c r="BA6" t="s">
        <v>110</v>
      </c>
      <c r="BB6" t="s">
        <v>127</v>
      </c>
      <c r="BC6" t="s">
        <v>395</v>
      </c>
      <c r="BD6" s="1">
        <v>44767</v>
      </c>
      <c r="BE6" t="s">
        <v>506</v>
      </c>
      <c r="BF6" s="1">
        <v>44698</v>
      </c>
      <c r="BG6" t="s">
        <v>117</v>
      </c>
      <c r="BH6" s="1">
        <v>18264</v>
      </c>
      <c r="BI6">
        <v>1</v>
      </c>
      <c r="BJ6" s="35">
        <f>BK6*1000</f>
        <v>609</v>
      </c>
      <c r="BK6">
        <v>0.60899999999999999</v>
      </c>
      <c r="BL6">
        <v>0.60899999999999999</v>
      </c>
      <c r="BM6" t="s">
        <v>123</v>
      </c>
      <c r="BN6" t="s">
        <v>124</v>
      </c>
      <c r="BO6">
        <v>3.0000000000000001E-3</v>
      </c>
      <c r="BP6">
        <v>0.01</v>
      </c>
      <c r="BQ6">
        <v>1</v>
      </c>
      <c r="BR6" t="s">
        <v>117</v>
      </c>
      <c r="BS6" t="s">
        <v>118</v>
      </c>
      <c r="BT6" t="s">
        <v>119</v>
      </c>
      <c r="BU6" t="s">
        <v>120</v>
      </c>
      <c r="BX6" t="b">
        <v>0</v>
      </c>
      <c r="BY6" t="b">
        <v>1</v>
      </c>
      <c r="BZ6">
        <f>VLOOKUP(AA6,Comps2,6,FALSE)</f>
        <v>517</v>
      </c>
      <c r="CA6">
        <f>VLOOKUP(AA6,Comps2,7,FALSE)</f>
        <v>537</v>
      </c>
      <c r="CB6" t="str">
        <f>VLOOKUP(AA6,Comps2,8,FALSE)</f>
        <v>mm</v>
      </c>
      <c r="CC6" t="str">
        <f>VLOOKUP(AA6,Comps2,9,FALSE)</f>
        <v>Field</v>
      </c>
      <c r="CD6">
        <f>VLOOKUP(AA6,Comps2,10,FALSE)</f>
        <v>2980</v>
      </c>
      <c r="CE6" t="str">
        <f>VLOOKUP(AA6,Comps2,11,FALSE)</f>
        <v>g</v>
      </c>
      <c r="CF6" t="str">
        <f>VLOOKUP(AA6,Comps2,12,FALSE)</f>
        <v>Field</v>
      </c>
      <c r="CG6">
        <f>VLOOKUP(AA6,Comps2,13,FALSE)</f>
        <v>0</v>
      </c>
      <c r="CH6">
        <f>VLOOKUP(AA6,Comps2,14,FALSE)</f>
        <v>20</v>
      </c>
      <c r="CI6" t="str">
        <f>VLOOKUP(AA6,Comps2,15,FALSE)</f>
        <v>F</v>
      </c>
    </row>
    <row r="7" spans="1:87" x14ac:dyDescent="0.25">
      <c r="A7" s="1">
        <v>44698</v>
      </c>
      <c r="B7">
        <v>5</v>
      </c>
      <c r="C7">
        <v>2022</v>
      </c>
      <c r="D7" t="s">
        <v>280</v>
      </c>
      <c r="E7" t="s">
        <v>281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  <c r="L7" t="s">
        <v>282</v>
      </c>
      <c r="M7" t="s">
        <v>85</v>
      </c>
      <c r="N7" t="s">
        <v>86</v>
      </c>
      <c r="O7" s="2">
        <v>0.375</v>
      </c>
      <c r="P7" t="s">
        <v>87</v>
      </c>
      <c r="Q7">
        <v>1</v>
      </c>
      <c r="R7" t="s">
        <v>88</v>
      </c>
      <c r="S7">
        <v>32.988633999999998</v>
      </c>
      <c r="T7">
        <v>-116.582258</v>
      </c>
      <c r="U7" t="s">
        <v>89</v>
      </c>
      <c r="V7" t="b">
        <v>0</v>
      </c>
      <c r="W7">
        <v>9</v>
      </c>
      <c r="X7" t="s">
        <v>90</v>
      </c>
      <c r="Y7" t="s">
        <v>91</v>
      </c>
      <c r="Z7" t="s">
        <v>92</v>
      </c>
      <c r="AA7" t="s">
        <v>512</v>
      </c>
      <c r="AB7" t="s">
        <v>142</v>
      </c>
      <c r="AC7" t="s">
        <v>143</v>
      </c>
      <c r="AD7" t="s">
        <v>96</v>
      </c>
      <c r="AE7">
        <v>1</v>
      </c>
      <c r="AF7" t="s">
        <v>513</v>
      </c>
      <c r="AG7" t="b">
        <v>1</v>
      </c>
      <c r="AH7" t="s">
        <v>515</v>
      </c>
      <c r="AI7" t="s">
        <v>146</v>
      </c>
      <c r="AJ7" t="s">
        <v>147</v>
      </c>
      <c r="AK7">
        <v>21.25</v>
      </c>
      <c r="AL7" t="s">
        <v>101</v>
      </c>
      <c r="AN7" t="s">
        <v>516</v>
      </c>
      <c r="AO7">
        <v>1</v>
      </c>
      <c r="AP7" t="s">
        <v>103</v>
      </c>
      <c r="AQ7">
        <v>21.25</v>
      </c>
      <c r="AR7" t="s">
        <v>101</v>
      </c>
      <c r="AS7" t="s">
        <v>83</v>
      </c>
      <c r="AT7" t="s">
        <v>104</v>
      </c>
      <c r="AV7" t="s">
        <v>106</v>
      </c>
      <c r="AW7" t="s">
        <v>125</v>
      </c>
      <c r="AX7">
        <v>50</v>
      </c>
      <c r="AY7" t="s">
        <v>126</v>
      </c>
      <c r="AZ7" t="s">
        <v>109</v>
      </c>
      <c r="BA7" t="s">
        <v>110</v>
      </c>
      <c r="BB7" t="s">
        <v>127</v>
      </c>
      <c r="BC7" t="s">
        <v>395</v>
      </c>
      <c r="BD7" s="1">
        <v>44767</v>
      </c>
      <c r="BE7" t="s">
        <v>513</v>
      </c>
      <c r="BF7" s="1">
        <v>44698</v>
      </c>
      <c r="BG7" t="s">
        <v>117</v>
      </c>
      <c r="BH7" s="1">
        <v>18264</v>
      </c>
      <c r="BI7">
        <v>1</v>
      </c>
      <c r="BJ7" s="35">
        <f>BK7*1000</f>
        <v>580</v>
      </c>
      <c r="BK7">
        <v>0.57999999999999996</v>
      </c>
      <c r="BL7">
        <v>0.57999999999999996</v>
      </c>
      <c r="BM7" t="s">
        <v>123</v>
      </c>
      <c r="BN7" t="s">
        <v>124</v>
      </c>
      <c r="BO7">
        <v>3.0000000000000001E-3</v>
      </c>
      <c r="BP7">
        <v>0.01</v>
      </c>
      <c r="BQ7">
        <v>1</v>
      </c>
      <c r="BR7" t="s">
        <v>117</v>
      </c>
      <c r="BS7" t="s">
        <v>118</v>
      </c>
      <c r="BT7" t="s">
        <v>119</v>
      </c>
      <c r="BU7" t="s">
        <v>120</v>
      </c>
      <c r="BX7" t="b">
        <v>0</v>
      </c>
      <c r="BY7" t="b">
        <v>1</v>
      </c>
      <c r="BZ7">
        <f>VLOOKUP(AA7,Comps2,6,FALSE)</f>
        <v>490</v>
      </c>
      <c r="CA7">
        <f>VLOOKUP(AA7,Comps2,7,FALSE)</f>
        <v>508</v>
      </c>
      <c r="CB7" t="str">
        <f>VLOOKUP(AA7,Comps2,8,FALSE)</f>
        <v>mm</v>
      </c>
      <c r="CC7" t="str">
        <f>VLOOKUP(AA7,Comps2,9,FALSE)</f>
        <v>Field</v>
      </c>
      <c r="CD7">
        <f>VLOOKUP(AA7,Comps2,10,FALSE)</f>
        <v>2305</v>
      </c>
      <c r="CE7" t="str">
        <f>VLOOKUP(AA7,Comps2,11,FALSE)</f>
        <v>g</v>
      </c>
      <c r="CF7" t="str">
        <f>VLOOKUP(AA7,Comps2,12,FALSE)</f>
        <v>Field</v>
      </c>
      <c r="CG7">
        <f>VLOOKUP(AA7,Comps2,13,FALSE)</f>
        <v>0</v>
      </c>
      <c r="CH7">
        <f>VLOOKUP(AA7,Comps2,14,FALSE)</f>
        <v>18</v>
      </c>
      <c r="CI7" t="str">
        <f>VLOOKUP(AA7,Comps2,15,FALSE)</f>
        <v>LAB</v>
      </c>
    </row>
    <row r="8" spans="1:87" x14ac:dyDescent="0.25">
      <c r="A8" s="1">
        <v>44698</v>
      </c>
      <c r="B8">
        <v>5</v>
      </c>
      <c r="C8">
        <v>2022</v>
      </c>
      <c r="D8" t="s">
        <v>280</v>
      </c>
      <c r="E8" t="s">
        <v>281</v>
      </c>
      <c r="F8" t="s">
        <v>78</v>
      </c>
      <c r="G8" t="s">
        <v>79</v>
      </c>
      <c r="H8" t="s">
        <v>80</v>
      </c>
      <c r="I8" t="s">
        <v>81</v>
      </c>
      <c r="J8" t="s">
        <v>82</v>
      </c>
      <c r="K8" t="s">
        <v>83</v>
      </c>
      <c r="L8" t="s">
        <v>282</v>
      </c>
      <c r="M8" t="s">
        <v>85</v>
      </c>
      <c r="N8" t="s">
        <v>86</v>
      </c>
      <c r="O8" s="2">
        <v>0.375</v>
      </c>
      <c r="P8" t="s">
        <v>87</v>
      </c>
      <c r="Q8">
        <v>1</v>
      </c>
      <c r="R8" t="s">
        <v>88</v>
      </c>
      <c r="S8">
        <v>32.988633999999998</v>
      </c>
      <c r="T8">
        <v>-116.582258</v>
      </c>
      <c r="U8" t="s">
        <v>89</v>
      </c>
      <c r="V8" t="b">
        <v>0</v>
      </c>
      <c r="W8">
        <v>9</v>
      </c>
      <c r="X8" t="s">
        <v>90</v>
      </c>
      <c r="Y8" t="s">
        <v>91</v>
      </c>
      <c r="Z8" t="s">
        <v>92</v>
      </c>
      <c r="AA8" t="s">
        <v>470</v>
      </c>
      <c r="AB8" t="s">
        <v>142</v>
      </c>
      <c r="AC8" t="s">
        <v>143</v>
      </c>
      <c r="AD8" t="s">
        <v>96</v>
      </c>
      <c r="AE8">
        <v>1</v>
      </c>
      <c r="AF8" t="s">
        <v>471</v>
      </c>
      <c r="AG8" t="b">
        <v>1</v>
      </c>
      <c r="AH8" t="s">
        <v>473</v>
      </c>
      <c r="AI8" t="s">
        <v>146</v>
      </c>
      <c r="AJ8" t="s">
        <v>147</v>
      </c>
      <c r="AK8">
        <v>19.14</v>
      </c>
      <c r="AL8" t="s">
        <v>101</v>
      </c>
      <c r="AN8" t="s">
        <v>474</v>
      </c>
      <c r="AO8">
        <v>1</v>
      </c>
      <c r="AP8" t="s">
        <v>103</v>
      </c>
      <c r="AQ8">
        <v>19.14</v>
      </c>
      <c r="AR8" t="s">
        <v>101</v>
      </c>
      <c r="AS8" t="s">
        <v>83</v>
      </c>
      <c r="AT8" t="s">
        <v>104</v>
      </c>
      <c r="AV8" t="s">
        <v>106</v>
      </c>
      <c r="AW8" t="s">
        <v>125</v>
      </c>
      <c r="AX8">
        <v>50</v>
      </c>
      <c r="AY8" t="s">
        <v>126</v>
      </c>
      <c r="AZ8" t="s">
        <v>109</v>
      </c>
      <c r="BA8" t="s">
        <v>110</v>
      </c>
      <c r="BB8" t="s">
        <v>127</v>
      </c>
      <c r="BC8" t="s">
        <v>395</v>
      </c>
      <c r="BD8" s="1">
        <v>44767</v>
      </c>
      <c r="BE8" t="s">
        <v>471</v>
      </c>
      <c r="BF8" s="1">
        <v>44698</v>
      </c>
      <c r="BG8" t="s">
        <v>117</v>
      </c>
      <c r="BH8" s="1">
        <v>18264</v>
      </c>
      <c r="BI8">
        <v>1</v>
      </c>
      <c r="BJ8" s="35">
        <f>BK8*1000</f>
        <v>567</v>
      </c>
      <c r="BK8">
        <v>0.56699999999999995</v>
      </c>
      <c r="BL8">
        <v>0.56699999999999995</v>
      </c>
      <c r="BM8" t="s">
        <v>123</v>
      </c>
      <c r="BN8" t="s">
        <v>124</v>
      </c>
      <c r="BO8">
        <v>3.0000000000000001E-3</v>
      </c>
      <c r="BP8">
        <v>0.01</v>
      </c>
      <c r="BQ8">
        <v>1</v>
      </c>
      <c r="BR8" t="s">
        <v>117</v>
      </c>
      <c r="BS8" t="s">
        <v>118</v>
      </c>
      <c r="BT8" t="s">
        <v>119</v>
      </c>
      <c r="BU8" t="s">
        <v>120</v>
      </c>
      <c r="BX8" t="b">
        <v>0</v>
      </c>
      <c r="BY8" t="b">
        <v>1</v>
      </c>
      <c r="BZ8">
        <f>VLOOKUP(AA8,Comps2,6,FALSE)</f>
        <v>457</v>
      </c>
      <c r="CA8">
        <f>VLOOKUP(AA8,Comps2,7,FALSE)</f>
        <v>470</v>
      </c>
      <c r="CB8" t="str">
        <f>VLOOKUP(AA8,Comps2,8,FALSE)</f>
        <v>mm</v>
      </c>
      <c r="CC8" t="str">
        <f>VLOOKUP(AA8,Comps2,9,FALSE)</f>
        <v>Field</v>
      </c>
      <c r="CD8">
        <f>VLOOKUP(AA8,Comps2,10,FALSE)</f>
        <v>2415</v>
      </c>
      <c r="CE8" t="str">
        <f>VLOOKUP(AA8,Comps2,11,FALSE)</f>
        <v>g</v>
      </c>
      <c r="CF8" t="str">
        <f>VLOOKUP(AA8,Comps2,12,FALSE)</f>
        <v>Field</v>
      </c>
      <c r="CG8">
        <f>VLOOKUP(AA8,Comps2,13,FALSE)</f>
        <v>0</v>
      </c>
      <c r="CH8">
        <f>VLOOKUP(AA8,Comps2,14,FALSE)</f>
        <v>15</v>
      </c>
      <c r="CI8" t="str">
        <f>VLOOKUP(AA8,Comps2,15,FALSE)</f>
        <v>F</v>
      </c>
    </row>
    <row r="9" spans="1:87" x14ac:dyDescent="0.25">
      <c r="A9" s="1">
        <v>44698</v>
      </c>
      <c r="B9">
        <v>5</v>
      </c>
      <c r="C9">
        <v>2022</v>
      </c>
      <c r="D9" t="s">
        <v>280</v>
      </c>
      <c r="E9" t="s">
        <v>281</v>
      </c>
      <c r="F9" t="s">
        <v>78</v>
      </c>
      <c r="G9" t="s">
        <v>79</v>
      </c>
      <c r="H9" t="s">
        <v>80</v>
      </c>
      <c r="I9" t="s">
        <v>81</v>
      </c>
      <c r="J9" t="s">
        <v>82</v>
      </c>
      <c r="K9" t="s">
        <v>83</v>
      </c>
      <c r="L9" t="s">
        <v>282</v>
      </c>
      <c r="M9" t="s">
        <v>85</v>
      </c>
      <c r="N9" t="s">
        <v>86</v>
      </c>
      <c r="O9" s="2">
        <v>0.375</v>
      </c>
      <c r="P9" t="s">
        <v>87</v>
      </c>
      <c r="Q9">
        <v>1</v>
      </c>
      <c r="R9" t="s">
        <v>88</v>
      </c>
      <c r="S9">
        <v>32.988633999999998</v>
      </c>
      <c r="T9">
        <v>-116.582258</v>
      </c>
      <c r="U9" t="s">
        <v>89</v>
      </c>
      <c r="V9" t="b">
        <v>0</v>
      </c>
      <c r="W9">
        <v>9</v>
      </c>
      <c r="X9" t="s">
        <v>90</v>
      </c>
      <c r="Y9" t="s">
        <v>91</v>
      </c>
      <c r="Z9" t="s">
        <v>92</v>
      </c>
      <c r="AA9" t="s">
        <v>449</v>
      </c>
      <c r="AB9" t="s">
        <v>142</v>
      </c>
      <c r="AC9" t="s">
        <v>143</v>
      </c>
      <c r="AD9" t="s">
        <v>96</v>
      </c>
      <c r="AE9">
        <v>1</v>
      </c>
      <c r="AF9" t="s">
        <v>450</v>
      </c>
      <c r="AG9" t="b">
        <v>1</v>
      </c>
      <c r="AH9" t="s">
        <v>452</v>
      </c>
      <c r="AI9" t="s">
        <v>146</v>
      </c>
      <c r="AJ9" t="s">
        <v>147</v>
      </c>
      <c r="AK9">
        <v>18.59</v>
      </c>
      <c r="AL9" t="s">
        <v>101</v>
      </c>
      <c r="AN9" t="s">
        <v>453</v>
      </c>
      <c r="AO9">
        <v>1</v>
      </c>
      <c r="AP9" t="s">
        <v>103</v>
      </c>
      <c r="AQ9">
        <v>18.59</v>
      </c>
      <c r="AR9" t="s">
        <v>101</v>
      </c>
      <c r="AS9" t="s">
        <v>83</v>
      </c>
      <c r="AT9" t="s">
        <v>104</v>
      </c>
      <c r="AV9" t="s">
        <v>106</v>
      </c>
      <c r="AW9" t="s">
        <v>125</v>
      </c>
      <c r="AX9">
        <v>50</v>
      </c>
      <c r="AY9" t="s">
        <v>126</v>
      </c>
      <c r="AZ9" t="s">
        <v>109</v>
      </c>
      <c r="BA9" t="s">
        <v>110</v>
      </c>
      <c r="BB9" t="s">
        <v>127</v>
      </c>
      <c r="BC9" t="s">
        <v>395</v>
      </c>
      <c r="BD9" s="1">
        <v>44767</v>
      </c>
      <c r="BE9" t="s">
        <v>450</v>
      </c>
      <c r="BF9" s="1">
        <v>44698</v>
      </c>
      <c r="BG9" t="s">
        <v>117</v>
      </c>
      <c r="BH9" s="1">
        <v>18264</v>
      </c>
      <c r="BI9">
        <v>1</v>
      </c>
      <c r="BJ9" s="35">
        <f>BK9*1000</f>
        <v>523</v>
      </c>
      <c r="BK9">
        <v>0.52300000000000002</v>
      </c>
      <c r="BL9">
        <v>0.52300000000000002</v>
      </c>
      <c r="BM9" t="s">
        <v>123</v>
      </c>
      <c r="BN9" t="s">
        <v>124</v>
      </c>
      <c r="BO9">
        <v>3.0000000000000001E-3</v>
      </c>
      <c r="BP9">
        <v>0.01</v>
      </c>
      <c r="BQ9">
        <v>1</v>
      </c>
      <c r="BR9" t="s">
        <v>117</v>
      </c>
      <c r="BS9" t="s">
        <v>118</v>
      </c>
      <c r="BT9" t="s">
        <v>119</v>
      </c>
      <c r="BU9" t="s">
        <v>120</v>
      </c>
      <c r="BX9" t="b">
        <v>0</v>
      </c>
      <c r="BY9" t="b">
        <v>1</v>
      </c>
      <c r="BZ9">
        <f>VLOOKUP(AA9,Comps2,6,FALSE)</f>
        <v>402</v>
      </c>
      <c r="CA9">
        <f>VLOOKUP(AA9,Comps2,7,FALSE)</f>
        <v>423</v>
      </c>
      <c r="CB9" t="str">
        <f>VLOOKUP(AA9,Comps2,8,FALSE)</f>
        <v>mm</v>
      </c>
      <c r="CC9" t="str">
        <f>VLOOKUP(AA9,Comps2,9,FALSE)</f>
        <v>Field</v>
      </c>
      <c r="CD9">
        <f>VLOOKUP(AA9,Comps2,10,FALSE)</f>
        <v>1280</v>
      </c>
      <c r="CE9" t="str">
        <f>VLOOKUP(AA9,Comps2,11,FALSE)</f>
        <v>g</v>
      </c>
      <c r="CF9" t="str">
        <f>VLOOKUP(AA9,Comps2,12,FALSE)</f>
        <v>Field</v>
      </c>
      <c r="CG9">
        <f>VLOOKUP(AA9,Comps2,13,FALSE)</f>
        <v>0</v>
      </c>
      <c r="CH9">
        <f>VLOOKUP(AA9,Comps2,14,FALSE)</f>
        <v>13</v>
      </c>
      <c r="CI9" t="str">
        <f>VLOOKUP(AA9,Comps2,15,FALSE)</f>
        <v>M</v>
      </c>
    </row>
    <row r="10" spans="1:87" x14ac:dyDescent="0.25">
      <c r="A10" s="1">
        <v>44698</v>
      </c>
      <c r="B10">
        <v>5</v>
      </c>
      <c r="C10">
        <v>2022</v>
      </c>
      <c r="D10" t="s">
        <v>280</v>
      </c>
      <c r="E10" t="s">
        <v>281</v>
      </c>
      <c r="F10" t="s">
        <v>78</v>
      </c>
      <c r="G10" t="s">
        <v>79</v>
      </c>
      <c r="H10" t="s">
        <v>80</v>
      </c>
      <c r="I10" t="s">
        <v>81</v>
      </c>
      <c r="J10" t="s">
        <v>82</v>
      </c>
      <c r="K10" t="s">
        <v>83</v>
      </c>
      <c r="L10" t="s">
        <v>282</v>
      </c>
      <c r="M10" t="s">
        <v>85</v>
      </c>
      <c r="N10" t="s">
        <v>86</v>
      </c>
      <c r="O10" s="2">
        <v>0.375</v>
      </c>
      <c r="P10" t="s">
        <v>87</v>
      </c>
      <c r="Q10">
        <v>1</v>
      </c>
      <c r="R10" t="s">
        <v>88</v>
      </c>
      <c r="S10">
        <v>32.988633999999998</v>
      </c>
      <c r="T10">
        <v>-116.582258</v>
      </c>
      <c r="U10" t="s">
        <v>89</v>
      </c>
      <c r="V10" t="b">
        <v>0</v>
      </c>
      <c r="W10">
        <v>9</v>
      </c>
      <c r="X10" t="s">
        <v>90</v>
      </c>
      <c r="Y10" t="s">
        <v>91</v>
      </c>
      <c r="Z10" t="s">
        <v>92</v>
      </c>
      <c r="AA10" t="s">
        <v>463</v>
      </c>
      <c r="AB10" t="s">
        <v>142</v>
      </c>
      <c r="AC10" t="s">
        <v>143</v>
      </c>
      <c r="AD10" t="s">
        <v>96</v>
      </c>
      <c r="AE10">
        <v>1</v>
      </c>
      <c r="AF10" t="s">
        <v>464</v>
      </c>
      <c r="AG10" t="b">
        <v>1</v>
      </c>
      <c r="AH10" t="s">
        <v>466</v>
      </c>
      <c r="AI10" t="s">
        <v>146</v>
      </c>
      <c r="AJ10" t="s">
        <v>147</v>
      </c>
      <c r="AK10">
        <v>18.73</v>
      </c>
      <c r="AL10" t="s">
        <v>101</v>
      </c>
      <c r="AN10" t="s">
        <v>467</v>
      </c>
      <c r="AO10">
        <v>1</v>
      </c>
      <c r="AP10" t="s">
        <v>103</v>
      </c>
      <c r="AQ10">
        <v>18.73</v>
      </c>
      <c r="AR10" t="s">
        <v>101</v>
      </c>
      <c r="AS10" t="s">
        <v>83</v>
      </c>
      <c r="AT10" t="s">
        <v>104</v>
      </c>
      <c r="AV10" t="s">
        <v>106</v>
      </c>
      <c r="AW10" t="s">
        <v>125</v>
      </c>
      <c r="AX10">
        <v>50</v>
      </c>
      <c r="AY10" t="s">
        <v>126</v>
      </c>
      <c r="AZ10" t="s">
        <v>109</v>
      </c>
      <c r="BA10" t="s">
        <v>110</v>
      </c>
      <c r="BB10" t="s">
        <v>127</v>
      </c>
      <c r="BC10" t="s">
        <v>395</v>
      </c>
      <c r="BD10" s="1">
        <v>44767</v>
      </c>
      <c r="BE10" t="s">
        <v>464</v>
      </c>
      <c r="BF10" s="1">
        <v>44698</v>
      </c>
      <c r="BG10" t="s">
        <v>117</v>
      </c>
      <c r="BH10" s="1">
        <v>18264</v>
      </c>
      <c r="BI10">
        <v>1</v>
      </c>
      <c r="BJ10" s="35">
        <f>BK10*1000</f>
        <v>496</v>
      </c>
      <c r="BK10">
        <v>0.496</v>
      </c>
      <c r="BL10">
        <v>0.496</v>
      </c>
      <c r="BM10" t="s">
        <v>123</v>
      </c>
      <c r="BN10" t="s">
        <v>124</v>
      </c>
      <c r="BO10">
        <v>3.0000000000000001E-3</v>
      </c>
      <c r="BP10">
        <v>0.01</v>
      </c>
      <c r="BQ10">
        <v>1</v>
      </c>
      <c r="BR10" t="s">
        <v>117</v>
      </c>
      <c r="BS10" t="s">
        <v>118</v>
      </c>
      <c r="BT10" t="s">
        <v>119</v>
      </c>
      <c r="BU10" t="s">
        <v>120</v>
      </c>
      <c r="BX10" t="b">
        <v>0</v>
      </c>
      <c r="BY10" t="b">
        <v>1</v>
      </c>
      <c r="BZ10">
        <f>VLOOKUP(AA10,Comps2,6,FALSE)</f>
        <v>410</v>
      </c>
      <c r="CA10">
        <f>VLOOKUP(AA10,Comps2,7,FALSE)</f>
        <v>428</v>
      </c>
      <c r="CB10" t="str">
        <f>VLOOKUP(AA10,Comps2,8,FALSE)</f>
        <v>mm</v>
      </c>
      <c r="CC10" t="str">
        <f>VLOOKUP(AA10,Comps2,9,FALSE)</f>
        <v>Field</v>
      </c>
      <c r="CD10">
        <f>VLOOKUP(AA10,Comps2,10,FALSE)</f>
        <v>1550</v>
      </c>
      <c r="CE10" t="str">
        <f>VLOOKUP(AA10,Comps2,11,FALSE)</f>
        <v>g</v>
      </c>
      <c r="CF10" t="str">
        <f>VLOOKUP(AA10,Comps2,12,FALSE)</f>
        <v>Field</v>
      </c>
      <c r="CG10">
        <f>VLOOKUP(AA10,Comps2,13,FALSE)</f>
        <v>0</v>
      </c>
      <c r="CH10">
        <f>VLOOKUP(AA10,Comps2,14,FALSE)</f>
        <v>14</v>
      </c>
      <c r="CI10" t="str">
        <f>VLOOKUP(AA10,Comps2,15,FALSE)</f>
        <v>F</v>
      </c>
    </row>
    <row r="11" spans="1:87" x14ac:dyDescent="0.25">
      <c r="A11" s="1">
        <v>44698</v>
      </c>
      <c r="B11">
        <v>5</v>
      </c>
      <c r="C11">
        <v>2022</v>
      </c>
      <c r="D11" t="s">
        <v>280</v>
      </c>
      <c r="E11" t="s">
        <v>281</v>
      </c>
      <c r="F11" t="s">
        <v>78</v>
      </c>
      <c r="G11" t="s">
        <v>79</v>
      </c>
      <c r="H11" t="s">
        <v>80</v>
      </c>
      <c r="I11" t="s">
        <v>81</v>
      </c>
      <c r="J11" t="s">
        <v>82</v>
      </c>
      <c r="K11" t="s">
        <v>83</v>
      </c>
      <c r="L11" t="s">
        <v>282</v>
      </c>
      <c r="M11" t="s">
        <v>85</v>
      </c>
      <c r="N11" t="s">
        <v>86</v>
      </c>
      <c r="O11" s="2">
        <v>0.375</v>
      </c>
      <c r="P11" t="s">
        <v>87</v>
      </c>
      <c r="Q11">
        <v>1</v>
      </c>
      <c r="R11" t="s">
        <v>88</v>
      </c>
      <c r="S11">
        <v>32.988633999999998</v>
      </c>
      <c r="T11">
        <v>-116.582258</v>
      </c>
      <c r="U11" t="s">
        <v>89</v>
      </c>
      <c r="V11" t="b">
        <v>0</v>
      </c>
      <c r="W11">
        <v>9</v>
      </c>
      <c r="X11" t="s">
        <v>90</v>
      </c>
      <c r="Y11" t="s">
        <v>91</v>
      </c>
      <c r="Z11" t="s">
        <v>92</v>
      </c>
      <c r="AA11" t="s">
        <v>439</v>
      </c>
      <c r="AB11" t="s">
        <v>142</v>
      </c>
      <c r="AC11" t="s">
        <v>143</v>
      </c>
      <c r="AD11" t="s">
        <v>96</v>
      </c>
      <c r="AE11">
        <v>1</v>
      </c>
      <c r="AF11" t="s">
        <v>440</v>
      </c>
      <c r="AG11" t="b">
        <v>1</v>
      </c>
      <c r="AH11" t="s">
        <v>445</v>
      </c>
      <c r="AI11" t="s">
        <v>146</v>
      </c>
      <c r="AJ11" t="s">
        <v>147</v>
      </c>
      <c r="AK11">
        <v>16.420000000000002</v>
      </c>
      <c r="AL11" t="s">
        <v>101</v>
      </c>
      <c r="AN11" t="s">
        <v>446</v>
      </c>
      <c r="AO11">
        <v>1</v>
      </c>
      <c r="AP11" t="s">
        <v>103</v>
      </c>
      <c r="AQ11">
        <v>16.420000000000002</v>
      </c>
      <c r="AR11" t="s">
        <v>101</v>
      </c>
      <c r="AS11" t="s">
        <v>83</v>
      </c>
      <c r="AT11" t="s">
        <v>104</v>
      </c>
      <c r="AV11" t="s">
        <v>106</v>
      </c>
      <c r="AW11" t="s">
        <v>125</v>
      </c>
      <c r="AX11">
        <v>50</v>
      </c>
      <c r="AY11" t="s">
        <v>126</v>
      </c>
      <c r="AZ11" t="s">
        <v>109</v>
      </c>
      <c r="BA11" t="s">
        <v>110</v>
      </c>
      <c r="BB11" t="s">
        <v>127</v>
      </c>
      <c r="BC11" t="s">
        <v>395</v>
      </c>
      <c r="BD11" s="1">
        <v>44767</v>
      </c>
      <c r="BE11" t="s">
        <v>440</v>
      </c>
      <c r="BF11" s="1">
        <v>44698</v>
      </c>
      <c r="BG11" t="s">
        <v>117</v>
      </c>
      <c r="BH11" s="1">
        <v>18264</v>
      </c>
      <c r="BI11">
        <v>1</v>
      </c>
      <c r="BJ11" s="35">
        <f>BK11*1000</f>
        <v>365</v>
      </c>
      <c r="BK11">
        <v>0.36499999999999999</v>
      </c>
      <c r="BL11">
        <v>0.36499999999999999</v>
      </c>
      <c r="BM11" t="s">
        <v>123</v>
      </c>
      <c r="BN11" t="s">
        <v>124</v>
      </c>
      <c r="BO11">
        <v>3.0000000000000001E-3</v>
      </c>
      <c r="BP11">
        <v>0.01</v>
      </c>
      <c r="BQ11">
        <v>1</v>
      </c>
      <c r="BR11" t="s">
        <v>117</v>
      </c>
      <c r="BS11" t="s">
        <v>118</v>
      </c>
      <c r="BT11" t="s">
        <v>119</v>
      </c>
      <c r="BU11" t="s">
        <v>120</v>
      </c>
      <c r="BX11" t="b">
        <v>0</v>
      </c>
      <c r="BY11" t="b">
        <v>1</v>
      </c>
      <c r="BZ11">
        <f>VLOOKUP(AA11,Comps2,6,FALSE)</f>
        <v>418</v>
      </c>
      <c r="CA11">
        <f>VLOOKUP(AA11,Comps2,7,FALSE)</f>
        <v>430</v>
      </c>
      <c r="CB11" t="str">
        <f>VLOOKUP(AA11,Comps2,8,FALSE)</f>
        <v>mm</v>
      </c>
      <c r="CC11" t="str">
        <f>VLOOKUP(AA11,Comps2,9,FALSE)</f>
        <v>Field</v>
      </c>
      <c r="CD11">
        <f>VLOOKUP(AA11,Comps2,10,FALSE)</f>
        <v>1325</v>
      </c>
      <c r="CE11" t="str">
        <f>VLOOKUP(AA11,Comps2,11,FALSE)</f>
        <v>g</v>
      </c>
      <c r="CF11" t="str">
        <f>VLOOKUP(AA11,Comps2,12,FALSE)</f>
        <v>Field</v>
      </c>
      <c r="CG11">
        <f>VLOOKUP(AA11,Comps2,13,FALSE)</f>
        <v>0</v>
      </c>
      <c r="CH11">
        <f>VLOOKUP(AA11,Comps2,14,FALSE)</f>
        <v>14</v>
      </c>
      <c r="CI11" t="str">
        <f>VLOOKUP(AA11,Comps2,15,FALSE)</f>
        <v>M</v>
      </c>
    </row>
    <row r="12" spans="1:87" x14ac:dyDescent="0.25">
      <c r="A12" s="1">
        <v>44726</v>
      </c>
      <c r="B12">
        <v>6</v>
      </c>
      <c r="C12">
        <v>2022</v>
      </c>
      <c r="D12" t="s">
        <v>525</v>
      </c>
      <c r="E12" t="s">
        <v>526</v>
      </c>
      <c r="F12" t="s">
        <v>78</v>
      </c>
      <c r="G12" t="s">
        <v>79</v>
      </c>
      <c r="H12" t="s">
        <v>80</v>
      </c>
      <c r="I12" t="s">
        <v>81</v>
      </c>
      <c r="J12" t="s">
        <v>82</v>
      </c>
      <c r="K12" t="s">
        <v>83</v>
      </c>
      <c r="M12" t="s">
        <v>538</v>
      </c>
      <c r="N12" t="s">
        <v>86</v>
      </c>
      <c r="O12" s="2">
        <v>0.32361111111111113</v>
      </c>
      <c r="P12" t="s">
        <v>528</v>
      </c>
      <c r="Q12">
        <v>1</v>
      </c>
      <c r="R12" t="s">
        <v>88</v>
      </c>
      <c r="S12">
        <v>32.70778</v>
      </c>
      <c r="T12">
        <v>-117.17868</v>
      </c>
      <c r="U12" t="s">
        <v>89</v>
      </c>
      <c r="V12" t="b">
        <v>0</v>
      </c>
      <c r="X12" t="s">
        <v>529</v>
      </c>
      <c r="Y12" t="s">
        <v>91</v>
      </c>
      <c r="AA12" t="s">
        <v>569</v>
      </c>
      <c r="AB12" t="s">
        <v>560</v>
      </c>
      <c r="AC12" t="s">
        <v>561</v>
      </c>
      <c r="AD12" t="s">
        <v>96</v>
      </c>
      <c r="AE12">
        <v>1</v>
      </c>
      <c r="AF12" t="s">
        <v>570</v>
      </c>
      <c r="AG12" t="b">
        <v>1</v>
      </c>
      <c r="AH12" t="s">
        <v>571</v>
      </c>
      <c r="AI12" t="s">
        <v>146</v>
      </c>
      <c r="AJ12" t="s">
        <v>147</v>
      </c>
      <c r="AK12">
        <v>16.84</v>
      </c>
      <c r="AL12" t="s">
        <v>101</v>
      </c>
      <c r="AN12" t="s">
        <v>572</v>
      </c>
      <c r="AO12">
        <v>1</v>
      </c>
      <c r="AP12" t="s">
        <v>103</v>
      </c>
      <c r="AQ12">
        <v>16.84</v>
      </c>
      <c r="AR12" t="s">
        <v>101</v>
      </c>
      <c r="AS12" t="s">
        <v>83</v>
      </c>
      <c r="AT12" t="s">
        <v>104</v>
      </c>
      <c r="AV12" t="s">
        <v>106</v>
      </c>
      <c r="AW12" t="s">
        <v>125</v>
      </c>
      <c r="AX12">
        <v>50</v>
      </c>
      <c r="AY12" t="s">
        <v>126</v>
      </c>
      <c r="AZ12" t="s">
        <v>109</v>
      </c>
      <c r="BA12" t="s">
        <v>110</v>
      </c>
      <c r="BB12" t="s">
        <v>127</v>
      </c>
      <c r="BC12" t="s">
        <v>149</v>
      </c>
      <c r="BD12" s="1">
        <v>44768</v>
      </c>
      <c r="BE12" t="s">
        <v>570</v>
      </c>
      <c r="BF12" s="1">
        <v>44726</v>
      </c>
      <c r="BG12" t="s">
        <v>117</v>
      </c>
      <c r="BH12" s="1">
        <v>18264</v>
      </c>
      <c r="BI12">
        <v>1</v>
      </c>
      <c r="BJ12" s="35">
        <f>BK12*1000</f>
        <v>305</v>
      </c>
      <c r="BK12">
        <v>0.30499999999999999</v>
      </c>
      <c r="BL12">
        <v>0.30499999999999999</v>
      </c>
      <c r="BM12" t="s">
        <v>123</v>
      </c>
      <c r="BN12" t="s">
        <v>124</v>
      </c>
      <c r="BO12">
        <v>3.0000000000000001E-3</v>
      </c>
      <c r="BP12">
        <v>0.01</v>
      </c>
      <c r="BQ12">
        <v>1</v>
      </c>
      <c r="BR12" t="s">
        <v>117</v>
      </c>
      <c r="BS12" t="s">
        <v>118</v>
      </c>
      <c r="BT12" t="s">
        <v>119</v>
      </c>
      <c r="BU12" t="s">
        <v>120</v>
      </c>
      <c r="BX12" t="b">
        <v>0</v>
      </c>
      <c r="BY12" t="b">
        <v>1</v>
      </c>
      <c r="BZ12">
        <f>VLOOKUP(AA12,Comps2,6,FALSE)</f>
        <v>217</v>
      </c>
      <c r="CA12">
        <f>VLOOKUP(AA12,Comps2,7,FALSE)</f>
        <v>223</v>
      </c>
      <c r="CB12" t="str">
        <f>VLOOKUP(AA12,Comps2,8,FALSE)</f>
        <v>mm</v>
      </c>
      <c r="CC12" t="str">
        <f>VLOOKUP(AA12,Comps2,9,FALSE)</f>
        <v>Field</v>
      </c>
      <c r="CD12">
        <f>VLOOKUP(AA12,Comps2,10,FALSE)</f>
        <v>175</v>
      </c>
      <c r="CE12" t="str">
        <f>VLOOKUP(AA12,Comps2,11,FALSE)</f>
        <v>g</v>
      </c>
      <c r="CF12" t="str">
        <f>VLOOKUP(AA12,Comps2,12,FALSE)</f>
        <v>Field</v>
      </c>
      <c r="CG12">
        <f>VLOOKUP(AA12,Comps2,13,FALSE)</f>
        <v>0</v>
      </c>
      <c r="CH12" t="e">
        <f>VLOOKUP(AA12,Comps2,14,FALSE)</f>
        <v>#N/A</v>
      </c>
      <c r="CI12" t="str">
        <f>VLOOKUP(AA12,Comps2,15,FALSE)</f>
        <v>LAB</v>
      </c>
    </row>
    <row r="13" spans="1:87" x14ac:dyDescent="0.25">
      <c r="A13" s="1">
        <v>44698</v>
      </c>
      <c r="B13">
        <v>5</v>
      </c>
      <c r="C13">
        <v>2022</v>
      </c>
      <c r="D13" t="s">
        <v>280</v>
      </c>
      <c r="E13" t="s">
        <v>281</v>
      </c>
      <c r="F13" t="s">
        <v>78</v>
      </c>
      <c r="G13" t="s">
        <v>79</v>
      </c>
      <c r="H13" t="s">
        <v>80</v>
      </c>
      <c r="I13" t="s">
        <v>81</v>
      </c>
      <c r="J13" t="s">
        <v>82</v>
      </c>
      <c r="K13" t="s">
        <v>83</v>
      </c>
      <c r="L13" t="s">
        <v>282</v>
      </c>
      <c r="M13" t="s">
        <v>85</v>
      </c>
      <c r="N13" t="s">
        <v>86</v>
      </c>
      <c r="O13" s="2">
        <v>0.375</v>
      </c>
      <c r="P13" t="s">
        <v>87</v>
      </c>
      <c r="Q13">
        <v>1</v>
      </c>
      <c r="R13" t="s">
        <v>88</v>
      </c>
      <c r="S13">
        <v>32.988633999999998</v>
      </c>
      <c r="T13">
        <v>-116.582258</v>
      </c>
      <c r="U13" t="s">
        <v>89</v>
      </c>
      <c r="V13" t="b">
        <v>0</v>
      </c>
      <c r="W13">
        <v>9</v>
      </c>
      <c r="X13" t="s">
        <v>90</v>
      </c>
      <c r="Y13" t="s">
        <v>91</v>
      </c>
      <c r="Z13" t="s">
        <v>92</v>
      </c>
      <c r="AA13" t="s">
        <v>477</v>
      </c>
      <c r="AB13" t="s">
        <v>142</v>
      </c>
      <c r="AC13" t="s">
        <v>143</v>
      </c>
      <c r="AD13" t="s">
        <v>96</v>
      </c>
      <c r="AE13">
        <v>1</v>
      </c>
      <c r="AF13" t="s">
        <v>478</v>
      </c>
      <c r="AG13" t="b">
        <v>1</v>
      </c>
      <c r="AH13" t="s">
        <v>480</v>
      </c>
      <c r="AI13" t="s">
        <v>146</v>
      </c>
      <c r="AJ13" t="s">
        <v>147</v>
      </c>
      <c r="AK13">
        <v>20.02</v>
      </c>
      <c r="AL13" t="s">
        <v>101</v>
      </c>
      <c r="AN13" t="s">
        <v>481</v>
      </c>
      <c r="AO13">
        <v>1</v>
      </c>
      <c r="AP13" t="s">
        <v>103</v>
      </c>
      <c r="AQ13">
        <v>20.02</v>
      </c>
      <c r="AR13" t="s">
        <v>101</v>
      </c>
      <c r="AS13" t="s">
        <v>83</v>
      </c>
      <c r="AT13" t="s">
        <v>104</v>
      </c>
      <c r="AV13" t="s">
        <v>106</v>
      </c>
      <c r="AW13" t="s">
        <v>125</v>
      </c>
      <c r="AX13">
        <v>50</v>
      </c>
      <c r="AY13" t="s">
        <v>126</v>
      </c>
      <c r="AZ13" t="s">
        <v>109</v>
      </c>
      <c r="BA13" t="s">
        <v>110</v>
      </c>
      <c r="BB13" t="s">
        <v>127</v>
      </c>
      <c r="BC13" t="s">
        <v>395</v>
      </c>
      <c r="BD13" s="1">
        <v>44767</v>
      </c>
      <c r="BE13" t="s">
        <v>478</v>
      </c>
      <c r="BF13" s="1">
        <v>44698</v>
      </c>
      <c r="BG13" t="s">
        <v>117</v>
      </c>
      <c r="BH13" s="1">
        <v>18264</v>
      </c>
      <c r="BI13">
        <v>1</v>
      </c>
      <c r="BJ13" s="35">
        <f>BK13*1000</f>
        <v>278</v>
      </c>
      <c r="BK13">
        <v>0.27800000000000002</v>
      </c>
      <c r="BL13">
        <v>0.27800000000000002</v>
      </c>
      <c r="BM13" t="s">
        <v>123</v>
      </c>
      <c r="BN13" t="s">
        <v>124</v>
      </c>
      <c r="BO13">
        <v>3.0000000000000001E-3</v>
      </c>
      <c r="BP13">
        <v>0.01</v>
      </c>
      <c r="BQ13">
        <v>1</v>
      </c>
      <c r="BR13" t="s">
        <v>117</v>
      </c>
      <c r="BS13" t="s">
        <v>118</v>
      </c>
      <c r="BT13" t="s">
        <v>119</v>
      </c>
      <c r="BU13" t="s">
        <v>120</v>
      </c>
      <c r="BX13" t="b">
        <v>0</v>
      </c>
      <c r="BY13" t="b">
        <v>1</v>
      </c>
      <c r="BZ13">
        <f>VLOOKUP(AA13,Comps2,6,FALSE)</f>
        <v>382</v>
      </c>
      <c r="CA13">
        <f>VLOOKUP(AA13,Comps2,7,FALSE)</f>
        <v>405</v>
      </c>
      <c r="CB13" t="str">
        <f>VLOOKUP(AA13,Comps2,8,FALSE)</f>
        <v>mm</v>
      </c>
      <c r="CC13" t="str">
        <f>VLOOKUP(AA13,Comps2,9,FALSE)</f>
        <v>Field</v>
      </c>
      <c r="CD13">
        <f>VLOOKUP(AA13,Comps2,10,FALSE)</f>
        <v>1155</v>
      </c>
      <c r="CE13" t="str">
        <f>VLOOKUP(AA13,Comps2,11,FALSE)</f>
        <v>g</v>
      </c>
      <c r="CF13" t="str">
        <f>VLOOKUP(AA13,Comps2,12,FALSE)</f>
        <v>Field</v>
      </c>
      <c r="CG13">
        <f>VLOOKUP(AA13,Comps2,13,FALSE)</f>
        <v>0</v>
      </c>
      <c r="CH13">
        <f>VLOOKUP(AA13,Comps2,14,FALSE)</f>
        <v>13</v>
      </c>
      <c r="CI13" t="str">
        <f>VLOOKUP(AA13,Comps2,15,FALSE)</f>
        <v>F</v>
      </c>
    </row>
    <row r="14" spans="1:87" x14ac:dyDescent="0.25">
      <c r="A14" s="1">
        <v>44727</v>
      </c>
      <c r="B14">
        <v>6</v>
      </c>
      <c r="C14">
        <v>2022</v>
      </c>
      <c r="D14" t="s">
        <v>525</v>
      </c>
      <c r="E14" t="s">
        <v>526</v>
      </c>
      <c r="F14" t="s">
        <v>78</v>
      </c>
      <c r="G14" t="s">
        <v>79</v>
      </c>
      <c r="H14" t="s">
        <v>80</v>
      </c>
      <c r="I14" t="s">
        <v>81</v>
      </c>
      <c r="J14" t="s">
        <v>82</v>
      </c>
      <c r="K14" t="s">
        <v>83</v>
      </c>
      <c r="M14" t="s">
        <v>538</v>
      </c>
      <c r="N14" t="s">
        <v>86</v>
      </c>
      <c r="O14" s="2">
        <v>0.30208333333333331</v>
      </c>
      <c r="P14" t="s">
        <v>528</v>
      </c>
      <c r="Q14">
        <v>1</v>
      </c>
      <c r="R14" t="s">
        <v>88</v>
      </c>
      <c r="S14">
        <v>32.70778</v>
      </c>
      <c r="T14">
        <v>-117.17868</v>
      </c>
      <c r="U14" t="s">
        <v>89</v>
      </c>
      <c r="V14" t="b">
        <v>0</v>
      </c>
      <c r="X14" t="s">
        <v>529</v>
      </c>
      <c r="Y14" t="s">
        <v>91</v>
      </c>
      <c r="AA14" t="s">
        <v>586</v>
      </c>
      <c r="AB14" t="s">
        <v>560</v>
      </c>
      <c r="AC14" t="s">
        <v>561</v>
      </c>
      <c r="AD14" t="s">
        <v>96</v>
      </c>
      <c r="AE14">
        <v>1</v>
      </c>
      <c r="AF14" t="s">
        <v>587</v>
      </c>
      <c r="AG14" t="b">
        <v>1</v>
      </c>
      <c r="AH14" t="s">
        <v>588</v>
      </c>
      <c r="AI14" t="s">
        <v>146</v>
      </c>
      <c r="AJ14" t="s">
        <v>147</v>
      </c>
      <c r="AK14">
        <v>20.56</v>
      </c>
      <c r="AL14" t="s">
        <v>101</v>
      </c>
      <c r="AN14" t="s">
        <v>589</v>
      </c>
      <c r="AO14">
        <v>1</v>
      </c>
      <c r="AP14" t="s">
        <v>103</v>
      </c>
      <c r="AQ14">
        <v>20.56</v>
      </c>
      <c r="AR14" t="s">
        <v>101</v>
      </c>
      <c r="AS14" t="s">
        <v>83</v>
      </c>
      <c r="AT14" t="s">
        <v>104</v>
      </c>
      <c r="AV14" t="s">
        <v>106</v>
      </c>
      <c r="AW14" t="s">
        <v>125</v>
      </c>
      <c r="AX14">
        <v>50</v>
      </c>
      <c r="AY14" t="s">
        <v>126</v>
      </c>
      <c r="AZ14" t="s">
        <v>109</v>
      </c>
      <c r="BA14" t="s">
        <v>110</v>
      </c>
      <c r="BB14" t="s">
        <v>127</v>
      </c>
      <c r="BC14" t="s">
        <v>395</v>
      </c>
      <c r="BD14" s="1">
        <v>44767</v>
      </c>
      <c r="BE14" t="s">
        <v>587</v>
      </c>
      <c r="BF14" s="1">
        <v>44727</v>
      </c>
      <c r="BG14" t="s">
        <v>117</v>
      </c>
      <c r="BH14" s="1">
        <v>18264</v>
      </c>
      <c r="BI14">
        <v>1</v>
      </c>
      <c r="BJ14" s="35">
        <f>BK14*1000</f>
        <v>241</v>
      </c>
      <c r="BK14">
        <v>0.24099999999999999</v>
      </c>
      <c r="BL14">
        <v>0.24099999999999999</v>
      </c>
      <c r="BM14" t="s">
        <v>123</v>
      </c>
      <c r="BN14" t="s">
        <v>124</v>
      </c>
      <c r="BO14">
        <v>3.0000000000000001E-3</v>
      </c>
      <c r="BP14">
        <v>0.01</v>
      </c>
      <c r="BQ14">
        <v>1</v>
      </c>
      <c r="BR14" t="s">
        <v>117</v>
      </c>
      <c r="BS14" t="s">
        <v>118</v>
      </c>
      <c r="BT14" t="s">
        <v>119</v>
      </c>
      <c r="BU14" t="s">
        <v>120</v>
      </c>
      <c r="BX14" t="b">
        <v>0</v>
      </c>
      <c r="BY14" t="b">
        <v>1</v>
      </c>
      <c r="BZ14">
        <f>VLOOKUP(AA14,Comps2,6,FALSE)</f>
        <v>252</v>
      </c>
      <c r="CA14">
        <f>VLOOKUP(AA14,Comps2,7,FALSE)</f>
        <v>261</v>
      </c>
      <c r="CB14" t="str">
        <f>VLOOKUP(AA14,Comps2,8,FALSE)</f>
        <v>mm</v>
      </c>
      <c r="CC14" t="str">
        <f>VLOOKUP(AA14,Comps2,9,FALSE)</f>
        <v>Field</v>
      </c>
      <c r="CD14">
        <f>VLOOKUP(AA14,Comps2,10,FALSE)</f>
        <v>245</v>
      </c>
      <c r="CE14" t="str">
        <f>VLOOKUP(AA14,Comps2,11,FALSE)</f>
        <v>g</v>
      </c>
      <c r="CF14" t="str">
        <f>VLOOKUP(AA14,Comps2,12,FALSE)</f>
        <v>Field</v>
      </c>
      <c r="CG14">
        <f>VLOOKUP(AA14,Comps2,13,FALSE)</f>
        <v>0</v>
      </c>
      <c r="CH14" t="e">
        <f>VLOOKUP(AA14,Comps2,14,FALSE)</f>
        <v>#N/A</v>
      </c>
      <c r="CI14" t="str">
        <f>VLOOKUP(AA14,Comps2,15,FALSE)</f>
        <v>LAB</v>
      </c>
    </row>
    <row r="15" spans="1:87" x14ac:dyDescent="0.25">
      <c r="A15" s="1">
        <v>44697</v>
      </c>
      <c r="B15">
        <v>5</v>
      </c>
      <c r="C15">
        <v>2022</v>
      </c>
      <c r="D15" t="s">
        <v>76</v>
      </c>
      <c r="E15" t="s">
        <v>77</v>
      </c>
      <c r="F15" t="s">
        <v>78</v>
      </c>
      <c r="G15" t="s">
        <v>79</v>
      </c>
      <c r="H15" t="s">
        <v>80</v>
      </c>
      <c r="I15" t="s">
        <v>81</v>
      </c>
      <c r="J15" t="s">
        <v>82</v>
      </c>
      <c r="K15" t="s">
        <v>83</v>
      </c>
      <c r="L15" t="s">
        <v>84</v>
      </c>
      <c r="M15" t="s">
        <v>85</v>
      </c>
      <c r="N15" t="s">
        <v>86</v>
      </c>
      <c r="O15" s="2">
        <v>0.55555555555555558</v>
      </c>
      <c r="P15" t="s">
        <v>87</v>
      </c>
      <c r="Q15">
        <v>1</v>
      </c>
      <c r="R15" t="s">
        <v>88</v>
      </c>
      <c r="S15">
        <v>32.736890000000002</v>
      </c>
      <c r="T15">
        <v>-117.06286</v>
      </c>
      <c r="U15" t="s">
        <v>89</v>
      </c>
      <c r="V15" t="b">
        <v>0</v>
      </c>
      <c r="X15" t="s">
        <v>90</v>
      </c>
      <c r="Y15" t="s">
        <v>91</v>
      </c>
      <c r="Z15" t="s">
        <v>92</v>
      </c>
      <c r="AA15" t="s">
        <v>242</v>
      </c>
      <c r="AB15" t="s">
        <v>142</v>
      </c>
      <c r="AC15" t="s">
        <v>143</v>
      </c>
      <c r="AD15" t="s">
        <v>96</v>
      </c>
      <c r="AE15">
        <v>1</v>
      </c>
      <c r="AF15" t="s">
        <v>243</v>
      </c>
      <c r="AG15" t="b">
        <v>1</v>
      </c>
      <c r="AH15" t="s">
        <v>244</v>
      </c>
      <c r="AI15" t="s">
        <v>146</v>
      </c>
      <c r="AJ15" t="s">
        <v>147</v>
      </c>
      <c r="AK15">
        <v>28.98</v>
      </c>
      <c r="AL15" t="s">
        <v>101</v>
      </c>
      <c r="AN15" t="s">
        <v>245</v>
      </c>
      <c r="AO15">
        <v>1</v>
      </c>
      <c r="AP15" t="s">
        <v>103</v>
      </c>
      <c r="AQ15">
        <v>28.98</v>
      </c>
      <c r="AR15" t="s">
        <v>101</v>
      </c>
      <c r="AS15" t="s">
        <v>83</v>
      </c>
      <c r="AT15" t="s">
        <v>104</v>
      </c>
      <c r="AV15" t="s">
        <v>106</v>
      </c>
      <c r="AW15" t="s">
        <v>125</v>
      </c>
      <c r="AX15">
        <v>50</v>
      </c>
      <c r="AY15" t="s">
        <v>126</v>
      </c>
      <c r="AZ15" t="s">
        <v>109</v>
      </c>
      <c r="BA15" t="s">
        <v>110</v>
      </c>
      <c r="BB15" t="s">
        <v>127</v>
      </c>
      <c r="BC15" t="s">
        <v>149</v>
      </c>
      <c r="BD15" s="1">
        <v>44768</v>
      </c>
      <c r="BE15" t="s">
        <v>243</v>
      </c>
      <c r="BF15" s="1">
        <v>44697</v>
      </c>
      <c r="BG15" t="s">
        <v>117</v>
      </c>
      <c r="BH15" s="1">
        <v>18264</v>
      </c>
      <c r="BI15">
        <v>1</v>
      </c>
      <c r="BJ15" s="35">
        <f>BK15*1000</f>
        <v>204</v>
      </c>
      <c r="BK15">
        <v>0.20399999999999999</v>
      </c>
      <c r="BL15">
        <v>0.20399999999999999</v>
      </c>
      <c r="BM15" t="s">
        <v>123</v>
      </c>
      <c r="BN15" t="s">
        <v>124</v>
      </c>
      <c r="BO15">
        <v>3.0000000000000001E-3</v>
      </c>
      <c r="BP15">
        <v>0.01</v>
      </c>
      <c r="BQ15">
        <v>1</v>
      </c>
      <c r="BR15" t="s">
        <v>117</v>
      </c>
      <c r="BS15" t="s">
        <v>118</v>
      </c>
      <c r="BT15" t="s">
        <v>119</v>
      </c>
      <c r="BU15" t="s">
        <v>120</v>
      </c>
      <c r="BX15" t="b">
        <v>0</v>
      </c>
      <c r="BY15" t="b">
        <v>1</v>
      </c>
      <c r="BZ15">
        <f>VLOOKUP(AA15,Comps2,6,FALSE)</f>
        <v>438</v>
      </c>
      <c r="CA15">
        <f>VLOOKUP(AA15,Comps2,7,FALSE)</f>
        <v>460</v>
      </c>
      <c r="CB15" t="str">
        <f>VLOOKUP(AA15,Comps2,8,FALSE)</f>
        <v>mm</v>
      </c>
      <c r="CC15" t="str">
        <f>VLOOKUP(AA15,Comps2,9,FALSE)</f>
        <v>Field</v>
      </c>
      <c r="CD15">
        <f>VLOOKUP(AA15,Comps2,10,FALSE)</f>
        <v>1305</v>
      </c>
      <c r="CE15" t="str">
        <f>VLOOKUP(AA15,Comps2,11,FALSE)</f>
        <v>g</v>
      </c>
      <c r="CF15" t="str">
        <f>VLOOKUP(AA15,Comps2,12,FALSE)</f>
        <v>Field</v>
      </c>
      <c r="CG15">
        <f>VLOOKUP(AA15,Comps2,13,FALSE)</f>
        <v>0</v>
      </c>
      <c r="CH15">
        <f>VLOOKUP(AA15,Comps2,14,FALSE)</f>
        <v>14</v>
      </c>
      <c r="CI15" t="str">
        <f>VLOOKUP(AA15,Comps2,15,FALSE)</f>
        <v>F</v>
      </c>
    </row>
    <row r="16" spans="1:87" x14ac:dyDescent="0.25">
      <c r="A16" s="1">
        <v>44727</v>
      </c>
      <c r="B16">
        <v>6</v>
      </c>
      <c r="C16">
        <v>2022</v>
      </c>
      <c r="D16" t="s">
        <v>525</v>
      </c>
      <c r="E16" t="s">
        <v>526</v>
      </c>
      <c r="F16" t="s">
        <v>78</v>
      </c>
      <c r="G16" t="s">
        <v>79</v>
      </c>
      <c r="H16" t="s">
        <v>80</v>
      </c>
      <c r="I16" t="s">
        <v>81</v>
      </c>
      <c r="J16" t="s">
        <v>82</v>
      </c>
      <c r="K16" t="s">
        <v>83</v>
      </c>
      <c r="M16" t="s">
        <v>538</v>
      </c>
      <c r="N16" t="s">
        <v>86</v>
      </c>
      <c r="O16" s="2">
        <v>0.30208333333333331</v>
      </c>
      <c r="P16" t="s">
        <v>528</v>
      </c>
      <c r="Q16">
        <v>1</v>
      </c>
      <c r="R16" t="s">
        <v>88</v>
      </c>
      <c r="S16">
        <v>32.70778</v>
      </c>
      <c r="T16">
        <v>-117.17868</v>
      </c>
      <c r="U16" t="s">
        <v>89</v>
      </c>
      <c r="V16" t="b">
        <v>0</v>
      </c>
      <c r="X16" t="s">
        <v>529</v>
      </c>
      <c r="Y16" t="s">
        <v>91</v>
      </c>
      <c r="AA16" t="s">
        <v>613</v>
      </c>
      <c r="AB16" t="s">
        <v>560</v>
      </c>
      <c r="AC16" t="s">
        <v>561</v>
      </c>
      <c r="AD16" t="s">
        <v>96</v>
      </c>
      <c r="AE16">
        <v>1</v>
      </c>
      <c r="AF16" t="s">
        <v>614</v>
      </c>
      <c r="AG16" t="b">
        <v>1</v>
      </c>
      <c r="AH16" t="s">
        <v>615</v>
      </c>
      <c r="AI16" t="s">
        <v>146</v>
      </c>
      <c r="AJ16" t="s">
        <v>147</v>
      </c>
      <c r="AK16">
        <v>20.96</v>
      </c>
      <c r="AL16" t="s">
        <v>101</v>
      </c>
      <c r="AN16" t="s">
        <v>616</v>
      </c>
      <c r="AO16">
        <v>1</v>
      </c>
      <c r="AP16" t="s">
        <v>103</v>
      </c>
      <c r="AQ16">
        <v>20.96</v>
      </c>
      <c r="AR16" t="s">
        <v>101</v>
      </c>
      <c r="AS16" t="s">
        <v>83</v>
      </c>
      <c r="AT16" t="s">
        <v>104</v>
      </c>
      <c r="AV16" t="s">
        <v>106</v>
      </c>
      <c r="AW16" t="s">
        <v>125</v>
      </c>
      <c r="AX16">
        <v>50</v>
      </c>
      <c r="AY16" t="s">
        <v>126</v>
      </c>
      <c r="AZ16" t="s">
        <v>109</v>
      </c>
      <c r="BA16" t="s">
        <v>110</v>
      </c>
      <c r="BB16" t="s">
        <v>127</v>
      </c>
      <c r="BC16" t="s">
        <v>395</v>
      </c>
      <c r="BD16" s="1">
        <v>44767</v>
      </c>
      <c r="BE16" t="s">
        <v>614</v>
      </c>
      <c r="BF16" s="1">
        <v>44727</v>
      </c>
      <c r="BG16" t="s">
        <v>117</v>
      </c>
      <c r="BH16" s="1">
        <v>18264</v>
      </c>
      <c r="BI16">
        <v>1</v>
      </c>
      <c r="BJ16" s="35">
        <f>BK16*1000</f>
        <v>198</v>
      </c>
      <c r="BK16">
        <v>0.19800000000000001</v>
      </c>
      <c r="BL16">
        <v>0.19800000000000001</v>
      </c>
      <c r="BM16" t="s">
        <v>123</v>
      </c>
      <c r="BN16" t="s">
        <v>124</v>
      </c>
      <c r="BO16">
        <v>3.0000000000000001E-3</v>
      </c>
      <c r="BP16">
        <v>0.01</v>
      </c>
      <c r="BQ16">
        <v>1</v>
      </c>
      <c r="BR16" t="s">
        <v>117</v>
      </c>
      <c r="BS16" t="s">
        <v>118</v>
      </c>
      <c r="BT16" t="s">
        <v>119</v>
      </c>
      <c r="BU16" t="s">
        <v>120</v>
      </c>
      <c r="BX16" t="b">
        <v>0</v>
      </c>
      <c r="BY16" t="b">
        <v>1</v>
      </c>
      <c r="BZ16">
        <f>VLOOKUP(AA16,Comps2,6,FALSE)</f>
        <v>295</v>
      </c>
      <c r="CA16">
        <f>VLOOKUP(AA16,Comps2,7,FALSE)</f>
        <v>307</v>
      </c>
      <c r="CB16" t="str">
        <f>VLOOKUP(AA16,Comps2,8,FALSE)</f>
        <v>mm</v>
      </c>
      <c r="CC16" t="str">
        <f>VLOOKUP(AA16,Comps2,9,FALSE)</f>
        <v>Field</v>
      </c>
      <c r="CD16">
        <f>VLOOKUP(AA16,Comps2,10,FALSE)</f>
        <v>395</v>
      </c>
      <c r="CE16" t="str">
        <f>VLOOKUP(AA16,Comps2,11,FALSE)</f>
        <v>g</v>
      </c>
      <c r="CF16" t="str">
        <f>VLOOKUP(AA16,Comps2,12,FALSE)</f>
        <v>Field</v>
      </c>
      <c r="CG16">
        <f>VLOOKUP(AA16,Comps2,13,FALSE)</f>
        <v>0</v>
      </c>
      <c r="CH16" t="e">
        <f>VLOOKUP(AA16,Comps2,14,FALSE)</f>
        <v>#N/A</v>
      </c>
      <c r="CI16" t="str">
        <f>VLOOKUP(AA16,Comps2,15,FALSE)</f>
        <v>LAB</v>
      </c>
    </row>
    <row r="17" spans="1:87" x14ac:dyDescent="0.25">
      <c r="A17" s="1">
        <v>44727</v>
      </c>
      <c r="B17">
        <v>6</v>
      </c>
      <c r="C17">
        <v>2022</v>
      </c>
      <c r="D17" t="s">
        <v>525</v>
      </c>
      <c r="E17" t="s">
        <v>526</v>
      </c>
      <c r="F17" t="s">
        <v>78</v>
      </c>
      <c r="G17" t="s">
        <v>79</v>
      </c>
      <c r="H17" t="s">
        <v>80</v>
      </c>
      <c r="I17" t="s">
        <v>81</v>
      </c>
      <c r="J17" t="s">
        <v>82</v>
      </c>
      <c r="K17" t="s">
        <v>83</v>
      </c>
      <c r="M17" t="s">
        <v>538</v>
      </c>
      <c r="N17" t="s">
        <v>86</v>
      </c>
      <c r="O17" s="2">
        <v>0.30208333333333331</v>
      </c>
      <c r="P17" t="s">
        <v>528</v>
      </c>
      <c r="Q17">
        <v>1</v>
      </c>
      <c r="R17" t="s">
        <v>88</v>
      </c>
      <c r="S17">
        <v>32.70778</v>
      </c>
      <c r="T17">
        <v>-117.17868</v>
      </c>
      <c r="U17" t="s">
        <v>89</v>
      </c>
      <c r="V17" t="b">
        <v>0</v>
      </c>
      <c r="X17" t="s">
        <v>529</v>
      </c>
      <c r="Y17" t="s">
        <v>91</v>
      </c>
      <c r="AA17" t="s">
        <v>609</v>
      </c>
      <c r="AB17" t="s">
        <v>560</v>
      </c>
      <c r="AC17" t="s">
        <v>561</v>
      </c>
      <c r="AD17" t="s">
        <v>96</v>
      </c>
      <c r="AE17">
        <v>1</v>
      </c>
      <c r="AF17" t="s">
        <v>610</v>
      </c>
      <c r="AG17" t="b">
        <v>1</v>
      </c>
      <c r="AH17" t="s">
        <v>611</v>
      </c>
      <c r="AI17" t="s">
        <v>146</v>
      </c>
      <c r="AJ17" t="s">
        <v>147</v>
      </c>
      <c r="AK17">
        <v>18.95</v>
      </c>
      <c r="AL17" t="s">
        <v>101</v>
      </c>
      <c r="AN17" t="s">
        <v>612</v>
      </c>
      <c r="AO17">
        <v>1</v>
      </c>
      <c r="AP17" t="s">
        <v>103</v>
      </c>
      <c r="AQ17">
        <v>18.95</v>
      </c>
      <c r="AR17" t="s">
        <v>101</v>
      </c>
      <c r="AS17" t="s">
        <v>83</v>
      </c>
      <c r="AT17" t="s">
        <v>104</v>
      </c>
      <c r="AV17" t="s">
        <v>106</v>
      </c>
      <c r="AW17" t="s">
        <v>125</v>
      </c>
      <c r="AX17">
        <v>50</v>
      </c>
      <c r="AY17" t="s">
        <v>126</v>
      </c>
      <c r="AZ17" t="s">
        <v>109</v>
      </c>
      <c r="BA17" t="s">
        <v>110</v>
      </c>
      <c r="BB17" t="s">
        <v>127</v>
      </c>
      <c r="BC17" t="s">
        <v>395</v>
      </c>
      <c r="BD17" s="1">
        <v>44767</v>
      </c>
      <c r="BE17" t="s">
        <v>610</v>
      </c>
      <c r="BF17" s="1">
        <v>44727</v>
      </c>
      <c r="BG17" t="s">
        <v>117</v>
      </c>
      <c r="BH17" s="1">
        <v>18264</v>
      </c>
      <c r="BI17">
        <v>1</v>
      </c>
      <c r="BJ17" s="35">
        <f>BK17*1000</f>
        <v>196</v>
      </c>
      <c r="BK17">
        <v>0.19600000000000001</v>
      </c>
      <c r="BL17">
        <v>0.19600000000000001</v>
      </c>
      <c r="BM17" t="s">
        <v>123</v>
      </c>
      <c r="BN17" t="s">
        <v>124</v>
      </c>
      <c r="BO17">
        <v>3.0000000000000001E-3</v>
      </c>
      <c r="BP17">
        <v>0.01</v>
      </c>
      <c r="BQ17">
        <v>1</v>
      </c>
      <c r="BR17" t="s">
        <v>117</v>
      </c>
      <c r="BS17" t="s">
        <v>118</v>
      </c>
      <c r="BT17" t="s">
        <v>119</v>
      </c>
      <c r="BU17" t="s">
        <v>120</v>
      </c>
      <c r="BX17" t="b">
        <v>0</v>
      </c>
      <c r="BY17" t="b">
        <v>1</v>
      </c>
      <c r="BZ17">
        <f>VLOOKUP(AA17,Comps2,6,FALSE)</f>
        <v>305</v>
      </c>
      <c r="CA17">
        <f>VLOOKUP(AA17,Comps2,7,FALSE)</f>
        <v>317</v>
      </c>
      <c r="CB17" t="str">
        <f>VLOOKUP(AA17,Comps2,8,FALSE)</f>
        <v>mm</v>
      </c>
      <c r="CC17" t="str">
        <f>VLOOKUP(AA17,Comps2,9,FALSE)</f>
        <v>Field</v>
      </c>
      <c r="CD17">
        <f>VLOOKUP(AA17,Comps2,10,FALSE)</f>
        <v>400</v>
      </c>
      <c r="CE17" t="str">
        <f>VLOOKUP(AA17,Comps2,11,FALSE)</f>
        <v>g</v>
      </c>
      <c r="CF17" t="str">
        <f>VLOOKUP(AA17,Comps2,12,FALSE)</f>
        <v>Field</v>
      </c>
      <c r="CG17">
        <f>VLOOKUP(AA17,Comps2,13,FALSE)</f>
        <v>0</v>
      </c>
      <c r="CH17" t="e">
        <f>VLOOKUP(AA17,Comps2,14,FALSE)</f>
        <v>#N/A</v>
      </c>
      <c r="CI17" t="str">
        <f>VLOOKUP(AA17,Comps2,15,FALSE)</f>
        <v>LAB</v>
      </c>
    </row>
    <row r="18" spans="1:87" x14ac:dyDescent="0.25">
      <c r="A18" s="1">
        <v>44697</v>
      </c>
      <c r="B18">
        <v>5</v>
      </c>
      <c r="C18">
        <v>2022</v>
      </c>
      <c r="D18" t="s">
        <v>76</v>
      </c>
      <c r="E18" t="s">
        <v>77</v>
      </c>
      <c r="F18" t="s">
        <v>78</v>
      </c>
      <c r="G18" t="s">
        <v>79</v>
      </c>
      <c r="H18" t="s">
        <v>80</v>
      </c>
      <c r="I18" t="s">
        <v>81</v>
      </c>
      <c r="J18" t="s">
        <v>82</v>
      </c>
      <c r="K18" t="s">
        <v>83</v>
      </c>
      <c r="L18" t="s">
        <v>84</v>
      </c>
      <c r="M18" t="s">
        <v>85</v>
      </c>
      <c r="N18" t="s">
        <v>86</v>
      </c>
      <c r="O18" s="2">
        <v>0.55555555555555558</v>
      </c>
      <c r="P18" t="s">
        <v>87</v>
      </c>
      <c r="Q18">
        <v>1</v>
      </c>
      <c r="R18" t="s">
        <v>88</v>
      </c>
      <c r="S18">
        <v>32.736890000000002</v>
      </c>
      <c r="T18">
        <v>-117.06286</v>
      </c>
      <c r="U18" t="s">
        <v>89</v>
      </c>
      <c r="V18" t="b">
        <v>0</v>
      </c>
      <c r="X18" t="s">
        <v>90</v>
      </c>
      <c r="Y18" t="s">
        <v>91</v>
      </c>
      <c r="Z18" t="s">
        <v>92</v>
      </c>
      <c r="AA18" t="s">
        <v>172</v>
      </c>
      <c r="AB18" t="s">
        <v>142</v>
      </c>
      <c r="AC18" t="s">
        <v>143</v>
      </c>
      <c r="AD18" t="s">
        <v>96</v>
      </c>
      <c r="AE18">
        <v>1</v>
      </c>
      <c r="AF18" t="s">
        <v>173</v>
      </c>
      <c r="AG18" t="b">
        <v>1</v>
      </c>
      <c r="AH18" t="s">
        <v>174</v>
      </c>
      <c r="AI18" t="s">
        <v>146</v>
      </c>
      <c r="AJ18" t="s">
        <v>147</v>
      </c>
      <c r="AK18">
        <v>23.68</v>
      </c>
      <c r="AL18" t="s">
        <v>101</v>
      </c>
      <c r="AN18" t="s">
        <v>175</v>
      </c>
      <c r="AO18">
        <v>1</v>
      </c>
      <c r="AP18" t="s">
        <v>103</v>
      </c>
      <c r="AQ18">
        <v>23.68</v>
      </c>
      <c r="AR18" t="s">
        <v>101</v>
      </c>
      <c r="AS18" t="s">
        <v>83</v>
      </c>
      <c r="AT18" t="s">
        <v>104</v>
      </c>
      <c r="AV18" t="s">
        <v>106</v>
      </c>
      <c r="AW18" t="s">
        <v>125</v>
      </c>
      <c r="AX18">
        <v>50</v>
      </c>
      <c r="AY18" t="s">
        <v>126</v>
      </c>
      <c r="AZ18" t="s">
        <v>109</v>
      </c>
      <c r="BA18" t="s">
        <v>110</v>
      </c>
      <c r="BB18" t="s">
        <v>127</v>
      </c>
      <c r="BC18" t="s">
        <v>149</v>
      </c>
      <c r="BD18" s="1">
        <v>44768</v>
      </c>
      <c r="BE18" t="s">
        <v>173</v>
      </c>
      <c r="BF18" s="1">
        <v>44697</v>
      </c>
      <c r="BG18" t="s">
        <v>117</v>
      </c>
      <c r="BH18" s="1">
        <v>18264</v>
      </c>
      <c r="BI18">
        <v>1</v>
      </c>
      <c r="BJ18" s="35">
        <f>BK18*1000</f>
        <v>180</v>
      </c>
      <c r="BK18">
        <v>0.18</v>
      </c>
      <c r="BL18">
        <v>0.18</v>
      </c>
      <c r="BM18" t="s">
        <v>123</v>
      </c>
      <c r="BN18" t="s">
        <v>124</v>
      </c>
      <c r="BO18">
        <v>3.0000000000000001E-3</v>
      </c>
      <c r="BP18">
        <v>0.01</v>
      </c>
      <c r="BQ18">
        <v>1</v>
      </c>
      <c r="BR18" t="s">
        <v>117</v>
      </c>
      <c r="BS18" t="s">
        <v>118</v>
      </c>
      <c r="BT18" t="s">
        <v>119</v>
      </c>
      <c r="BU18" t="s">
        <v>120</v>
      </c>
      <c r="BX18" t="b">
        <v>0</v>
      </c>
      <c r="BY18" t="b">
        <v>1</v>
      </c>
      <c r="BZ18">
        <f>VLOOKUP(AA18,Comps2,6,FALSE)</f>
        <v>341</v>
      </c>
      <c r="CA18">
        <f>VLOOKUP(AA18,Comps2,7,FALSE)</f>
        <v>358</v>
      </c>
      <c r="CB18" t="str">
        <f>VLOOKUP(AA18,Comps2,8,FALSE)</f>
        <v>mm</v>
      </c>
      <c r="CC18" t="str">
        <f>VLOOKUP(AA18,Comps2,9,FALSE)</f>
        <v>Field</v>
      </c>
      <c r="CD18">
        <f>VLOOKUP(AA18,Comps2,10,FALSE)</f>
        <v>630</v>
      </c>
      <c r="CE18" t="str">
        <f>VLOOKUP(AA18,Comps2,11,FALSE)</f>
        <v>g</v>
      </c>
      <c r="CF18" t="str">
        <f>VLOOKUP(AA18,Comps2,12,FALSE)</f>
        <v>Field</v>
      </c>
      <c r="CG18">
        <f>VLOOKUP(AA18,Comps2,13,FALSE)</f>
        <v>0</v>
      </c>
      <c r="CH18">
        <f>VLOOKUP(AA18,Comps2,14,FALSE)</f>
        <v>10</v>
      </c>
      <c r="CI18" t="str">
        <f>VLOOKUP(AA18,Comps2,15,FALSE)</f>
        <v>LAB</v>
      </c>
    </row>
    <row r="19" spans="1:87" x14ac:dyDescent="0.25">
      <c r="A19" s="1">
        <v>44697</v>
      </c>
      <c r="B19">
        <v>5</v>
      </c>
      <c r="C19">
        <v>2022</v>
      </c>
      <c r="D19" t="s">
        <v>76</v>
      </c>
      <c r="E19" t="s">
        <v>77</v>
      </c>
      <c r="F19" t="s">
        <v>78</v>
      </c>
      <c r="G19" t="s">
        <v>79</v>
      </c>
      <c r="H19" t="s">
        <v>80</v>
      </c>
      <c r="I19" t="s">
        <v>81</v>
      </c>
      <c r="J19" t="s">
        <v>82</v>
      </c>
      <c r="K19" t="s">
        <v>83</v>
      </c>
      <c r="L19" t="s">
        <v>84</v>
      </c>
      <c r="M19" t="s">
        <v>85</v>
      </c>
      <c r="N19" t="s">
        <v>86</v>
      </c>
      <c r="O19" s="2">
        <v>0.55555555555555558</v>
      </c>
      <c r="P19" t="s">
        <v>87</v>
      </c>
      <c r="Q19">
        <v>1</v>
      </c>
      <c r="R19" t="s">
        <v>88</v>
      </c>
      <c r="S19">
        <v>32.736890000000002</v>
      </c>
      <c r="T19">
        <v>-117.06286</v>
      </c>
      <c r="U19" t="s">
        <v>89</v>
      </c>
      <c r="V19" t="b">
        <v>0</v>
      </c>
      <c r="X19" t="s">
        <v>90</v>
      </c>
      <c r="Y19" t="s">
        <v>91</v>
      </c>
      <c r="Z19" t="s">
        <v>92</v>
      </c>
      <c r="AA19" t="s">
        <v>224</v>
      </c>
      <c r="AB19" t="s">
        <v>142</v>
      </c>
      <c r="AC19" t="s">
        <v>143</v>
      </c>
      <c r="AD19" t="s">
        <v>96</v>
      </c>
      <c r="AE19">
        <v>1</v>
      </c>
      <c r="AF19" t="s">
        <v>225</v>
      </c>
      <c r="AG19" t="b">
        <v>1</v>
      </c>
      <c r="AH19" t="s">
        <v>226</v>
      </c>
      <c r="AI19" t="s">
        <v>146</v>
      </c>
      <c r="AJ19" t="s">
        <v>147</v>
      </c>
      <c r="AK19">
        <v>28.07</v>
      </c>
      <c r="AL19" t="s">
        <v>101</v>
      </c>
      <c r="AN19" t="s">
        <v>227</v>
      </c>
      <c r="AO19">
        <v>1</v>
      </c>
      <c r="AP19" t="s">
        <v>103</v>
      </c>
      <c r="AQ19">
        <v>28.07</v>
      </c>
      <c r="AR19" t="s">
        <v>101</v>
      </c>
      <c r="AS19" t="s">
        <v>83</v>
      </c>
      <c r="AT19" t="s">
        <v>104</v>
      </c>
      <c r="AV19" t="s">
        <v>106</v>
      </c>
      <c r="AW19" t="s">
        <v>125</v>
      </c>
      <c r="AX19">
        <v>50</v>
      </c>
      <c r="AY19" t="s">
        <v>126</v>
      </c>
      <c r="AZ19" t="s">
        <v>109</v>
      </c>
      <c r="BA19" t="s">
        <v>110</v>
      </c>
      <c r="BB19" t="s">
        <v>127</v>
      </c>
      <c r="BC19" t="s">
        <v>149</v>
      </c>
      <c r="BD19" s="1">
        <v>44768</v>
      </c>
      <c r="BE19" t="s">
        <v>225</v>
      </c>
      <c r="BF19" s="1">
        <v>44697</v>
      </c>
      <c r="BG19" t="s">
        <v>117</v>
      </c>
      <c r="BH19" s="1">
        <v>18264</v>
      </c>
      <c r="BI19">
        <v>1</v>
      </c>
      <c r="BJ19" s="35">
        <f>BK19*1000</f>
        <v>170</v>
      </c>
      <c r="BK19">
        <v>0.17</v>
      </c>
      <c r="BL19">
        <v>0.17</v>
      </c>
      <c r="BM19" t="s">
        <v>123</v>
      </c>
      <c r="BN19" t="s">
        <v>124</v>
      </c>
      <c r="BO19">
        <v>3.0000000000000001E-3</v>
      </c>
      <c r="BP19">
        <v>0.01</v>
      </c>
      <c r="BQ19">
        <v>1</v>
      </c>
      <c r="BR19" t="s">
        <v>117</v>
      </c>
      <c r="BS19" t="s">
        <v>118</v>
      </c>
      <c r="BT19" t="s">
        <v>119</v>
      </c>
      <c r="BU19" t="s">
        <v>120</v>
      </c>
      <c r="BX19" t="b">
        <v>0</v>
      </c>
      <c r="BY19" t="b">
        <v>1</v>
      </c>
      <c r="BZ19">
        <f>VLOOKUP(AA19,Comps2,6,FALSE)</f>
        <v>340</v>
      </c>
      <c r="CA19">
        <f>VLOOKUP(AA19,Comps2,7,FALSE)</f>
        <v>358</v>
      </c>
      <c r="CB19" t="str">
        <f>VLOOKUP(AA19,Comps2,8,FALSE)</f>
        <v>mm</v>
      </c>
      <c r="CC19" t="str">
        <f>VLOOKUP(AA19,Comps2,9,FALSE)</f>
        <v>Field</v>
      </c>
      <c r="CD19">
        <f>VLOOKUP(AA19,Comps2,10,FALSE)</f>
        <v>630</v>
      </c>
      <c r="CE19" t="str">
        <f>VLOOKUP(AA19,Comps2,11,FALSE)</f>
        <v>g</v>
      </c>
      <c r="CF19" t="str">
        <f>VLOOKUP(AA19,Comps2,12,FALSE)</f>
        <v>Field</v>
      </c>
      <c r="CG19">
        <f>VLOOKUP(AA19,Comps2,13,FALSE)</f>
        <v>0</v>
      </c>
      <c r="CH19">
        <f>VLOOKUP(AA19,Comps2,14,FALSE)</f>
        <v>11</v>
      </c>
      <c r="CI19" t="str">
        <f>VLOOKUP(AA19,Comps2,15,FALSE)</f>
        <v>LAB</v>
      </c>
    </row>
    <row r="20" spans="1:87" x14ac:dyDescent="0.25">
      <c r="A20" s="1">
        <v>44697</v>
      </c>
      <c r="B20">
        <v>5</v>
      </c>
      <c r="C20">
        <v>2022</v>
      </c>
      <c r="D20" t="s">
        <v>76</v>
      </c>
      <c r="E20" t="s">
        <v>77</v>
      </c>
      <c r="F20" t="s">
        <v>78</v>
      </c>
      <c r="G20" t="s">
        <v>79</v>
      </c>
      <c r="H20" t="s">
        <v>80</v>
      </c>
      <c r="I20" t="s">
        <v>81</v>
      </c>
      <c r="J20" t="s">
        <v>82</v>
      </c>
      <c r="K20" t="s">
        <v>83</v>
      </c>
      <c r="L20" t="s">
        <v>84</v>
      </c>
      <c r="M20" t="s">
        <v>85</v>
      </c>
      <c r="N20" t="s">
        <v>86</v>
      </c>
      <c r="O20" s="2">
        <v>0.55555555555555558</v>
      </c>
      <c r="P20" t="s">
        <v>87</v>
      </c>
      <c r="Q20">
        <v>1</v>
      </c>
      <c r="R20" t="s">
        <v>88</v>
      </c>
      <c r="S20">
        <v>32.736890000000002</v>
      </c>
      <c r="T20">
        <v>-117.06286</v>
      </c>
      <c r="U20" t="s">
        <v>89</v>
      </c>
      <c r="V20" t="b">
        <v>0</v>
      </c>
      <c r="X20" t="s">
        <v>90</v>
      </c>
      <c r="Y20" t="s">
        <v>91</v>
      </c>
      <c r="Z20" t="s">
        <v>92</v>
      </c>
      <c r="AA20" t="s">
        <v>213</v>
      </c>
      <c r="AB20" t="s">
        <v>142</v>
      </c>
      <c r="AC20" t="s">
        <v>143</v>
      </c>
      <c r="AD20" t="s">
        <v>96</v>
      </c>
      <c r="AE20">
        <v>1</v>
      </c>
      <c r="AF20" t="s">
        <v>214</v>
      </c>
      <c r="AG20" t="b">
        <v>1</v>
      </c>
      <c r="AH20" t="s">
        <v>215</v>
      </c>
      <c r="AI20" t="s">
        <v>146</v>
      </c>
      <c r="AJ20" t="s">
        <v>147</v>
      </c>
      <c r="AK20">
        <v>26.83</v>
      </c>
      <c r="AL20" t="s">
        <v>101</v>
      </c>
      <c r="AN20" t="s">
        <v>216</v>
      </c>
      <c r="AO20">
        <v>1</v>
      </c>
      <c r="AP20" t="s">
        <v>103</v>
      </c>
      <c r="AQ20">
        <v>26.83</v>
      </c>
      <c r="AR20" t="s">
        <v>101</v>
      </c>
      <c r="AS20" t="s">
        <v>83</v>
      </c>
      <c r="AT20" t="s">
        <v>104</v>
      </c>
      <c r="AV20" t="s">
        <v>106</v>
      </c>
      <c r="AW20" t="s">
        <v>125</v>
      </c>
      <c r="AX20">
        <v>50</v>
      </c>
      <c r="AY20" t="s">
        <v>126</v>
      </c>
      <c r="AZ20" t="s">
        <v>109</v>
      </c>
      <c r="BA20" t="s">
        <v>110</v>
      </c>
      <c r="BB20" t="s">
        <v>127</v>
      </c>
      <c r="BC20" t="s">
        <v>149</v>
      </c>
      <c r="BD20" s="1">
        <v>44768</v>
      </c>
      <c r="BE20" t="s">
        <v>214</v>
      </c>
      <c r="BF20" s="1">
        <v>44697</v>
      </c>
      <c r="BG20" t="s">
        <v>117</v>
      </c>
      <c r="BH20" s="1">
        <v>18264</v>
      </c>
      <c r="BI20">
        <v>1</v>
      </c>
      <c r="BJ20" s="35">
        <f>BK20*1000</f>
        <v>165</v>
      </c>
      <c r="BK20">
        <v>0.16500000000000001</v>
      </c>
      <c r="BL20">
        <v>0.16500000000000001</v>
      </c>
      <c r="BM20" t="s">
        <v>123</v>
      </c>
      <c r="BN20" t="s">
        <v>124</v>
      </c>
      <c r="BO20">
        <v>3.0000000000000001E-3</v>
      </c>
      <c r="BP20">
        <v>0.01</v>
      </c>
      <c r="BQ20">
        <v>1</v>
      </c>
      <c r="BR20" t="s">
        <v>117</v>
      </c>
      <c r="BS20" t="s">
        <v>118</v>
      </c>
      <c r="BT20" t="s">
        <v>119</v>
      </c>
      <c r="BU20" t="s">
        <v>120</v>
      </c>
      <c r="BX20" t="b">
        <v>0</v>
      </c>
      <c r="BY20" t="b">
        <v>1</v>
      </c>
      <c r="BZ20">
        <f>VLOOKUP(AA20,Comps2,6,FALSE)</f>
        <v>365</v>
      </c>
      <c r="CA20">
        <f>VLOOKUP(AA20,Comps2,7,FALSE)</f>
        <v>385</v>
      </c>
      <c r="CB20" t="str">
        <f>VLOOKUP(AA20,Comps2,8,FALSE)</f>
        <v>mm</v>
      </c>
      <c r="CC20" t="str">
        <f>VLOOKUP(AA20,Comps2,9,FALSE)</f>
        <v>Field</v>
      </c>
      <c r="CD20">
        <f>VLOOKUP(AA20,Comps2,10,FALSE)</f>
        <v>705</v>
      </c>
      <c r="CE20" t="str">
        <f>VLOOKUP(AA20,Comps2,11,FALSE)</f>
        <v>g</v>
      </c>
      <c r="CF20" t="str">
        <f>VLOOKUP(AA20,Comps2,12,FALSE)</f>
        <v>Field</v>
      </c>
      <c r="CG20">
        <f>VLOOKUP(AA20,Comps2,13,FALSE)</f>
        <v>0</v>
      </c>
      <c r="CH20">
        <f>VLOOKUP(AA20,Comps2,14,FALSE)</f>
        <v>11</v>
      </c>
      <c r="CI20" t="str">
        <f>VLOOKUP(AA20,Comps2,15,FALSE)</f>
        <v>LAB</v>
      </c>
    </row>
    <row r="21" spans="1:87" x14ac:dyDescent="0.25">
      <c r="A21" s="1">
        <v>44697</v>
      </c>
      <c r="B21">
        <v>5</v>
      </c>
      <c r="C21">
        <v>2022</v>
      </c>
      <c r="D21" t="s">
        <v>76</v>
      </c>
      <c r="E21" t="s">
        <v>77</v>
      </c>
      <c r="F21" t="s">
        <v>78</v>
      </c>
      <c r="G21" t="s">
        <v>79</v>
      </c>
      <c r="H21" t="s">
        <v>80</v>
      </c>
      <c r="I21" t="s">
        <v>81</v>
      </c>
      <c r="J21" t="s">
        <v>82</v>
      </c>
      <c r="K21" t="s">
        <v>83</v>
      </c>
      <c r="L21" t="s">
        <v>84</v>
      </c>
      <c r="M21" t="s">
        <v>85</v>
      </c>
      <c r="N21" t="s">
        <v>86</v>
      </c>
      <c r="O21" s="2">
        <v>0.55555555555555558</v>
      </c>
      <c r="P21" t="s">
        <v>87</v>
      </c>
      <c r="Q21">
        <v>1</v>
      </c>
      <c r="R21" t="s">
        <v>88</v>
      </c>
      <c r="S21">
        <v>32.736890000000002</v>
      </c>
      <c r="T21">
        <v>-117.06286</v>
      </c>
      <c r="U21" t="s">
        <v>89</v>
      </c>
      <c r="V21" t="b">
        <v>0</v>
      </c>
      <c r="X21" t="s">
        <v>90</v>
      </c>
      <c r="Y21" t="s">
        <v>91</v>
      </c>
      <c r="Z21" t="s">
        <v>92</v>
      </c>
      <c r="AA21" t="s">
        <v>230</v>
      </c>
      <c r="AB21" t="s">
        <v>142</v>
      </c>
      <c r="AC21" t="s">
        <v>143</v>
      </c>
      <c r="AD21" t="s">
        <v>96</v>
      </c>
      <c r="AE21">
        <v>1</v>
      </c>
      <c r="AF21" t="s">
        <v>231</v>
      </c>
      <c r="AG21" t="b">
        <v>1</v>
      </c>
      <c r="AH21" t="s">
        <v>232</v>
      </c>
      <c r="AI21" t="s">
        <v>146</v>
      </c>
      <c r="AJ21" t="s">
        <v>147</v>
      </c>
      <c r="AK21">
        <v>23.18</v>
      </c>
      <c r="AL21" t="s">
        <v>101</v>
      </c>
      <c r="AN21" t="s">
        <v>233</v>
      </c>
      <c r="AO21">
        <v>1</v>
      </c>
      <c r="AP21" t="s">
        <v>103</v>
      </c>
      <c r="AQ21">
        <v>23.18</v>
      </c>
      <c r="AR21" t="s">
        <v>101</v>
      </c>
      <c r="AS21" t="s">
        <v>83</v>
      </c>
      <c r="AT21" t="s">
        <v>104</v>
      </c>
      <c r="AV21" t="s">
        <v>106</v>
      </c>
      <c r="AW21" t="s">
        <v>125</v>
      </c>
      <c r="AX21">
        <v>50</v>
      </c>
      <c r="AY21" t="s">
        <v>126</v>
      </c>
      <c r="AZ21" t="s">
        <v>109</v>
      </c>
      <c r="BA21" t="s">
        <v>110</v>
      </c>
      <c r="BB21" t="s">
        <v>127</v>
      </c>
      <c r="BC21" t="s">
        <v>149</v>
      </c>
      <c r="BD21" s="1">
        <v>44768</v>
      </c>
      <c r="BE21" t="s">
        <v>231</v>
      </c>
      <c r="BF21" s="1">
        <v>44697</v>
      </c>
      <c r="BG21" t="s">
        <v>117</v>
      </c>
      <c r="BH21" s="1">
        <v>18264</v>
      </c>
      <c r="BI21">
        <v>1</v>
      </c>
      <c r="BJ21" s="35">
        <f>BK21*1000</f>
        <v>154</v>
      </c>
      <c r="BK21">
        <v>0.154</v>
      </c>
      <c r="BL21">
        <v>0.154</v>
      </c>
      <c r="BM21" t="s">
        <v>123</v>
      </c>
      <c r="BN21" t="s">
        <v>124</v>
      </c>
      <c r="BO21">
        <v>3.0000000000000001E-3</v>
      </c>
      <c r="BP21">
        <v>0.01</v>
      </c>
      <c r="BQ21">
        <v>1</v>
      </c>
      <c r="BR21" t="s">
        <v>117</v>
      </c>
      <c r="BS21" t="s">
        <v>118</v>
      </c>
      <c r="BT21" t="s">
        <v>119</v>
      </c>
      <c r="BU21" t="s">
        <v>120</v>
      </c>
      <c r="BX21" t="b">
        <v>0</v>
      </c>
      <c r="BY21" t="b">
        <v>1</v>
      </c>
      <c r="BZ21">
        <f>VLOOKUP(AA21,Comps2,6,FALSE)</f>
        <v>352</v>
      </c>
      <c r="CA21">
        <f>VLOOKUP(AA21,Comps2,7,FALSE)</f>
        <v>370</v>
      </c>
      <c r="CB21" t="str">
        <f>VLOOKUP(AA21,Comps2,8,FALSE)</f>
        <v>mm</v>
      </c>
      <c r="CC21" t="str">
        <f>VLOOKUP(AA21,Comps2,9,FALSE)</f>
        <v>Field</v>
      </c>
      <c r="CD21">
        <f>VLOOKUP(AA21,Comps2,10,FALSE)</f>
        <v>795</v>
      </c>
      <c r="CE21" t="str">
        <f>VLOOKUP(AA21,Comps2,11,FALSE)</f>
        <v>g</v>
      </c>
      <c r="CF21" t="str">
        <f>VLOOKUP(AA21,Comps2,12,FALSE)</f>
        <v>Field</v>
      </c>
      <c r="CG21">
        <f>VLOOKUP(AA21,Comps2,13,FALSE)</f>
        <v>0</v>
      </c>
      <c r="CH21">
        <f>VLOOKUP(AA21,Comps2,14,FALSE)</f>
        <v>11</v>
      </c>
      <c r="CI21" t="str">
        <f>VLOOKUP(AA21,Comps2,15,FALSE)</f>
        <v>LAB</v>
      </c>
    </row>
    <row r="22" spans="1:87" x14ac:dyDescent="0.25">
      <c r="A22" s="1">
        <v>44725</v>
      </c>
      <c r="B22">
        <v>6</v>
      </c>
      <c r="C22">
        <v>2022</v>
      </c>
      <c r="D22" t="s">
        <v>525</v>
      </c>
      <c r="E22" t="s">
        <v>526</v>
      </c>
      <c r="F22" t="s">
        <v>78</v>
      </c>
      <c r="G22" t="s">
        <v>79</v>
      </c>
      <c r="H22" t="s">
        <v>80</v>
      </c>
      <c r="I22" t="s">
        <v>81</v>
      </c>
      <c r="J22" t="s">
        <v>82</v>
      </c>
      <c r="K22" t="s">
        <v>83</v>
      </c>
      <c r="M22" t="s">
        <v>527</v>
      </c>
      <c r="N22" t="s">
        <v>86</v>
      </c>
      <c r="O22" s="2">
        <v>0.61805555555555558</v>
      </c>
      <c r="P22" t="s">
        <v>528</v>
      </c>
      <c r="Q22">
        <v>1</v>
      </c>
      <c r="R22" t="s">
        <v>88</v>
      </c>
      <c r="S22">
        <v>32.70778</v>
      </c>
      <c r="T22">
        <v>-117.17868</v>
      </c>
      <c r="U22" t="s">
        <v>89</v>
      </c>
      <c r="V22" t="b">
        <v>0</v>
      </c>
      <c r="X22" t="s">
        <v>529</v>
      </c>
      <c r="Y22" t="s">
        <v>91</v>
      </c>
      <c r="AA22" t="s">
        <v>530</v>
      </c>
      <c r="AB22" t="s">
        <v>531</v>
      </c>
      <c r="AC22" t="s">
        <v>532</v>
      </c>
      <c r="AD22" t="s">
        <v>96</v>
      </c>
      <c r="AE22">
        <v>1</v>
      </c>
      <c r="AF22" t="s">
        <v>533</v>
      </c>
      <c r="AG22" t="b">
        <v>1</v>
      </c>
      <c r="AH22" t="s">
        <v>534</v>
      </c>
      <c r="AI22" t="s">
        <v>99</v>
      </c>
      <c r="AJ22" t="s">
        <v>100</v>
      </c>
      <c r="AK22">
        <v>225</v>
      </c>
      <c r="AL22" t="s">
        <v>101</v>
      </c>
      <c r="AN22" t="s">
        <v>535</v>
      </c>
      <c r="AO22">
        <v>1</v>
      </c>
      <c r="AP22" t="s">
        <v>103</v>
      </c>
      <c r="AQ22">
        <v>1195</v>
      </c>
      <c r="AR22" t="s">
        <v>101</v>
      </c>
      <c r="AS22" t="s">
        <v>83</v>
      </c>
      <c r="AT22" t="s">
        <v>104</v>
      </c>
      <c r="AU22" t="s">
        <v>536</v>
      </c>
      <c r="AV22" t="s">
        <v>106</v>
      </c>
      <c r="AW22" t="s">
        <v>125</v>
      </c>
      <c r="AX22">
        <v>50</v>
      </c>
      <c r="AY22" t="s">
        <v>126</v>
      </c>
      <c r="AZ22" t="s">
        <v>109</v>
      </c>
      <c r="BA22" t="s">
        <v>110</v>
      </c>
      <c r="BB22" t="s">
        <v>127</v>
      </c>
      <c r="BC22" t="s">
        <v>128</v>
      </c>
      <c r="BD22" s="1">
        <v>44819</v>
      </c>
      <c r="BE22" t="s">
        <v>537</v>
      </c>
      <c r="BF22" s="1">
        <v>44725</v>
      </c>
      <c r="BG22" t="s">
        <v>117</v>
      </c>
      <c r="BH22" s="1">
        <v>18264</v>
      </c>
      <c r="BI22">
        <v>1</v>
      </c>
      <c r="BJ22" s="35">
        <f>BK22*1000</f>
        <v>152</v>
      </c>
      <c r="BK22">
        <v>0.152</v>
      </c>
      <c r="BL22">
        <v>0.152</v>
      </c>
      <c r="BM22" t="s">
        <v>123</v>
      </c>
      <c r="BN22" t="s">
        <v>124</v>
      </c>
      <c r="BO22">
        <v>3.0000000000000001E-3</v>
      </c>
      <c r="BP22">
        <v>0.01</v>
      </c>
      <c r="BQ22">
        <v>1</v>
      </c>
      <c r="BR22" t="s">
        <v>117</v>
      </c>
      <c r="BS22" t="s">
        <v>118</v>
      </c>
      <c r="BT22" t="s">
        <v>119</v>
      </c>
      <c r="BU22" t="s">
        <v>120</v>
      </c>
      <c r="BX22" t="b">
        <v>0</v>
      </c>
      <c r="BY22" t="b">
        <v>1</v>
      </c>
      <c r="BZ22">
        <f>VLOOKUP(AA22,Comps2,6,FALSE)</f>
        <v>251</v>
      </c>
      <c r="CA22">
        <f>VLOOKUP(AA22,Comps2,7,FALSE)</f>
        <v>256</v>
      </c>
      <c r="CB22" t="str">
        <f>VLOOKUP(AA22,Comps2,8,FALSE)</f>
        <v>mm</v>
      </c>
      <c r="CC22" t="str">
        <f>VLOOKUP(AA22,Comps2,9,FALSE)</f>
        <v>Field</v>
      </c>
      <c r="CD22">
        <f>VLOOKUP(AA22,Comps2,10,FALSE)</f>
        <v>225</v>
      </c>
      <c r="CE22" t="str">
        <f>VLOOKUP(AA22,Comps2,11,FALSE)</f>
        <v>g</v>
      </c>
      <c r="CF22" t="str">
        <f>VLOOKUP(AA22,Comps2,12,FALSE)</f>
        <v>Field</v>
      </c>
      <c r="CG22">
        <f>VLOOKUP(AA22,Comps2,13,FALSE)</f>
        <v>0</v>
      </c>
      <c r="CH22" t="e">
        <f>VLOOKUP(AA22,Comps2,14,FALSE)</f>
        <v>#N/A</v>
      </c>
      <c r="CI22" t="str">
        <f>VLOOKUP(AA22,Comps2,15,FALSE)</f>
        <v>LAB</v>
      </c>
    </row>
    <row r="23" spans="1:87" x14ac:dyDescent="0.25">
      <c r="A23" s="1">
        <v>44727</v>
      </c>
      <c r="B23">
        <v>6</v>
      </c>
      <c r="C23">
        <v>2022</v>
      </c>
      <c r="D23" t="s">
        <v>525</v>
      </c>
      <c r="E23" t="s">
        <v>526</v>
      </c>
      <c r="F23" t="s">
        <v>78</v>
      </c>
      <c r="G23" t="s">
        <v>79</v>
      </c>
      <c r="H23" t="s">
        <v>80</v>
      </c>
      <c r="I23" t="s">
        <v>81</v>
      </c>
      <c r="J23" t="s">
        <v>82</v>
      </c>
      <c r="K23" t="s">
        <v>83</v>
      </c>
      <c r="M23" t="s">
        <v>573</v>
      </c>
      <c r="N23" t="s">
        <v>86</v>
      </c>
      <c r="O23" s="2">
        <v>0.52777777777777779</v>
      </c>
      <c r="P23" t="s">
        <v>528</v>
      </c>
      <c r="Q23">
        <v>1</v>
      </c>
      <c r="R23" t="s">
        <v>88</v>
      </c>
      <c r="S23">
        <v>32.70778</v>
      </c>
      <c r="T23">
        <v>-117.17868</v>
      </c>
      <c r="U23" t="s">
        <v>89</v>
      </c>
      <c r="V23" t="b">
        <v>0</v>
      </c>
      <c r="X23" t="s">
        <v>529</v>
      </c>
      <c r="Y23" t="s">
        <v>91</v>
      </c>
      <c r="AA23" t="s">
        <v>574</v>
      </c>
      <c r="AB23" t="s">
        <v>531</v>
      </c>
      <c r="AC23" t="s">
        <v>532</v>
      </c>
      <c r="AD23" t="s">
        <v>96</v>
      </c>
      <c r="AE23">
        <v>1</v>
      </c>
      <c r="AF23" t="s">
        <v>575</v>
      </c>
      <c r="AG23" t="b">
        <v>1</v>
      </c>
      <c r="AH23" t="s">
        <v>576</v>
      </c>
      <c r="AI23" t="s">
        <v>99</v>
      </c>
      <c r="AJ23" t="s">
        <v>100</v>
      </c>
      <c r="AK23">
        <v>210</v>
      </c>
      <c r="AL23" t="s">
        <v>101</v>
      </c>
      <c r="AN23" t="s">
        <v>535</v>
      </c>
      <c r="AO23">
        <v>1</v>
      </c>
      <c r="AP23" t="s">
        <v>103</v>
      </c>
      <c r="AQ23">
        <v>1195</v>
      </c>
      <c r="AR23" t="s">
        <v>101</v>
      </c>
      <c r="AS23" t="s">
        <v>83</v>
      </c>
      <c r="AT23" t="s">
        <v>104</v>
      </c>
      <c r="AU23" t="s">
        <v>536</v>
      </c>
      <c r="AV23" t="s">
        <v>106</v>
      </c>
      <c r="AW23" t="s">
        <v>125</v>
      </c>
      <c r="AX23">
        <v>50</v>
      </c>
      <c r="AY23" t="s">
        <v>126</v>
      </c>
      <c r="AZ23" t="s">
        <v>109</v>
      </c>
      <c r="BA23" t="s">
        <v>110</v>
      </c>
      <c r="BB23" t="s">
        <v>127</v>
      </c>
      <c r="BC23" t="s">
        <v>128</v>
      </c>
      <c r="BD23" s="1">
        <v>44819</v>
      </c>
      <c r="BE23" t="s">
        <v>537</v>
      </c>
      <c r="BF23" s="1">
        <v>44725</v>
      </c>
      <c r="BG23" t="s">
        <v>117</v>
      </c>
      <c r="BH23" s="1">
        <v>18264</v>
      </c>
      <c r="BI23">
        <v>1</v>
      </c>
      <c r="BJ23" s="35">
        <f>BK23*1000</f>
        <v>152</v>
      </c>
      <c r="BK23">
        <v>0.152</v>
      </c>
      <c r="BL23">
        <v>0.152</v>
      </c>
      <c r="BM23" t="s">
        <v>123</v>
      </c>
      <c r="BN23" t="s">
        <v>124</v>
      </c>
      <c r="BO23">
        <v>3.0000000000000001E-3</v>
      </c>
      <c r="BP23">
        <v>0.01</v>
      </c>
      <c r="BQ23">
        <v>1</v>
      </c>
      <c r="BR23" t="s">
        <v>117</v>
      </c>
      <c r="BS23" t="s">
        <v>118</v>
      </c>
      <c r="BT23" t="s">
        <v>119</v>
      </c>
      <c r="BU23" t="s">
        <v>120</v>
      </c>
      <c r="BX23" t="b">
        <v>0</v>
      </c>
      <c r="BY23" t="b">
        <v>1</v>
      </c>
      <c r="BZ23">
        <f>VLOOKUP(AA23,Comps2,6,FALSE)</f>
        <v>237</v>
      </c>
      <c r="CA23">
        <f>VLOOKUP(AA23,Comps2,7,FALSE)</f>
        <v>241</v>
      </c>
      <c r="CB23" t="str">
        <f>VLOOKUP(AA23,Comps2,8,FALSE)</f>
        <v>mm</v>
      </c>
      <c r="CC23" t="str">
        <f>VLOOKUP(AA23,Comps2,9,FALSE)</f>
        <v>Field</v>
      </c>
      <c r="CD23">
        <f>VLOOKUP(AA23,Comps2,10,FALSE)</f>
        <v>210</v>
      </c>
      <c r="CE23" t="str">
        <f>VLOOKUP(AA23,Comps2,11,FALSE)</f>
        <v>g</v>
      </c>
      <c r="CF23" t="str">
        <f>VLOOKUP(AA23,Comps2,12,FALSE)</f>
        <v>Field</v>
      </c>
      <c r="CG23">
        <f>VLOOKUP(AA23,Comps2,13,FALSE)</f>
        <v>0</v>
      </c>
      <c r="CH23" t="e">
        <f>VLOOKUP(AA23,Comps2,14,FALSE)</f>
        <v>#N/A</v>
      </c>
      <c r="CI23" t="str">
        <f>VLOOKUP(AA23,Comps2,15,FALSE)</f>
        <v>LAB</v>
      </c>
    </row>
    <row r="24" spans="1:87" x14ac:dyDescent="0.25">
      <c r="A24" s="1">
        <v>44727</v>
      </c>
      <c r="B24">
        <v>6</v>
      </c>
      <c r="C24">
        <v>2022</v>
      </c>
      <c r="D24" t="s">
        <v>525</v>
      </c>
      <c r="E24" t="s">
        <v>526</v>
      </c>
      <c r="F24" t="s">
        <v>78</v>
      </c>
      <c r="G24" t="s">
        <v>79</v>
      </c>
      <c r="H24" t="s">
        <v>80</v>
      </c>
      <c r="I24" t="s">
        <v>81</v>
      </c>
      <c r="J24" t="s">
        <v>82</v>
      </c>
      <c r="K24" t="s">
        <v>83</v>
      </c>
      <c r="M24" t="s">
        <v>573</v>
      </c>
      <c r="N24" t="s">
        <v>86</v>
      </c>
      <c r="O24" s="2">
        <v>0.52777777777777779</v>
      </c>
      <c r="P24" t="s">
        <v>528</v>
      </c>
      <c r="Q24">
        <v>1</v>
      </c>
      <c r="R24" t="s">
        <v>88</v>
      </c>
      <c r="S24">
        <v>32.70778</v>
      </c>
      <c r="T24">
        <v>-117.17868</v>
      </c>
      <c r="U24" t="s">
        <v>89</v>
      </c>
      <c r="V24" t="b">
        <v>0</v>
      </c>
      <c r="X24" t="s">
        <v>529</v>
      </c>
      <c r="Y24" t="s">
        <v>91</v>
      </c>
      <c r="AA24" t="s">
        <v>577</v>
      </c>
      <c r="AB24" t="s">
        <v>531</v>
      </c>
      <c r="AC24" t="s">
        <v>532</v>
      </c>
      <c r="AD24" t="s">
        <v>96</v>
      </c>
      <c r="AE24">
        <v>1</v>
      </c>
      <c r="AF24" t="s">
        <v>578</v>
      </c>
      <c r="AG24" t="b">
        <v>1</v>
      </c>
      <c r="AH24" t="s">
        <v>579</v>
      </c>
      <c r="AI24" t="s">
        <v>99</v>
      </c>
      <c r="AJ24" t="s">
        <v>100</v>
      </c>
      <c r="AK24">
        <v>295</v>
      </c>
      <c r="AL24" t="s">
        <v>101</v>
      </c>
      <c r="AN24" t="s">
        <v>535</v>
      </c>
      <c r="AO24">
        <v>1</v>
      </c>
      <c r="AP24" t="s">
        <v>103</v>
      </c>
      <c r="AQ24">
        <v>1195</v>
      </c>
      <c r="AR24" t="s">
        <v>101</v>
      </c>
      <c r="AS24" t="s">
        <v>83</v>
      </c>
      <c r="AT24" t="s">
        <v>104</v>
      </c>
      <c r="AU24" t="s">
        <v>536</v>
      </c>
      <c r="AV24" t="s">
        <v>106</v>
      </c>
      <c r="AW24" t="s">
        <v>125</v>
      </c>
      <c r="AX24">
        <v>50</v>
      </c>
      <c r="AY24" t="s">
        <v>126</v>
      </c>
      <c r="AZ24" t="s">
        <v>109</v>
      </c>
      <c r="BA24" t="s">
        <v>110</v>
      </c>
      <c r="BB24" t="s">
        <v>127</v>
      </c>
      <c r="BC24" t="s">
        <v>128</v>
      </c>
      <c r="BD24" s="1">
        <v>44819</v>
      </c>
      <c r="BE24" t="s">
        <v>537</v>
      </c>
      <c r="BF24" s="1">
        <v>44725</v>
      </c>
      <c r="BG24" t="s">
        <v>117</v>
      </c>
      <c r="BH24" s="1">
        <v>18264</v>
      </c>
      <c r="BI24">
        <v>1</v>
      </c>
      <c r="BJ24" s="35">
        <f>BK24*1000</f>
        <v>152</v>
      </c>
      <c r="BK24">
        <v>0.152</v>
      </c>
      <c r="BL24">
        <v>0.152</v>
      </c>
      <c r="BM24" t="s">
        <v>123</v>
      </c>
      <c r="BN24" t="s">
        <v>124</v>
      </c>
      <c r="BO24">
        <v>3.0000000000000001E-3</v>
      </c>
      <c r="BP24">
        <v>0.01</v>
      </c>
      <c r="BQ24">
        <v>1</v>
      </c>
      <c r="BR24" t="s">
        <v>117</v>
      </c>
      <c r="BS24" t="s">
        <v>118</v>
      </c>
      <c r="BT24" t="s">
        <v>119</v>
      </c>
      <c r="BU24" t="s">
        <v>120</v>
      </c>
      <c r="BX24" t="b">
        <v>0</v>
      </c>
      <c r="BY24" t="b">
        <v>1</v>
      </c>
      <c r="BZ24">
        <f>VLOOKUP(AA24,Comps2,6,FALSE)</f>
        <v>276</v>
      </c>
      <c r="CA24">
        <f>VLOOKUP(AA24,Comps2,7,FALSE)</f>
        <v>281</v>
      </c>
      <c r="CB24" t="str">
        <f>VLOOKUP(AA24,Comps2,8,FALSE)</f>
        <v>mm</v>
      </c>
      <c r="CC24" t="str">
        <f>VLOOKUP(AA24,Comps2,9,FALSE)</f>
        <v>Field</v>
      </c>
      <c r="CD24">
        <f>VLOOKUP(AA24,Comps2,10,FALSE)</f>
        <v>295</v>
      </c>
      <c r="CE24" t="str">
        <f>VLOOKUP(AA24,Comps2,11,FALSE)</f>
        <v>g</v>
      </c>
      <c r="CF24" t="str">
        <f>VLOOKUP(AA24,Comps2,12,FALSE)</f>
        <v>Field</v>
      </c>
      <c r="CG24">
        <f>VLOOKUP(AA24,Comps2,13,FALSE)</f>
        <v>0</v>
      </c>
      <c r="CH24" t="e">
        <f>VLOOKUP(AA24,Comps2,14,FALSE)</f>
        <v>#N/A</v>
      </c>
      <c r="CI24" t="str">
        <f>VLOOKUP(AA24,Comps2,15,FALSE)</f>
        <v>LAB</v>
      </c>
    </row>
    <row r="25" spans="1:87" x14ac:dyDescent="0.25">
      <c r="A25" s="1">
        <v>44727</v>
      </c>
      <c r="B25">
        <v>6</v>
      </c>
      <c r="C25">
        <v>2022</v>
      </c>
      <c r="D25" t="s">
        <v>525</v>
      </c>
      <c r="E25" t="s">
        <v>526</v>
      </c>
      <c r="F25" t="s">
        <v>78</v>
      </c>
      <c r="G25" t="s">
        <v>79</v>
      </c>
      <c r="H25" t="s">
        <v>80</v>
      </c>
      <c r="I25" t="s">
        <v>81</v>
      </c>
      <c r="J25" t="s">
        <v>82</v>
      </c>
      <c r="K25" t="s">
        <v>83</v>
      </c>
      <c r="M25" t="s">
        <v>573</v>
      </c>
      <c r="N25" t="s">
        <v>86</v>
      </c>
      <c r="O25" s="2">
        <v>0.52777777777777779</v>
      </c>
      <c r="P25" t="s">
        <v>528</v>
      </c>
      <c r="Q25">
        <v>1</v>
      </c>
      <c r="R25" t="s">
        <v>88</v>
      </c>
      <c r="S25">
        <v>32.70778</v>
      </c>
      <c r="T25">
        <v>-117.17868</v>
      </c>
      <c r="U25" t="s">
        <v>89</v>
      </c>
      <c r="V25" t="b">
        <v>0</v>
      </c>
      <c r="X25" t="s">
        <v>529</v>
      </c>
      <c r="Y25" t="s">
        <v>91</v>
      </c>
      <c r="AA25" t="s">
        <v>580</v>
      </c>
      <c r="AB25" t="s">
        <v>531</v>
      </c>
      <c r="AC25" t="s">
        <v>532</v>
      </c>
      <c r="AD25" t="s">
        <v>96</v>
      </c>
      <c r="AE25">
        <v>1</v>
      </c>
      <c r="AF25" t="s">
        <v>581</v>
      </c>
      <c r="AG25" t="b">
        <v>1</v>
      </c>
      <c r="AH25" t="s">
        <v>582</v>
      </c>
      <c r="AI25" t="s">
        <v>99</v>
      </c>
      <c r="AJ25" t="s">
        <v>100</v>
      </c>
      <c r="AK25">
        <v>210</v>
      </c>
      <c r="AL25" t="s">
        <v>101</v>
      </c>
      <c r="AN25" t="s">
        <v>535</v>
      </c>
      <c r="AO25">
        <v>1</v>
      </c>
      <c r="AP25" t="s">
        <v>103</v>
      </c>
      <c r="AQ25">
        <v>1195</v>
      </c>
      <c r="AR25" t="s">
        <v>101</v>
      </c>
      <c r="AS25" t="s">
        <v>83</v>
      </c>
      <c r="AT25" t="s">
        <v>104</v>
      </c>
      <c r="AU25" t="s">
        <v>536</v>
      </c>
      <c r="AV25" t="s">
        <v>106</v>
      </c>
      <c r="AW25" t="s">
        <v>125</v>
      </c>
      <c r="AX25">
        <v>50</v>
      </c>
      <c r="AY25" t="s">
        <v>126</v>
      </c>
      <c r="AZ25" t="s">
        <v>109</v>
      </c>
      <c r="BA25" t="s">
        <v>110</v>
      </c>
      <c r="BB25" t="s">
        <v>127</v>
      </c>
      <c r="BC25" t="s">
        <v>128</v>
      </c>
      <c r="BD25" s="1">
        <v>44819</v>
      </c>
      <c r="BE25" t="s">
        <v>537</v>
      </c>
      <c r="BF25" s="1">
        <v>44725</v>
      </c>
      <c r="BG25" t="s">
        <v>117</v>
      </c>
      <c r="BH25" s="1">
        <v>18264</v>
      </c>
      <c r="BI25">
        <v>1</v>
      </c>
      <c r="BJ25" s="35">
        <f>BK25*1000</f>
        <v>152</v>
      </c>
      <c r="BK25">
        <v>0.152</v>
      </c>
      <c r="BL25">
        <v>0.152</v>
      </c>
      <c r="BM25" t="s">
        <v>123</v>
      </c>
      <c r="BN25" t="s">
        <v>124</v>
      </c>
      <c r="BO25">
        <v>3.0000000000000001E-3</v>
      </c>
      <c r="BP25">
        <v>0.01</v>
      </c>
      <c r="BQ25">
        <v>1</v>
      </c>
      <c r="BR25" t="s">
        <v>117</v>
      </c>
      <c r="BS25" t="s">
        <v>118</v>
      </c>
      <c r="BT25" t="s">
        <v>119</v>
      </c>
      <c r="BU25" t="s">
        <v>120</v>
      </c>
      <c r="BX25" t="b">
        <v>0</v>
      </c>
      <c r="BY25" t="b">
        <v>1</v>
      </c>
      <c r="BZ25">
        <f>VLOOKUP(AA25,Comps2,6,FALSE)</f>
        <v>240</v>
      </c>
      <c r="CA25">
        <f>VLOOKUP(AA25,Comps2,7,FALSE)</f>
        <v>244</v>
      </c>
      <c r="CB25" t="str">
        <f>VLOOKUP(AA25,Comps2,8,FALSE)</f>
        <v>mm</v>
      </c>
      <c r="CC25" t="str">
        <f>VLOOKUP(AA25,Comps2,9,FALSE)</f>
        <v>Field</v>
      </c>
      <c r="CD25">
        <f>VLOOKUP(AA25,Comps2,10,FALSE)</f>
        <v>210</v>
      </c>
      <c r="CE25" t="str">
        <f>VLOOKUP(AA25,Comps2,11,FALSE)</f>
        <v>g</v>
      </c>
      <c r="CF25" t="str">
        <f>VLOOKUP(AA25,Comps2,12,FALSE)</f>
        <v>Field</v>
      </c>
      <c r="CG25">
        <f>VLOOKUP(AA25,Comps2,13,FALSE)</f>
        <v>0</v>
      </c>
      <c r="CH25" t="e">
        <f>VLOOKUP(AA25,Comps2,14,FALSE)</f>
        <v>#N/A</v>
      </c>
      <c r="CI25" t="str">
        <f>VLOOKUP(AA25,Comps2,15,FALSE)</f>
        <v>LAB</v>
      </c>
    </row>
    <row r="26" spans="1:87" x14ac:dyDescent="0.25">
      <c r="A26" s="1">
        <v>44727</v>
      </c>
      <c r="B26">
        <v>6</v>
      </c>
      <c r="C26">
        <v>2022</v>
      </c>
      <c r="D26" t="s">
        <v>525</v>
      </c>
      <c r="E26" t="s">
        <v>526</v>
      </c>
      <c r="F26" t="s">
        <v>78</v>
      </c>
      <c r="G26" t="s">
        <v>79</v>
      </c>
      <c r="H26" t="s">
        <v>80</v>
      </c>
      <c r="I26" t="s">
        <v>81</v>
      </c>
      <c r="J26" t="s">
        <v>82</v>
      </c>
      <c r="K26" t="s">
        <v>83</v>
      </c>
      <c r="M26" t="s">
        <v>573</v>
      </c>
      <c r="N26" t="s">
        <v>86</v>
      </c>
      <c r="O26" s="2">
        <v>0.52777777777777779</v>
      </c>
      <c r="P26" t="s">
        <v>528</v>
      </c>
      <c r="Q26">
        <v>1</v>
      </c>
      <c r="R26" t="s">
        <v>88</v>
      </c>
      <c r="S26">
        <v>32.70778</v>
      </c>
      <c r="T26">
        <v>-117.17868</v>
      </c>
      <c r="U26" t="s">
        <v>89</v>
      </c>
      <c r="V26" t="b">
        <v>0</v>
      </c>
      <c r="X26" t="s">
        <v>529</v>
      </c>
      <c r="Y26" t="s">
        <v>91</v>
      </c>
      <c r="AA26" t="s">
        <v>583</v>
      </c>
      <c r="AB26" t="s">
        <v>531</v>
      </c>
      <c r="AC26" t="s">
        <v>532</v>
      </c>
      <c r="AD26" t="s">
        <v>96</v>
      </c>
      <c r="AE26">
        <v>1</v>
      </c>
      <c r="AF26" t="s">
        <v>584</v>
      </c>
      <c r="AG26" t="b">
        <v>1</v>
      </c>
      <c r="AH26" t="s">
        <v>585</v>
      </c>
      <c r="AI26" t="s">
        <v>99</v>
      </c>
      <c r="AJ26" t="s">
        <v>100</v>
      </c>
      <c r="AK26">
        <v>255</v>
      </c>
      <c r="AL26" t="s">
        <v>101</v>
      </c>
      <c r="AN26" t="s">
        <v>535</v>
      </c>
      <c r="AO26">
        <v>1</v>
      </c>
      <c r="AP26" t="s">
        <v>103</v>
      </c>
      <c r="AQ26">
        <v>1195</v>
      </c>
      <c r="AR26" t="s">
        <v>101</v>
      </c>
      <c r="AS26" t="s">
        <v>83</v>
      </c>
      <c r="AT26" t="s">
        <v>104</v>
      </c>
      <c r="AU26" t="s">
        <v>536</v>
      </c>
      <c r="AV26" t="s">
        <v>106</v>
      </c>
      <c r="AW26" t="s">
        <v>125</v>
      </c>
      <c r="AX26">
        <v>50</v>
      </c>
      <c r="AY26" t="s">
        <v>126</v>
      </c>
      <c r="AZ26" t="s">
        <v>109</v>
      </c>
      <c r="BA26" t="s">
        <v>110</v>
      </c>
      <c r="BB26" t="s">
        <v>127</v>
      </c>
      <c r="BC26" t="s">
        <v>128</v>
      </c>
      <c r="BD26" s="1">
        <v>44819</v>
      </c>
      <c r="BE26" t="s">
        <v>537</v>
      </c>
      <c r="BF26" s="1">
        <v>44725</v>
      </c>
      <c r="BG26" t="s">
        <v>117</v>
      </c>
      <c r="BH26" s="1">
        <v>18264</v>
      </c>
      <c r="BI26">
        <v>1</v>
      </c>
      <c r="BJ26" s="35">
        <f>BK26*1000</f>
        <v>152</v>
      </c>
      <c r="BK26">
        <v>0.152</v>
      </c>
      <c r="BL26">
        <v>0.152</v>
      </c>
      <c r="BM26" t="s">
        <v>123</v>
      </c>
      <c r="BN26" t="s">
        <v>124</v>
      </c>
      <c r="BO26">
        <v>3.0000000000000001E-3</v>
      </c>
      <c r="BP26">
        <v>0.01</v>
      </c>
      <c r="BQ26">
        <v>1</v>
      </c>
      <c r="BR26" t="s">
        <v>117</v>
      </c>
      <c r="BS26" t="s">
        <v>118</v>
      </c>
      <c r="BT26" t="s">
        <v>119</v>
      </c>
      <c r="BU26" t="s">
        <v>120</v>
      </c>
      <c r="BX26" t="b">
        <v>0</v>
      </c>
      <c r="BY26" t="b">
        <v>1</v>
      </c>
      <c r="BZ26">
        <f>VLOOKUP(AA26,Comps2,6,FALSE)</f>
        <v>241</v>
      </c>
      <c r="CA26">
        <f>VLOOKUP(AA26,Comps2,7,FALSE)</f>
        <v>246</v>
      </c>
      <c r="CB26" t="str">
        <f>VLOOKUP(AA26,Comps2,8,FALSE)</f>
        <v>mm</v>
      </c>
      <c r="CC26" t="str">
        <f>VLOOKUP(AA26,Comps2,9,FALSE)</f>
        <v>Field</v>
      </c>
      <c r="CD26">
        <f>VLOOKUP(AA26,Comps2,10,FALSE)</f>
        <v>255</v>
      </c>
      <c r="CE26" t="str">
        <f>VLOOKUP(AA26,Comps2,11,FALSE)</f>
        <v>g</v>
      </c>
      <c r="CF26" t="str">
        <f>VLOOKUP(AA26,Comps2,12,FALSE)</f>
        <v>Field</v>
      </c>
      <c r="CG26">
        <f>VLOOKUP(AA26,Comps2,13,FALSE)</f>
        <v>0</v>
      </c>
      <c r="CH26" t="e">
        <f>VLOOKUP(AA26,Comps2,14,FALSE)</f>
        <v>#N/A</v>
      </c>
      <c r="CI26" t="str">
        <f>VLOOKUP(AA26,Comps2,15,FALSE)</f>
        <v>LAB</v>
      </c>
    </row>
    <row r="27" spans="1:87" x14ac:dyDescent="0.25">
      <c r="A27" s="1">
        <v>44727</v>
      </c>
      <c r="B27">
        <v>6</v>
      </c>
      <c r="C27">
        <v>2022</v>
      </c>
      <c r="D27" t="s">
        <v>525</v>
      </c>
      <c r="E27" t="s">
        <v>526</v>
      </c>
      <c r="F27" t="s">
        <v>78</v>
      </c>
      <c r="G27" t="s">
        <v>79</v>
      </c>
      <c r="H27" t="s">
        <v>80</v>
      </c>
      <c r="I27" t="s">
        <v>81</v>
      </c>
      <c r="J27" t="s">
        <v>82</v>
      </c>
      <c r="K27" t="s">
        <v>83</v>
      </c>
      <c r="M27" t="s">
        <v>538</v>
      </c>
      <c r="N27" t="s">
        <v>86</v>
      </c>
      <c r="O27" s="2">
        <v>0.30208333333333331</v>
      </c>
      <c r="P27" t="s">
        <v>528</v>
      </c>
      <c r="Q27">
        <v>1</v>
      </c>
      <c r="R27" t="s">
        <v>88</v>
      </c>
      <c r="S27">
        <v>32.70778</v>
      </c>
      <c r="T27">
        <v>-117.17868</v>
      </c>
      <c r="U27" t="s">
        <v>89</v>
      </c>
      <c r="V27" t="b">
        <v>0</v>
      </c>
      <c r="X27" t="s">
        <v>529</v>
      </c>
      <c r="Y27" t="s">
        <v>91</v>
      </c>
      <c r="AA27" t="s">
        <v>590</v>
      </c>
      <c r="AB27" t="s">
        <v>560</v>
      </c>
      <c r="AC27" t="s">
        <v>561</v>
      </c>
      <c r="AD27" t="s">
        <v>96</v>
      </c>
      <c r="AE27">
        <v>1</v>
      </c>
      <c r="AF27" t="s">
        <v>591</v>
      </c>
      <c r="AG27" t="b">
        <v>1</v>
      </c>
      <c r="AH27" t="s">
        <v>592</v>
      </c>
      <c r="AI27" t="s">
        <v>146</v>
      </c>
      <c r="AJ27" t="s">
        <v>147</v>
      </c>
      <c r="AK27">
        <v>20.309999999999999</v>
      </c>
      <c r="AL27" t="s">
        <v>101</v>
      </c>
      <c r="AN27" t="s">
        <v>593</v>
      </c>
      <c r="AO27">
        <v>1</v>
      </c>
      <c r="AP27" t="s">
        <v>103</v>
      </c>
      <c r="AQ27">
        <v>20.309999999999999</v>
      </c>
      <c r="AR27" t="s">
        <v>101</v>
      </c>
      <c r="AS27" t="s">
        <v>83</v>
      </c>
      <c r="AT27" t="s">
        <v>104</v>
      </c>
      <c r="AV27" t="s">
        <v>106</v>
      </c>
      <c r="AW27" t="s">
        <v>125</v>
      </c>
      <c r="AX27">
        <v>50</v>
      </c>
      <c r="AY27" t="s">
        <v>126</v>
      </c>
      <c r="AZ27" t="s">
        <v>109</v>
      </c>
      <c r="BA27" t="s">
        <v>110</v>
      </c>
      <c r="BB27" t="s">
        <v>127</v>
      </c>
      <c r="BC27" t="s">
        <v>395</v>
      </c>
      <c r="BD27" s="1">
        <v>44767</v>
      </c>
      <c r="BE27" t="s">
        <v>591</v>
      </c>
      <c r="BF27" s="1">
        <v>44727</v>
      </c>
      <c r="BG27" t="s">
        <v>117</v>
      </c>
      <c r="BH27" s="1">
        <v>18264</v>
      </c>
      <c r="BI27">
        <v>1</v>
      </c>
      <c r="BJ27" s="35">
        <f>BK27*1000</f>
        <v>151</v>
      </c>
      <c r="BK27">
        <v>0.151</v>
      </c>
      <c r="BL27">
        <v>0.151</v>
      </c>
      <c r="BM27" t="s">
        <v>123</v>
      </c>
      <c r="BN27" t="s">
        <v>124</v>
      </c>
      <c r="BO27">
        <v>3.0000000000000001E-3</v>
      </c>
      <c r="BP27">
        <v>0.01</v>
      </c>
      <c r="BQ27">
        <v>1</v>
      </c>
      <c r="BR27" t="s">
        <v>117</v>
      </c>
      <c r="BS27" t="s">
        <v>118</v>
      </c>
      <c r="BT27" t="s">
        <v>119</v>
      </c>
      <c r="BU27" t="s">
        <v>120</v>
      </c>
      <c r="BX27" t="b">
        <v>0</v>
      </c>
      <c r="BY27" t="b">
        <v>1</v>
      </c>
      <c r="BZ27">
        <f>VLOOKUP(AA27,Comps2,6,FALSE)</f>
        <v>278</v>
      </c>
      <c r="CA27">
        <f>VLOOKUP(AA27,Comps2,7,FALSE)</f>
        <v>287</v>
      </c>
      <c r="CB27" t="str">
        <f>VLOOKUP(AA27,Comps2,8,FALSE)</f>
        <v>mm</v>
      </c>
      <c r="CC27" t="str">
        <f>VLOOKUP(AA27,Comps2,9,FALSE)</f>
        <v>Field</v>
      </c>
      <c r="CD27">
        <f>VLOOKUP(AA27,Comps2,10,FALSE)</f>
        <v>345</v>
      </c>
      <c r="CE27" t="str">
        <f>VLOOKUP(AA27,Comps2,11,FALSE)</f>
        <v>g</v>
      </c>
      <c r="CF27" t="str">
        <f>VLOOKUP(AA27,Comps2,12,FALSE)</f>
        <v>Field</v>
      </c>
      <c r="CG27">
        <f>VLOOKUP(AA27,Comps2,13,FALSE)</f>
        <v>0</v>
      </c>
      <c r="CH27" t="e">
        <f>VLOOKUP(AA27,Comps2,14,FALSE)</f>
        <v>#N/A</v>
      </c>
      <c r="CI27" t="str">
        <f>VLOOKUP(AA27,Comps2,15,FALSE)</f>
        <v>LAB</v>
      </c>
    </row>
    <row r="28" spans="1:87" x14ac:dyDescent="0.25">
      <c r="A28" s="1">
        <v>44726</v>
      </c>
      <c r="B28">
        <v>6</v>
      </c>
      <c r="C28">
        <v>2022</v>
      </c>
      <c r="D28" t="s">
        <v>525</v>
      </c>
      <c r="E28" t="s">
        <v>526</v>
      </c>
      <c r="F28" t="s">
        <v>78</v>
      </c>
      <c r="G28" t="s">
        <v>79</v>
      </c>
      <c r="H28" t="s">
        <v>80</v>
      </c>
      <c r="I28" t="s">
        <v>81</v>
      </c>
      <c r="J28" t="s">
        <v>82</v>
      </c>
      <c r="K28" t="s">
        <v>83</v>
      </c>
      <c r="M28" t="s">
        <v>538</v>
      </c>
      <c r="N28" t="s">
        <v>86</v>
      </c>
      <c r="O28" s="2">
        <v>0.32361111111111113</v>
      </c>
      <c r="P28" t="s">
        <v>528</v>
      </c>
      <c r="Q28">
        <v>1</v>
      </c>
      <c r="R28" t="s">
        <v>88</v>
      </c>
      <c r="S28">
        <v>32.70778</v>
      </c>
      <c r="T28">
        <v>-117.17868</v>
      </c>
      <c r="U28" t="s">
        <v>89</v>
      </c>
      <c r="V28" t="b">
        <v>0</v>
      </c>
      <c r="X28" t="s">
        <v>529</v>
      </c>
      <c r="Y28" t="s">
        <v>91</v>
      </c>
      <c r="AA28" t="s">
        <v>559</v>
      </c>
      <c r="AB28" t="s">
        <v>560</v>
      </c>
      <c r="AC28" t="s">
        <v>561</v>
      </c>
      <c r="AD28" t="s">
        <v>96</v>
      </c>
      <c r="AE28">
        <v>1</v>
      </c>
      <c r="AF28" t="s">
        <v>562</v>
      </c>
      <c r="AG28" t="b">
        <v>1</v>
      </c>
      <c r="AH28" t="s">
        <v>563</v>
      </c>
      <c r="AI28" t="s">
        <v>146</v>
      </c>
      <c r="AJ28" t="s">
        <v>147</v>
      </c>
      <c r="AK28">
        <v>18.41</v>
      </c>
      <c r="AL28" t="s">
        <v>101</v>
      </c>
      <c r="AN28" t="s">
        <v>564</v>
      </c>
      <c r="AO28">
        <v>1</v>
      </c>
      <c r="AP28" t="s">
        <v>103</v>
      </c>
      <c r="AQ28">
        <v>18.41</v>
      </c>
      <c r="AR28" t="s">
        <v>101</v>
      </c>
      <c r="AS28" t="s">
        <v>83</v>
      </c>
      <c r="AT28" t="s">
        <v>104</v>
      </c>
      <c r="AV28" t="s">
        <v>106</v>
      </c>
      <c r="AW28" t="s">
        <v>125</v>
      </c>
      <c r="AX28">
        <v>50</v>
      </c>
      <c r="AY28" t="s">
        <v>126</v>
      </c>
      <c r="AZ28" t="s">
        <v>109</v>
      </c>
      <c r="BA28" t="s">
        <v>110</v>
      </c>
      <c r="BB28" t="s">
        <v>127</v>
      </c>
      <c r="BC28" t="s">
        <v>149</v>
      </c>
      <c r="BD28" s="1">
        <v>44768</v>
      </c>
      <c r="BE28" t="s">
        <v>562</v>
      </c>
      <c r="BF28" s="1">
        <v>44726</v>
      </c>
      <c r="BG28" t="s">
        <v>117</v>
      </c>
      <c r="BH28" s="1">
        <v>18264</v>
      </c>
      <c r="BI28">
        <v>1</v>
      </c>
      <c r="BJ28" s="35">
        <f>BK28*1000</f>
        <v>148</v>
      </c>
      <c r="BK28">
        <v>0.14799999999999999</v>
      </c>
      <c r="BL28">
        <v>0.14799999999999999</v>
      </c>
      <c r="BM28" t="s">
        <v>123</v>
      </c>
      <c r="BN28" t="s">
        <v>124</v>
      </c>
      <c r="BO28">
        <v>3.0000000000000001E-3</v>
      </c>
      <c r="BP28">
        <v>0.01</v>
      </c>
      <c r="BQ28">
        <v>1</v>
      </c>
      <c r="BR28" t="s">
        <v>117</v>
      </c>
      <c r="BS28" t="s">
        <v>118</v>
      </c>
      <c r="BT28" t="s">
        <v>119</v>
      </c>
      <c r="BU28" t="s">
        <v>120</v>
      </c>
      <c r="BX28" t="b">
        <v>0</v>
      </c>
      <c r="BY28" t="b">
        <v>1</v>
      </c>
      <c r="BZ28">
        <f>VLOOKUP(AA28,Comps2,6,FALSE)</f>
        <v>240</v>
      </c>
      <c r="CA28">
        <f>VLOOKUP(AA28,Comps2,7,FALSE)</f>
        <v>247</v>
      </c>
      <c r="CB28" t="str">
        <f>VLOOKUP(AA28,Comps2,8,FALSE)</f>
        <v>mm</v>
      </c>
      <c r="CC28" t="str">
        <f>VLOOKUP(AA28,Comps2,9,FALSE)</f>
        <v>Field</v>
      </c>
      <c r="CD28">
        <f>VLOOKUP(AA28,Comps2,10,FALSE)</f>
        <v>210</v>
      </c>
      <c r="CE28" t="str">
        <f>VLOOKUP(AA28,Comps2,11,FALSE)</f>
        <v>g</v>
      </c>
      <c r="CF28" t="str">
        <f>VLOOKUP(AA28,Comps2,12,FALSE)</f>
        <v>Field</v>
      </c>
      <c r="CG28">
        <f>VLOOKUP(AA28,Comps2,13,FALSE)</f>
        <v>0</v>
      </c>
      <c r="CH28" t="e">
        <f>VLOOKUP(AA28,Comps2,14,FALSE)</f>
        <v>#N/A</v>
      </c>
      <c r="CI28" t="str">
        <f>VLOOKUP(AA28,Comps2,15,FALSE)</f>
        <v>LAB</v>
      </c>
    </row>
    <row r="29" spans="1:87" x14ac:dyDescent="0.25">
      <c r="A29" s="1">
        <v>44697</v>
      </c>
      <c r="B29">
        <v>5</v>
      </c>
      <c r="C29">
        <v>2022</v>
      </c>
      <c r="D29" t="s">
        <v>76</v>
      </c>
      <c r="E29" t="s">
        <v>77</v>
      </c>
      <c r="F29" t="s">
        <v>78</v>
      </c>
      <c r="G29" t="s">
        <v>79</v>
      </c>
      <c r="H29" t="s">
        <v>80</v>
      </c>
      <c r="I29" t="s">
        <v>81</v>
      </c>
      <c r="J29" t="s">
        <v>82</v>
      </c>
      <c r="K29" t="s">
        <v>83</v>
      </c>
      <c r="L29" t="s">
        <v>84</v>
      </c>
      <c r="M29" t="s">
        <v>85</v>
      </c>
      <c r="N29" t="s">
        <v>86</v>
      </c>
      <c r="O29" s="2">
        <v>0.55555555555555558</v>
      </c>
      <c r="P29" t="s">
        <v>87</v>
      </c>
      <c r="Q29">
        <v>1</v>
      </c>
      <c r="R29" t="s">
        <v>88</v>
      </c>
      <c r="S29">
        <v>32.736890000000002</v>
      </c>
      <c r="T29">
        <v>-117.06286</v>
      </c>
      <c r="U29" t="s">
        <v>89</v>
      </c>
      <c r="V29" t="b">
        <v>0</v>
      </c>
      <c r="X29" t="s">
        <v>90</v>
      </c>
      <c r="Y29" t="s">
        <v>91</v>
      </c>
      <c r="Z29" t="s">
        <v>92</v>
      </c>
      <c r="AA29" t="s">
        <v>160</v>
      </c>
      <c r="AB29" t="s">
        <v>142</v>
      </c>
      <c r="AC29" t="s">
        <v>143</v>
      </c>
      <c r="AD29" t="s">
        <v>96</v>
      </c>
      <c r="AE29">
        <v>1</v>
      </c>
      <c r="AF29" t="s">
        <v>161</v>
      </c>
      <c r="AG29" t="b">
        <v>1</v>
      </c>
      <c r="AH29" t="s">
        <v>162</v>
      </c>
      <c r="AI29" t="s">
        <v>146</v>
      </c>
      <c r="AJ29" t="s">
        <v>147</v>
      </c>
      <c r="AK29">
        <v>19.77</v>
      </c>
      <c r="AL29" t="s">
        <v>101</v>
      </c>
      <c r="AN29" t="s">
        <v>163</v>
      </c>
      <c r="AO29">
        <v>1</v>
      </c>
      <c r="AP29" t="s">
        <v>103</v>
      </c>
      <c r="AQ29">
        <v>19.77</v>
      </c>
      <c r="AR29" t="s">
        <v>101</v>
      </c>
      <c r="AS29" t="s">
        <v>83</v>
      </c>
      <c r="AT29" t="s">
        <v>104</v>
      </c>
      <c r="AV29" t="s">
        <v>106</v>
      </c>
      <c r="AW29" t="s">
        <v>125</v>
      </c>
      <c r="AX29">
        <v>50</v>
      </c>
      <c r="AY29" t="s">
        <v>126</v>
      </c>
      <c r="AZ29" t="s">
        <v>109</v>
      </c>
      <c r="BA29" t="s">
        <v>110</v>
      </c>
      <c r="BB29" t="s">
        <v>127</v>
      </c>
      <c r="BC29" t="s">
        <v>149</v>
      </c>
      <c r="BD29" s="1">
        <v>44768</v>
      </c>
      <c r="BE29" t="s">
        <v>161</v>
      </c>
      <c r="BF29" s="1">
        <v>44697</v>
      </c>
      <c r="BG29" t="s">
        <v>117</v>
      </c>
      <c r="BH29" s="1">
        <v>18264</v>
      </c>
      <c r="BI29">
        <v>1</v>
      </c>
      <c r="BJ29" s="35">
        <f>BK29*1000</f>
        <v>144</v>
      </c>
      <c r="BK29">
        <v>0.14399999999999999</v>
      </c>
      <c r="BL29">
        <v>0.14399999999999999</v>
      </c>
      <c r="BM29" t="s">
        <v>123</v>
      </c>
      <c r="BN29" t="s">
        <v>124</v>
      </c>
      <c r="BO29">
        <v>3.0000000000000001E-3</v>
      </c>
      <c r="BP29">
        <v>0.01</v>
      </c>
      <c r="BQ29">
        <v>1</v>
      </c>
      <c r="BR29" t="s">
        <v>117</v>
      </c>
      <c r="BS29" t="s">
        <v>118</v>
      </c>
      <c r="BT29" t="s">
        <v>119</v>
      </c>
      <c r="BU29" t="s">
        <v>120</v>
      </c>
      <c r="BX29" t="b">
        <v>0</v>
      </c>
      <c r="BY29" t="b">
        <v>1</v>
      </c>
      <c r="BZ29">
        <f>VLOOKUP(AA29,Comps2,6,FALSE)</f>
        <v>265</v>
      </c>
      <c r="CA29">
        <f>VLOOKUP(AA29,Comps2,7,FALSE)</f>
        <v>275</v>
      </c>
      <c r="CB29" t="str">
        <f>VLOOKUP(AA29,Comps2,8,FALSE)</f>
        <v>mm</v>
      </c>
      <c r="CC29" t="str">
        <f>VLOOKUP(AA29,Comps2,9,FALSE)</f>
        <v>Field</v>
      </c>
      <c r="CD29">
        <f>VLOOKUP(AA29,Comps2,10,FALSE)</f>
        <v>295</v>
      </c>
      <c r="CE29" t="str">
        <f>VLOOKUP(AA29,Comps2,11,FALSE)</f>
        <v>g</v>
      </c>
      <c r="CF29" t="str">
        <f>VLOOKUP(AA29,Comps2,12,FALSE)</f>
        <v>Field</v>
      </c>
      <c r="CG29">
        <f>VLOOKUP(AA29,Comps2,13,FALSE)</f>
        <v>0</v>
      </c>
      <c r="CH29">
        <f>VLOOKUP(AA29,Comps2,14,FALSE)</f>
        <v>6</v>
      </c>
      <c r="CI29" t="str">
        <f>VLOOKUP(AA29,Comps2,15,FALSE)</f>
        <v>LAB</v>
      </c>
    </row>
    <row r="30" spans="1:87" x14ac:dyDescent="0.25">
      <c r="A30" s="1">
        <v>44697</v>
      </c>
      <c r="B30">
        <v>5</v>
      </c>
      <c r="C30">
        <v>2022</v>
      </c>
      <c r="D30" t="s">
        <v>76</v>
      </c>
      <c r="E30" t="s">
        <v>77</v>
      </c>
      <c r="F30" t="s">
        <v>78</v>
      </c>
      <c r="G30" t="s">
        <v>79</v>
      </c>
      <c r="H30" t="s">
        <v>80</v>
      </c>
      <c r="I30" t="s">
        <v>81</v>
      </c>
      <c r="J30" t="s">
        <v>82</v>
      </c>
      <c r="K30" t="s">
        <v>83</v>
      </c>
      <c r="L30" t="s">
        <v>84</v>
      </c>
      <c r="M30" t="s">
        <v>85</v>
      </c>
      <c r="N30" t="s">
        <v>86</v>
      </c>
      <c r="O30" s="2">
        <v>0.55555555555555558</v>
      </c>
      <c r="P30" t="s">
        <v>87</v>
      </c>
      <c r="Q30">
        <v>1</v>
      </c>
      <c r="R30" t="s">
        <v>88</v>
      </c>
      <c r="S30">
        <v>32.736890000000002</v>
      </c>
      <c r="T30">
        <v>-117.06286</v>
      </c>
      <c r="U30" t="s">
        <v>89</v>
      </c>
      <c r="V30" t="b">
        <v>0</v>
      </c>
      <c r="X30" t="s">
        <v>90</v>
      </c>
      <c r="Y30" t="s">
        <v>91</v>
      </c>
      <c r="Z30" t="s">
        <v>92</v>
      </c>
      <c r="AA30" t="s">
        <v>248</v>
      </c>
      <c r="AB30" t="s">
        <v>142</v>
      </c>
      <c r="AC30" t="s">
        <v>143</v>
      </c>
      <c r="AD30" t="s">
        <v>96</v>
      </c>
      <c r="AE30">
        <v>1</v>
      </c>
      <c r="AF30" t="s">
        <v>249</v>
      </c>
      <c r="AG30" t="b">
        <v>1</v>
      </c>
      <c r="AH30" t="s">
        <v>250</v>
      </c>
      <c r="AI30" t="s">
        <v>146</v>
      </c>
      <c r="AJ30" t="s">
        <v>147</v>
      </c>
      <c r="AK30">
        <v>29.62</v>
      </c>
      <c r="AL30" t="s">
        <v>101</v>
      </c>
      <c r="AN30" t="s">
        <v>251</v>
      </c>
      <c r="AO30">
        <v>1</v>
      </c>
      <c r="AP30" t="s">
        <v>103</v>
      </c>
      <c r="AQ30">
        <v>29.62</v>
      </c>
      <c r="AR30" t="s">
        <v>101</v>
      </c>
      <c r="AS30" t="s">
        <v>83</v>
      </c>
      <c r="AT30" t="s">
        <v>104</v>
      </c>
      <c r="AV30" t="s">
        <v>106</v>
      </c>
      <c r="AW30" t="s">
        <v>125</v>
      </c>
      <c r="AX30">
        <v>50</v>
      </c>
      <c r="AY30" t="s">
        <v>126</v>
      </c>
      <c r="AZ30" t="s">
        <v>109</v>
      </c>
      <c r="BA30" t="s">
        <v>110</v>
      </c>
      <c r="BB30" t="s">
        <v>127</v>
      </c>
      <c r="BC30" t="s">
        <v>149</v>
      </c>
      <c r="BD30" s="1">
        <v>44768</v>
      </c>
      <c r="BE30" t="s">
        <v>249</v>
      </c>
      <c r="BF30" s="1">
        <v>44697</v>
      </c>
      <c r="BG30" t="s">
        <v>117</v>
      </c>
      <c r="BH30" s="1">
        <v>18264</v>
      </c>
      <c r="BI30">
        <v>1</v>
      </c>
      <c r="BJ30" s="35">
        <f>BK30*1000</f>
        <v>136</v>
      </c>
      <c r="BK30">
        <v>0.13600000000000001</v>
      </c>
      <c r="BL30">
        <v>0.13600000000000001</v>
      </c>
      <c r="BM30" t="s">
        <v>123</v>
      </c>
      <c r="BN30" t="s">
        <v>124</v>
      </c>
      <c r="BO30">
        <v>3.0000000000000001E-3</v>
      </c>
      <c r="BP30">
        <v>0.01</v>
      </c>
      <c r="BQ30">
        <v>1</v>
      </c>
      <c r="BR30" t="s">
        <v>117</v>
      </c>
      <c r="BS30" t="s">
        <v>118</v>
      </c>
      <c r="BT30" t="s">
        <v>119</v>
      </c>
      <c r="BU30" t="s">
        <v>120</v>
      </c>
      <c r="BX30" t="b">
        <v>0</v>
      </c>
      <c r="BY30" t="b">
        <v>1</v>
      </c>
      <c r="BZ30">
        <f>VLOOKUP(AA30,Comps2,6,FALSE)</f>
        <v>480</v>
      </c>
      <c r="CA30">
        <f>VLOOKUP(AA30,Comps2,7,FALSE)</f>
        <v>490</v>
      </c>
      <c r="CB30" t="str">
        <f>VLOOKUP(AA30,Comps2,8,FALSE)</f>
        <v>mm</v>
      </c>
      <c r="CC30" t="str">
        <f>VLOOKUP(AA30,Comps2,9,FALSE)</f>
        <v>Field</v>
      </c>
      <c r="CD30">
        <f>VLOOKUP(AA30,Comps2,10,FALSE)</f>
        <v>1950</v>
      </c>
      <c r="CE30" t="str">
        <f>VLOOKUP(AA30,Comps2,11,FALSE)</f>
        <v>g</v>
      </c>
      <c r="CF30" t="str">
        <f>VLOOKUP(AA30,Comps2,12,FALSE)</f>
        <v>Field</v>
      </c>
      <c r="CG30">
        <f>VLOOKUP(AA30,Comps2,13,FALSE)</f>
        <v>0</v>
      </c>
      <c r="CH30">
        <f>VLOOKUP(AA30,Comps2,14,FALSE)</f>
        <v>16</v>
      </c>
      <c r="CI30" t="str">
        <f>VLOOKUP(AA30,Comps2,15,FALSE)</f>
        <v>F</v>
      </c>
    </row>
    <row r="31" spans="1:87" x14ac:dyDescent="0.25">
      <c r="A31" s="1">
        <v>44697</v>
      </c>
      <c r="B31">
        <v>5</v>
      </c>
      <c r="C31">
        <v>2022</v>
      </c>
      <c r="D31" t="s">
        <v>76</v>
      </c>
      <c r="E31" t="s">
        <v>77</v>
      </c>
      <c r="F31" t="s">
        <v>78</v>
      </c>
      <c r="G31" t="s">
        <v>79</v>
      </c>
      <c r="H31" t="s">
        <v>80</v>
      </c>
      <c r="I31" t="s">
        <v>81</v>
      </c>
      <c r="J31" t="s">
        <v>82</v>
      </c>
      <c r="K31" t="s">
        <v>83</v>
      </c>
      <c r="L31" t="s">
        <v>84</v>
      </c>
      <c r="M31" t="s">
        <v>85</v>
      </c>
      <c r="N31" t="s">
        <v>86</v>
      </c>
      <c r="O31" s="2">
        <v>0.55555555555555558</v>
      </c>
      <c r="P31" t="s">
        <v>87</v>
      </c>
      <c r="Q31">
        <v>1</v>
      </c>
      <c r="R31" t="s">
        <v>88</v>
      </c>
      <c r="S31">
        <v>32.736890000000002</v>
      </c>
      <c r="T31">
        <v>-117.06286</v>
      </c>
      <c r="U31" t="s">
        <v>89</v>
      </c>
      <c r="V31" t="b">
        <v>0</v>
      </c>
      <c r="X31" t="s">
        <v>90</v>
      </c>
      <c r="Y31" t="s">
        <v>91</v>
      </c>
      <c r="Z31" t="s">
        <v>92</v>
      </c>
      <c r="AA31" t="s">
        <v>254</v>
      </c>
      <c r="AB31" t="s">
        <v>142</v>
      </c>
      <c r="AC31" t="s">
        <v>143</v>
      </c>
      <c r="AD31" t="s">
        <v>96</v>
      </c>
      <c r="AE31">
        <v>1</v>
      </c>
      <c r="AF31" t="s">
        <v>255</v>
      </c>
      <c r="AG31" t="b">
        <v>1</v>
      </c>
      <c r="AH31" t="s">
        <v>256</v>
      </c>
      <c r="AI31" t="s">
        <v>146</v>
      </c>
      <c r="AJ31" t="s">
        <v>147</v>
      </c>
      <c r="AK31">
        <v>28.1</v>
      </c>
      <c r="AL31" t="s">
        <v>101</v>
      </c>
      <c r="AN31" t="s">
        <v>257</v>
      </c>
      <c r="AO31">
        <v>1</v>
      </c>
      <c r="AP31" t="s">
        <v>103</v>
      </c>
      <c r="AQ31">
        <v>28.1</v>
      </c>
      <c r="AR31" t="s">
        <v>101</v>
      </c>
      <c r="AS31" t="s">
        <v>83</v>
      </c>
      <c r="AT31" t="s">
        <v>104</v>
      </c>
      <c r="AV31" t="s">
        <v>106</v>
      </c>
      <c r="AW31" t="s">
        <v>125</v>
      </c>
      <c r="AX31">
        <v>50</v>
      </c>
      <c r="AY31" t="s">
        <v>126</v>
      </c>
      <c r="AZ31" t="s">
        <v>109</v>
      </c>
      <c r="BA31" t="s">
        <v>110</v>
      </c>
      <c r="BB31" t="s">
        <v>127</v>
      </c>
      <c r="BC31" t="s">
        <v>149</v>
      </c>
      <c r="BD31" s="1">
        <v>44768</v>
      </c>
      <c r="BE31" t="s">
        <v>255</v>
      </c>
      <c r="BF31" s="1">
        <v>44697</v>
      </c>
      <c r="BG31" t="s">
        <v>117</v>
      </c>
      <c r="BH31" s="1">
        <v>18264</v>
      </c>
      <c r="BI31">
        <v>1</v>
      </c>
      <c r="BJ31" s="35">
        <f>BK31*1000</f>
        <v>132</v>
      </c>
      <c r="BK31">
        <v>0.13200000000000001</v>
      </c>
      <c r="BL31">
        <v>0.13200000000000001</v>
      </c>
      <c r="BM31" t="s">
        <v>123</v>
      </c>
      <c r="BN31" t="s">
        <v>124</v>
      </c>
      <c r="BO31">
        <v>3.0000000000000001E-3</v>
      </c>
      <c r="BP31">
        <v>0.01</v>
      </c>
      <c r="BQ31">
        <v>1</v>
      </c>
      <c r="BR31" t="s">
        <v>117</v>
      </c>
      <c r="BS31" t="s">
        <v>118</v>
      </c>
      <c r="BT31" t="s">
        <v>119</v>
      </c>
      <c r="BU31" t="s">
        <v>120</v>
      </c>
      <c r="BX31" t="b">
        <v>0</v>
      </c>
      <c r="BY31" t="b">
        <v>1</v>
      </c>
      <c r="BZ31">
        <f>VLOOKUP(AA31,Comps2,6,FALSE)</f>
        <v>465</v>
      </c>
      <c r="CA31">
        <f>VLOOKUP(AA31,Comps2,7,FALSE)</f>
        <v>479</v>
      </c>
      <c r="CB31" t="str">
        <f>VLOOKUP(AA31,Comps2,8,FALSE)</f>
        <v>mm</v>
      </c>
      <c r="CC31" t="str">
        <f>VLOOKUP(AA31,Comps2,9,FALSE)</f>
        <v>Field</v>
      </c>
      <c r="CD31">
        <f>VLOOKUP(AA31,Comps2,10,FALSE)</f>
        <v>1750</v>
      </c>
      <c r="CE31" t="str">
        <f>VLOOKUP(AA31,Comps2,11,FALSE)</f>
        <v>g</v>
      </c>
      <c r="CF31" t="str">
        <f>VLOOKUP(AA31,Comps2,12,FALSE)</f>
        <v>Field</v>
      </c>
      <c r="CG31">
        <f>VLOOKUP(AA31,Comps2,13,FALSE)</f>
        <v>0</v>
      </c>
      <c r="CH31">
        <f>VLOOKUP(AA31,Comps2,14,FALSE)</f>
        <v>15</v>
      </c>
      <c r="CI31" t="str">
        <f>VLOOKUP(AA31,Comps2,15,FALSE)</f>
        <v>F</v>
      </c>
    </row>
    <row r="32" spans="1:87" x14ac:dyDescent="0.25">
      <c r="A32" s="1">
        <v>44697</v>
      </c>
      <c r="B32">
        <v>5</v>
      </c>
      <c r="C32">
        <v>2022</v>
      </c>
      <c r="D32" t="s">
        <v>76</v>
      </c>
      <c r="E32" t="s">
        <v>77</v>
      </c>
      <c r="F32" t="s">
        <v>78</v>
      </c>
      <c r="G32" t="s">
        <v>79</v>
      </c>
      <c r="H32" t="s">
        <v>80</v>
      </c>
      <c r="I32" t="s">
        <v>81</v>
      </c>
      <c r="J32" t="s">
        <v>82</v>
      </c>
      <c r="K32" t="s">
        <v>83</v>
      </c>
      <c r="L32" t="s">
        <v>84</v>
      </c>
      <c r="M32" t="s">
        <v>85</v>
      </c>
      <c r="N32" t="s">
        <v>86</v>
      </c>
      <c r="O32" s="2">
        <v>0.55555555555555558</v>
      </c>
      <c r="P32" t="s">
        <v>87</v>
      </c>
      <c r="Q32">
        <v>1</v>
      </c>
      <c r="R32" t="s">
        <v>88</v>
      </c>
      <c r="S32">
        <v>32.736890000000002</v>
      </c>
      <c r="T32">
        <v>-117.06286</v>
      </c>
      <c r="U32" t="s">
        <v>89</v>
      </c>
      <c r="V32" t="b">
        <v>0</v>
      </c>
      <c r="X32" t="s">
        <v>90</v>
      </c>
      <c r="Y32" t="s">
        <v>91</v>
      </c>
      <c r="Z32" t="s">
        <v>92</v>
      </c>
      <c r="AA32" t="s">
        <v>236</v>
      </c>
      <c r="AB32" t="s">
        <v>142</v>
      </c>
      <c r="AC32" t="s">
        <v>143</v>
      </c>
      <c r="AD32" t="s">
        <v>96</v>
      </c>
      <c r="AE32">
        <v>1</v>
      </c>
      <c r="AF32" t="s">
        <v>237</v>
      </c>
      <c r="AG32" t="b">
        <v>1</v>
      </c>
      <c r="AH32" t="s">
        <v>238</v>
      </c>
      <c r="AI32" t="s">
        <v>146</v>
      </c>
      <c r="AJ32" t="s">
        <v>147</v>
      </c>
      <c r="AK32">
        <v>27.59</v>
      </c>
      <c r="AL32" t="s">
        <v>101</v>
      </c>
      <c r="AN32" t="s">
        <v>239</v>
      </c>
      <c r="AO32">
        <v>1</v>
      </c>
      <c r="AP32" t="s">
        <v>103</v>
      </c>
      <c r="AQ32">
        <v>27.59</v>
      </c>
      <c r="AR32" t="s">
        <v>101</v>
      </c>
      <c r="AS32" t="s">
        <v>83</v>
      </c>
      <c r="AT32" t="s">
        <v>104</v>
      </c>
      <c r="AV32" t="s">
        <v>106</v>
      </c>
      <c r="AW32" t="s">
        <v>125</v>
      </c>
      <c r="AX32">
        <v>50</v>
      </c>
      <c r="AY32" t="s">
        <v>126</v>
      </c>
      <c r="AZ32" t="s">
        <v>109</v>
      </c>
      <c r="BA32" t="s">
        <v>110</v>
      </c>
      <c r="BB32" t="s">
        <v>127</v>
      </c>
      <c r="BC32" t="s">
        <v>149</v>
      </c>
      <c r="BD32" s="1">
        <v>44768</v>
      </c>
      <c r="BE32" t="s">
        <v>237</v>
      </c>
      <c r="BF32" s="1">
        <v>44697</v>
      </c>
      <c r="BG32" t="s">
        <v>117</v>
      </c>
      <c r="BH32" s="1">
        <v>18264</v>
      </c>
      <c r="BI32">
        <v>1</v>
      </c>
      <c r="BJ32" s="35">
        <f>BK32*1000</f>
        <v>130</v>
      </c>
      <c r="BK32">
        <v>0.13</v>
      </c>
      <c r="BL32">
        <v>0.13</v>
      </c>
      <c r="BM32" t="s">
        <v>123</v>
      </c>
      <c r="BN32" t="s">
        <v>124</v>
      </c>
      <c r="BO32">
        <v>3.0000000000000001E-3</v>
      </c>
      <c r="BP32">
        <v>0.01</v>
      </c>
      <c r="BQ32">
        <v>1</v>
      </c>
      <c r="BR32" t="s">
        <v>117</v>
      </c>
      <c r="BS32" t="s">
        <v>118</v>
      </c>
      <c r="BT32" t="s">
        <v>119</v>
      </c>
      <c r="BU32" t="s">
        <v>120</v>
      </c>
      <c r="BX32" t="b">
        <v>0</v>
      </c>
      <c r="BY32" t="b">
        <v>1</v>
      </c>
      <c r="BZ32">
        <f>VLOOKUP(AA32,Comps2,6,FALSE)</f>
        <v>392</v>
      </c>
      <c r="CA32">
        <f>VLOOKUP(AA32,Comps2,7,FALSE)</f>
        <v>406</v>
      </c>
      <c r="CB32" t="str">
        <f>VLOOKUP(AA32,Comps2,8,FALSE)</f>
        <v>mm</v>
      </c>
      <c r="CC32" t="str">
        <f>VLOOKUP(AA32,Comps2,9,FALSE)</f>
        <v>Field</v>
      </c>
      <c r="CD32">
        <f>VLOOKUP(AA32,Comps2,10,FALSE)</f>
        <v>990</v>
      </c>
      <c r="CE32" t="str">
        <f>VLOOKUP(AA32,Comps2,11,FALSE)</f>
        <v>g</v>
      </c>
      <c r="CF32" t="str">
        <f>VLOOKUP(AA32,Comps2,12,FALSE)</f>
        <v>Field</v>
      </c>
      <c r="CG32">
        <f>VLOOKUP(AA32,Comps2,13,FALSE)</f>
        <v>0</v>
      </c>
      <c r="CH32">
        <f>VLOOKUP(AA32,Comps2,14,FALSE)</f>
        <v>12</v>
      </c>
      <c r="CI32" t="str">
        <f>VLOOKUP(AA32,Comps2,15,FALSE)</f>
        <v>LAB</v>
      </c>
    </row>
    <row r="33" spans="1:87" x14ac:dyDescent="0.25">
      <c r="A33" s="1">
        <v>44697</v>
      </c>
      <c r="B33">
        <v>5</v>
      </c>
      <c r="C33">
        <v>2022</v>
      </c>
      <c r="D33" t="s">
        <v>76</v>
      </c>
      <c r="E33" t="s">
        <v>77</v>
      </c>
      <c r="F33" t="s">
        <v>78</v>
      </c>
      <c r="G33" t="s">
        <v>79</v>
      </c>
      <c r="H33" t="s">
        <v>80</v>
      </c>
      <c r="I33" t="s">
        <v>81</v>
      </c>
      <c r="J33" t="s">
        <v>82</v>
      </c>
      <c r="K33" t="s">
        <v>83</v>
      </c>
      <c r="L33" t="s">
        <v>84</v>
      </c>
      <c r="M33" t="s">
        <v>85</v>
      </c>
      <c r="N33" t="s">
        <v>86</v>
      </c>
      <c r="O33" s="2">
        <v>0.55555555555555558</v>
      </c>
      <c r="P33" t="s">
        <v>87</v>
      </c>
      <c r="Q33">
        <v>1</v>
      </c>
      <c r="R33" t="s">
        <v>88</v>
      </c>
      <c r="S33">
        <v>32.736890000000002</v>
      </c>
      <c r="T33">
        <v>-117.06286</v>
      </c>
      <c r="U33" t="s">
        <v>89</v>
      </c>
      <c r="V33" t="b">
        <v>0</v>
      </c>
      <c r="X33" t="s">
        <v>90</v>
      </c>
      <c r="Y33" t="s">
        <v>91</v>
      </c>
      <c r="Z33" t="s">
        <v>92</v>
      </c>
      <c r="AA33" t="s">
        <v>207</v>
      </c>
      <c r="AB33" t="s">
        <v>142</v>
      </c>
      <c r="AC33" t="s">
        <v>143</v>
      </c>
      <c r="AD33" t="s">
        <v>96</v>
      </c>
      <c r="AE33">
        <v>1</v>
      </c>
      <c r="AF33" t="s">
        <v>208</v>
      </c>
      <c r="AG33" t="b">
        <v>1</v>
      </c>
      <c r="AH33" t="s">
        <v>209</v>
      </c>
      <c r="AI33" t="s">
        <v>146</v>
      </c>
      <c r="AJ33" t="s">
        <v>147</v>
      </c>
      <c r="AK33">
        <v>24.46</v>
      </c>
      <c r="AL33" t="s">
        <v>101</v>
      </c>
      <c r="AN33" t="s">
        <v>210</v>
      </c>
      <c r="AO33">
        <v>1</v>
      </c>
      <c r="AP33" t="s">
        <v>103</v>
      </c>
      <c r="AQ33">
        <v>24.46</v>
      </c>
      <c r="AR33" t="s">
        <v>101</v>
      </c>
      <c r="AS33" t="s">
        <v>83</v>
      </c>
      <c r="AT33" t="s">
        <v>104</v>
      </c>
      <c r="AV33" t="s">
        <v>106</v>
      </c>
      <c r="AW33" t="s">
        <v>125</v>
      </c>
      <c r="AX33">
        <v>50</v>
      </c>
      <c r="AY33" t="s">
        <v>126</v>
      </c>
      <c r="AZ33" t="s">
        <v>109</v>
      </c>
      <c r="BA33" t="s">
        <v>110</v>
      </c>
      <c r="BB33" t="s">
        <v>127</v>
      </c>
      <c r="BC33" t="s">
        <v>149</v>
      </c>
      <c r="BD33" s="1">
        <v>44768</v>
      </c>
      <c r="BE33" t="s">
        <v>208</v>
      </c>
      <c r="BF33" s="1">
        <v>44697</v>
      </c>
      <c r="BG33" t="s">
        <v>117</v>
      </c>
      <c r="BH33" s="1">
        <v>18264</v>
      </c>
      <c r="BI33">
        <v>1</v>
      </c>
      <c r="BJ33" s="35">
        <f>BK33*1000</f>
        <v>118</v>
      </c>
      <c r="BK33">
        <v>0.11799999999999999</v>
      </c>
      <c r="BL33">
        <v>0.11799999999999999</v>
      </c>
      <c r="BM33" t="s">
        <v>123</v>
      </c>
      <c r="BN33" t="s">
        <v>124</v>
      </c>
      <c r="BO33">
        <v>3.0000000000000001E-3</v>
      </c>
      <c r="BP33">
        <v>0.01</v>
      </c>
      <c r="BQ33">
        <v>1</v>
      </c>
      <c r="BR33" t="s">
        <v>117</v>
      </c>
      <c r="BS33" t="s">
        <v>118</v>
      </c>
      <c r="BT33" t="s">
        <v>119</v>
      </c>
      <c r="BU33" t="s">
        <v>120</v>
      </c>
      <c r="BX33" t="b">
        <v>0</v>
      </c>
      <c r="BY33" t="b">
        <v>1</v>
      </c>
      <c r="BZ33">
        <f>VLOOKUP(AA33,Comps2,6,FALSE)</f>
        <v>324</v>
      </c>
      <c r="CA33">
        <f>VLOOKUP(AA33,Comps2,7,FALSE)</f>
        <v>342</v>
      </c>
      <c r="CB33" t="str">
        <f>VLOOKUP(AA33,Comps2,8,FALSE)</f>
        <v>mm</v>
      </c>
      <c r="CC33" t="str">
        <f>VLOOKUP(AA33,Comps2,9,FALSE)</f>
        <v>Field</v>
      </c>
      <c r="CD33">
        <f>VLOOKUP(AA33,Comps2,10,FALSE)</f>
        <v>675</v>
      </c>
      <c r="CE33" t="str">
        <f>VLOOKUP(AA33,Comps2,11,FALSE)</f>
        <v>g</v>
      </c>
      <c r="CF33" t="str">
        <f>VLOOKUP(AA33,Comps2,12,FALSE)</f>
        <v>Field</v>
      </c>
      <c r="CG33">
        <f>VLOOKUP(AA33,Comps2,13,FALSE)</f>
        <v>0</v>
      </c>
      <c r="CH33">
        <f>VLOOKUP(AA33,Comps2,14,FALSE)</f>
        <v>9</v>
      </c>
      <c r="CI33" t="str">
        <f>VLOOKUP(AA33,Comps2,15,FALSE)</f>
        <v>LAB</v>
      </c>
    </row>
    <row r="34" spans="1:87" x14ac:dyDescent="0.25">
      <c r="A34" s="1">
        <v>44698</v>
      </c>
      <c r="B34">
        <v>5</v>
      </c>
      <c r="C34">
        <v>2022</v>
      </c>
      <c r="D34" t="s">
        <v>280</v>
      </c>
      <c r="E34" t="s">
        <v>281</v>
      </c>
      <c r="F34" t="s">
        <v>78</v>
      </c>
      <c r="G34" t="s">
        <v>79</v>
      </c>
      <c r="H34" t="s">
        <v>80</v>
      </c>
      <c r="I34" t="s">
        <v>81</v>
      </c>
      <c r="J34" t="s">
        <v>82</v>
      </c>
      <c r="K34" t="s">
        <v>83</v>
      </c>
      <c r="L34" t="s">
        <v>282</v>
      </c>
      <c r="M34" t="s">
        <v>85</v>
      </c>
      <c r="N34" t="s">
        <v>86</v>
      </c>
      <c r="O34" s="2">
        <v>0.375</v>
      </c>
      <c r="P34" t="s">
        <v>87</v>
      </c>
      <c r="Q34">
        <v>1</v>
      </c>
      <c r="R34" t="s">
        <v>88</v>
      </c>
      <c r="S34">
        <v>32.988633999999998</v>
      </c>
      <c r="T34">
        <v>-116.582258</v>
      </c>
      <c r="U34" t="s">
        <v>89</v>
      </c>
      <c r="V34" t="b">
        <v>0</v>
      </c>
      <c r="W34">
        <v>9</v>
      </c>
      <c r="X34" t="s">
        <v>90</v>
      </c>
      <c r="Y34" t="s">
        <v>91</v>
      </c>
      <c r="Z34" t="s">
        <v>92</v>
      </c>
      <c r="AA34" t="s">
        <v>416</v>
      </c>
      <c r="AB34" t="s">
        <v>142</v>
      </c>
      <c r="AC34" t="s">
        <v>143</v>
      </c>
      <c r="AD34" t="s">
        <v>96</v>
      </c>
      <c r="AE34">
        <v>1</v>
      </c>
      <c r="AF34" t="s">
        <v>417</v>
      </c>
      <c r="AG34" t="b">
        <v>1</v>
      </c>
      <c r="AH34" t="s">
        <v>418</v>
      </c>
      <c r="AI34" t="s">
        <v>99</v>
      </c>
      <c r="AJ34" t="s">
        <v>100</v>
      </c>
      <c r="AK34">
        <v>80.61</v>
      </c>
      <c r="AL34" t="s">
        <v>101</v>
      </c>
      <c r="AN34" t="s">
        <v>419</v>
      </c>
      <c r="AO34">
        <v>1</v>
      </c>
      <c r="AP34" t="s">
        <v>103</v>
      </c>
      <c r="AQ34">
        <v>299.99</v>
      </c>
      <c r="AR34" t="s">
        <v>101</v>
      </c>
      <c r="AS34" t="s">
        <v>83</v>
      </c>
      <c r="AT34" t="s">
        <v>104</v>
      </c>
      <c r="AU34" t="s">
        <v>420</v>
      </c>
      <c r="AV34" t="s">
        <v>106</v>
      </c>
      <c r="AW34" t="s">
        <v>125</v>
      </c>
      <c r="AX34">
        <v>50</v>
      </c>
      <c r="AY34" t="s">
        <v>126</v>
      </c>
      <c r="AZ34" t="s">
        <v>109</v>
      </c>
      <c r="BA34" t="s">
        <v>110</v>
      </c>
      <c r="BB34" t="s">
        <v>127</v>
      </c>
      <c r="BC34" t="s">
        <v>128</v>
      </c>
      <c r="BD34" s="1">
        <v>44819</v>
      </c>
      <c r="BE34" t="s">
        <v>421</v>
      </c>
      <c r="BF34" s="1">
        <v>44698</v>
      </c>
      <c r="BG34" t="s">
        <v>117</v>
      </c>
      <c r="BH34" s="1">
        <v>18264</v>
      </c>
      <c r="BI34">
        <v>1</v>
      </c>
      <c r="BJ34" s="35">
        <f>BK34*1000</f>
        <v>111</v>
      </c>
      <c r="BK34">
        <v>0.111</v>
      </c>
      <c r="BL34">
        <v>0.111</v>
      </c>
      <c r="BM34" t="s">
        <v>123</v>
      </c>
      <c r="BN34" t="s">
        <v>124</v>
      </c>
      <c r="BO34">
        <v>3.0000000000000001E-3</v>
      </c>
      <c r="BP34">
        <v>0.01</v>
      </c>
      <c r="BQ34">
        <v>1</v>
      </c>
      <c r="BR34" t="s">
        <v>117</v>
      </c>
      <c r="BS34" t="s">
        <v>118</v>
      </c>
      <c r="BT34" t="s">
        <v>119</v>
      </c>
      <c r="BU34" t="s">
        <v>120</v>
      </c>
      <c r="BX34" t="b">
        <v>0</v>
      </c>
      <c r="BY34" t="b">
        <v>1</v>
      </c>
      <c r="BZ34">
        <f>VLOOKUP(AA34,Comps2,6,FALSE)</f>
        <v>372</v>
      </c>
      <c r="CA34">
        <f>VLOOKUP(AA34,Comps2,7,FALSE)</f>
        <v>390</v>
      </c>
      <c r="CB34" t="str">
        <f>VLOOKUP(AA34,Comps2,8,FALSE)</f>
        <v>mm</v>
      </c>
      <c r="CC34" t="str">
        <f>VLOOKUP(AA34,Comps2,9,FALSE)</f>
        <v>Field</v>
      </c>
      <c r="CD34">
        <f>VLOOKUP(AA34,Comps2,10,FALSE)</f>
        <v>915</v>
      </c>
      <c r="CE34" t="str">
        <f>VLOOKUP(AA34,Comps2,11,FALSE)</f>
        <v>g</v>
      </c>
      <c r="CF34" t="str">
        <f>VLOOKUP(AA34,Comps2,12,FALSE)</f>
        <v>Field</v>
      </c>
      <c r="CG34">
        <f>VLOOKUP(AA34,Comps2,13,FALSE)</f>
        <v>0</v>
      </c>
      <c r="CH34">
        <f>VLOOKUP(AA34,Comps2,14,FALSE)</f>
        <v>13</v>
      </c>
      <c r="CI34" t="str">
        <f>VLOOKUP(AA34,Comps2,15,FALSE)</f>
        <v>LAB</v>
      </c>
    </row>
    <row r="35" spans="1:87" x14ac:dyDescent="0.25">
      <c r="A35" s="1">
        <v>44698</v>
      </c>
      <c r="B35">
        <v>5</v>
      </c>
      <c r="C35">
        <v>2022</v>
      </c>
      <c r="D35" t="s">
        <v>280</v>
      </c>
      <c r="E35" t="s">
        <v>281</v>
      </c>
      <c r="F35" t="s">
        <v>78</v>
      </c>
      <c r="G35" t="s">
        <v>79</v>
      </c>
      <c r="H35" t="s">
        <v>80</v>
      </c>
      <c r="I35" t="s">
        <v>81</v>
      </c>
      <c r="J35" t="s">
        <v>82</v>
      </c>
      <c r="K35" t="s">
        <v>83</v>
      </c>
      <c r="L35" t="s">
        <v>282</v>
      </c>
      <c r="M35" t="s">
        <v>85</v>
      </c>
      <c r="N35" t="s">
        <v>86</v>
      </c>
      <c r="O35" s="2">
        <v>0.375</v>
      </c>
      <c r="P35" t="s">
        <v>87</v>
      </c>
      <c r="Q35">
        <v>1</v>
      </c>
      <c r="R35" t="s">
        <v>88</v>
      </c>
      <c r="S35">
        <v>32.988633999999998</v>
      </c>
      <c r="T35">
        <v>-116.582258</v>
      </c>
      <c r="U35" t="s">
        <v>89</v>
      </c>
      <c r="V35" t="b">
        <v>0</v>
      </c>
      <c r="W35">
        <v>9</v>
      </c>
      <c r="X35" t="s">
        <v>90</v>
      </c>
      <c r="Y35" t="s">
        <v>91</v>
      </c>
      <c r="Z35" t="s">
        <v>92</v>
      </c>
      <c r="AA35" t="s">
        <v>424</v>
      </c>
      <c r="AB35" t="s">
        <v>142</v>
      </c>
      <c r="AC35" t="s">
        <v>143</v>
      </c>
      <c r="AD35" t="s">
        <v>96</v>
      </c>
      <c r="AE35">
        <v>1</v>
      </c>
      <c r="AF35" t="s">
        <v>425</v>
      </c>
      <c r="AG35" t="b">
        <v>1</v>
      </c>
      <c r="AH35" t="s">
        <v>426</v>
      </c>
      <c r="AI35" t="s">
        <v>99</v>
      </c>
      <c r="AJ35" t="s">
        <v>100</v>
      </c>
      <c r="AK35">
        <v>87.68</v>
      </c>
      <c r="AL35" t="s">
        <v>101</v>
      </c>
      <c r="AN35" t="s">
        <v>419</v>
      </c>
      <c r="AO35">
        <v>1</v>
      </c>
      <c r="AP35" t="s">
        <v>103</v>
      </c>
      <c r="AQ35">
        <v>299.99</v>
      </c>
      <c r="AR35" t="s">
        <v>101</v>
      </c>
      <c r="AS35" t="s">
        <v>83</v>
      </c>
      <c r="AT35" t="s">
        <v>104</v>
      </c>
      <c r="AU35" t="s">
        <v>420</v>
      </c>
      <c r="AV35" t="s">
        <v>106</v>
      </c>
      <c r="AW35" t="s">
        <v>125</v>
      </c>
      <c r="AX35">
        <v>50</v>
      </c>
      <c r="AY35" t="s">
        <v>126</v>
      </c>
      <c r="AZ35" t="s">
        <v>109</v>
      </c>
      <c r="BA35" t="s">
        <v>110</v>
      </c>
      <c r="BB35" t="s">
        <v>127</v>
      </c>
      <c r="BC35" t="s">
        <v>128</v>
      </c>
      <c r="BD35" s="1">
        <v>44819</v>
      </c>
      <c r="BE35" t="s">
        <v>421</v>
      </c>
      <c r="BF35" s="1">
        <v>44698</v>
      </c>
      <c r="BG35" t="s">
        <v>117</v>
      </c>
      <c r="BH35" s="1">
        <v>18264</v>
      </c>
      <c r="BI35">
        <v>1</v>
      </c>
      <c r="BJ35" s="35">
        <f>BK35*1000</f>
        <v>111</v>
      </c>
      <c r="BK35">
        <v>0.111</v>
      </c>
      <c r="BL35">
        <v>0.111</v>
      </c>
      <c r="BM35" t="s">
        <v>123</v>
      </c>
      <c r="BN35" t="s">
        <v>124</v>
      </c>
      <c r="BO35">
        <v>3.0000000000000001E-3</v>
      </c>
      <c r="BP35">
        <v>0.01</v>
      </c>
      <c r="BQ35">
        <v>1</v>
      </c>
      <c r="BR35" t="s">
        <v>117</v>
      </c>
      <c r="BS35" t="s">
        <v>118</v>
      </c>
      <c r="BT35" t="s">
        <v>119</v>
      </c>
      <c r="BU35" t="s">
        <v>120</v>
      </c>
      <c r="BX35" t="b">
        <v>0</v>
      </c>
      <c r="BY35" t="b">
        <v>1</v>
      </c>
      <c r="BZ35">
        <f>VLOOKUP(AA35,Comps2,6,FALSE)</f>
        <v>368</v>
      </c>
      <c r="CA35">
        <f>VLOOKUP(AA35,Comps2,7,FALSE)</f>
        <v>385</v>
      </c>
      <c r="CB35" t="str">
        <f>VLOOKUP(AA35,Comps2,8,FALSE)</f>
        <v>mm</v>
      </c>
      <c r="CC35" t="str">
        <f>VLOOKUP(AA35,Comps2,9,FALSE)</f>
        <v>Field</v>
      </c>
      <c r="CD35">
        <f>VLOOKUP(AA35,Comps2,10,FALSE)</f>
        <v>995</v>
      </c>
      <c r="CE35" t="str">
        <f>VLOOKUP(AA35,Comps2,11,FALSE)</f>
        <v>g</v>
      </c>
      <c r="CF35" t="str">
        <f>VLOOKUP(AA35,Comps2,12,FALSE)</f>
        <v>Field</v>
      </c>
      <c r="CG35">
        <f>VLOOKUP(AA35,Comps2,13,FALSE)</f>
        <v>0</v>
      </c>
      <c r="CH35">
        <f>VLOOKUP(AA35,Comps2,14,FALSE)</f>
        <v>13</v>
      </c>
      <c r="CI35" t="str">
        <f>VLOOKUP(AA35,Comps2,15,FALSE)</f>
        <v>LAB</v>
      </c>
    </row>
    <row r="36" spans="1:87" x14ac:dyDescent="0.25">
      <c r="A36" s="1">
        <v>44698</v>
      </c>
      <c r="B36">
        <v>5</v>
      </c>
      <c r="C36">
        <v>2022</v>
      </c>
      <c r="D36" t="s">
        <v>280</v>
      </c>
      <c r="E36" t="s">
        <v>281</v>
      </c>
      <c r="F36" t="s">
        <v>78</v>
      </c>
      <c r="G36" t="s">
        <v>79</v>
      </c>
      <c r="H36" t="s">
        <v>80</v>
      </c>
      <c r="I36" t="s">
        <v>81</v>
      </c>
      <c r="J36" t="s">
        <v>82</v>
      </c>
      <c r="K36" t="s">
        <v>83</v>
      </c>
      <c r="L36" t="s">
        <v>282</v>
      </c>
      <c r="M36" t="s">
        <v>85</v>
      </c>
      <c r="N36" t="s">
        <v>86</v>
      </c>
      <c r="O36" s="2">
        <v>0.375</v>
      </c>
      <c r="P36" t="s">
        <v>87</v>
      </c>
      <c r="Q36">
        <v>1</v>
      </c>
      <c r="R36" t="s">
        <v>88</v>
      </c>
      <c r="S36">
        <v>32.988633999999998</v>
      </c>
      <c r="T36">
        <v>-116.582258</v>
      </c>
      <c r="U36" t="s">
        <v>89</v>
      </c>
      <c r="V36" t="b">
        <v>0</v>
      </c>
      <c r="W36">
        <v>9</v>
      </c>
      <c r="X36" t="s">
        <v>90</v>
      </c>
      <c r="Y36" t="s">
        <v>91</v>
      </c>
      <c r="Z36" t="s">
        <v>92</v>
      </c>
      <c r="AA36" t="s">
        <v>429</v>
      </c>
      <c r="AB36" t="s">
        <v>142</v>
      </c>
      <c r="AC36" t="s">
        <v>143</v>
      </c>
      <c r="AD36" t="s">
        <v>96</v>
      </c>
      <c r="AE36">
        <v>1</v>
      </c>
      <c r="AF36" t="s">
        <v>430</v>
      </c>
      <c r="AG36" t="b">
        <v>1</v>
      </c>
      <c r="AH36" t="s">
        <v>431</v>
      </c>
      <c r="AI36" t="s">
        <v>99</v>
      </c>
      <c r="AJ36" t="s">
        <v>100</v>
      </c>
      <c r="AK36">
        <v>67.39</v>
      </c>
      <c r="AL36" t="s">
        <v>101</v>
      </c>
      <c r="AN36" t="s">
        <v>419</v>
      </c>
      <c r="AO36">
        <v>1</v>
      </c>
      <c r="AP36" t="s">
        <v>103</v>
      </c>
      <c r="AQ36">
        <v>299.99</v>
      </c>
      <c r="AR36" t="s">
        <v>101</v>
      </c>
      <c r="AS36" t="s">
        <v>83</v>
      </c>
      <c r="AT36" t="s">
        <v>104</v>
      </c>
      <c r="AU36" t="s">
        <v>420</v>
      </c>
      <c r="AV36" t="s">
        <v>106</v>
      </c>
      <c r="AW36" t="s">
        <v>125</v>
      </c>
      <c r="AX36">
        <v>50</v>
      </c>
      <c r="AY36" t="s">
        <v>126</v>
      </c>
      <c r="AZ36" t="s">
        <v>109</v>
      </c>
      <c r="BA36" t="s">
        <v>110</v>
      </c>
      <c r="BB36" t="s">
        <v>127</v>
      </c>
      <c r="BC36" t="s">
        <v>128</v>
      </c>
      <c r="BD36" s="1">
        <v>44819</v>
      </c>
      <c r="BE36" t="s">
        <v>421</v>
      </c>
      <c r="BF36" s="1">
        <v>44698</v>
      </c>
      <c r="BG36" t="s">
        <v>117</v>
      </c>
      <c r="BH36" s="1">
        <v>18264</v>
      </c>
      <c r="BI36">
        <v>1</v>
      </c>
      <c r="BJ36" s="35">
        <f>BK36*1000</f>
        <v>111</v>
      </c>
      <c r="BK36">
        <v>0.111</v>
      </c>
      <c r="BL36">
        <v>0.111</v>
      </c>
      <c r="BM36" t="s">
        <v>123</v>
      </c>
      <c r="BN36" t="s">
        <v>124</v>
      </c>
      <c r="BO36">
        <v>3.0000000000000001E-3</v>
      </c>
      <c r="BP36">
        <v>0.01</v>
      </c>
      <c r="BQ36">
        <v>1</v>
      </c>
      <c r="BR36" t="s">
        <v>117</v>
      </c>
      <c r="BS36" t="s">
        <v>118</v>
      </c>
      <c r="BT36" t="s">
        <v>119</v>
      </c>
      <c r="BU36" t="s">
        <v>120</v>
      </c>
      <c r="BX36" t="b">
        <v>0</v>
      </c>
      <c r="BY36" t="b">
        <v>1</v>
      </c>
      <c r="BZ36">
        <f>VLOOKUP(AA36,Comps2,6,FALSE)</f>
        <v>340</v>
      </c>
      <c r="CA36">
        <f>VLOOKUP(AA36,Comps2,7,FALSE)</f>
        <v>357</v>
      </c>
      <c r="CB36" t="str">
        <f>VLOOKUP(AA36,Comps2,8,FALSE)</f>
        <v>mm</v>
      </c>
      <c r="CC36" t="str">
        <f>VLOOKUP(AA36,Comps2,9,FALSE)</f>
        <v>Field</v>
      </c>
      <c r="CD36">
        <f>VLOOKUP(AA36,Comps2,10,FALSE)</f>
        <v>765</v>
      </c>
      <c r="CE36" t="str">
        <f>VLOOKUP(AA36,Comps2,11,FALSE)</f>
        <v>g</v>
      </c>
      <c r="CF36" t="str">
        <f>VLOOKUP(AA36,Comps2,12,FALSE)</f>
        <v>Field</v>
      </c>
      <c r="CG36">
        <f>VLOOKUP(AA36,Comps2,13,FALSE)</f>
        <v>0</v>
      </c>
      <c r="CH36">
        <f>VLOOKUP(AA36,Comps2,14,FALSE)</f>
        <v>11</v>
      </c>
      <c r="CI36" t="str">
        <f>VLOOKUP(AA36,Comps2,15,FALSE)</f>
        <v>LAB</v>
      </c>
    </row>
    <row r="37" spans="1:87" x14ac:dyDescent="0.25">
      <c r="A37" s="1">
        <v>44698</v>
      </c>
      <c r="B37">
        <v>5</v>
      </c>
      <c r="C37">
        <v>2022</v>
      </c>
      <c r="D37" t="s">
        <v>280</v>
      </c>
      <c r="E37" t="s">
        <v>281</v>
      </c>
      <c r="F37" t="s">
        <v>78</v>
      </c>
      <c r="G37" t="s">
        <v>79</v>
      </c>
      <c r="H37" t="s">
        <v>80</v>
      </c>
      <c r="I37" t="s">
        <v>81</v>
      </c>
      <c r="J37" t="s">
        <v>82</v>
      </c>
      <c r="K37" t="s">
        <v>83</v>
      </c>
      <c r="L37" t="s">
        <v>282</v>
      </c>
      <c r="M37" t="s">
        <v>85</v>
      </c>
      <c r="N37" t="s">
        <v>86</v>
      </c>
      <c r="O37" s="2">
        <v>0.375</v>
      </c>
      <c r="P37" t="s">
        <v>87</v>
      </c>
      <c r="Q37">
        <v>1</v>
      </c>
      <c r="R37" t="s">
        <v>88</v>
      </c>
      <c r="S37">
        <v>32.988633999999998</v>
      </c>
      <c r="T37">
        <v>-116.582258</v>
      </c>
      <c r="U37" t="s">
        <v>89</v>
      </c>
      <c r="V37" t="b">
        <v>0</v>
      </c>
      <c r="W37">
        <v>9</v>
      </c>
      <c r="X37" t="s">
        <v>90</v>
      </c>
      <c r="Y37" t="s">
        <v>91</v>
      </c>
      <c r="Z37" t="s">
        <v>92</v>
      </c>
      <c r="AA37" t="s">
        <v>434</v>
      </c>
      <c r="AB37" t="s">
        <v>142</v>
      </c>
      <c r="AC37" t="s">
        <v>143</v>
      </c>
      <c r="AD37" t="s">
        <v>96</v>
      </c>
      <c r="AE37">
        <v>1</v>
      </c>
      <c r="AF37" t="s">
        <v>435</v>
      </c>
      <c r="AG37" t="b">
        <v>1</v>
      </c>
      <c r="AH37" t="s">
        <v>436</v>
      </c>
      <c r="AI37" t="s">
        <v>99</v>
      </c>
      <c r="AJ37" t="s">
        <v>100</v>
      </c>
      <c r="AK37">
        <v>64.31</v>
      </c>
      <c r="AL37" t="s">
        <v>101</v>
      </c>
      <c r="AN37" t="s">
        <v>419</v>
      </c>
      <c r="AO37">
        <v>1</v>
      </c>
      <c r="AP37" t="s">
        <v>103</v>
      </c>
      <c r="AQ37">
        <v>299.99</v>
      </c>
      <c r="AR37" t="s">
        <v>101</v>
      </c>
      <c r="AS37" t="s">
        <v>83</v>
      </c>
      <c r="AT37" t="s">
        <v>104</v>
      </c>
      <c r="AU37" t="s">
        <v>420</v>
      </c>
      <c r="AV37" t="s">
        <v>106</v>
      </c>
      <c r="AW37" t="s">
        <v>125</v>
      </c>
      <c r="AX37">
        <v>50</v>
      </c>
      <c r="AY37" t="s">
        <v>126</v>
      </c>
      <c r="AZ37" t="s">
        <v>109</v>
      </c>
      <c r="BA37" t="s">
        <v>110</v>
      </c>
      <c r="BB37" t="s">
        <v>127</v>
      </c>
      <c r="BC37" t="s">
        <v>128</v>
      </c>
      <c r="BD37" s="1">
        <v>44819</v>
      </c>
      <c r="BE37" t="s">
        <v>421</v>
      </c>
      <c r="BF37" s="1">
        <v>44698</v>
      </c>
      <c r="BG37" t="s">
        <v>117</v>
      </c>
      <c r="BH37" s="1">
        <v>18264</v>
      </c>
      <c r="BI37">
        <v>1</v>
      </c>
      <c r="BJ37" s="35">
        <f>BK37*1000</f>
        <v>111</v>
      </c>
      <c r="BK37">
        <v>0.111</v>
      </c>
      <c r="BL37">
        <v>0.111</v>
      </c>
      <c r="BM37" t="s">
        <v>123</v>
      </c>
      <c r="BN37" t="s">
        <v>124</v>
      </c>
      <c r="BO37">
        <v>3.0000000000000001E-3</v>
      </c>
      <c r="BP37">
        <v>0.01</v>
      </c>
      <c r="BQ37">
        <v>1</v>
      </c>
      <c r="BR37" t="s">
        <v>117</v>
      </c>
      <c r="BS37" t="s">
        <v>118</v>
      </c>
      <c r="BT37" t="s">
        <v>119</v>
      </c>
      <c r="BU37" t="s">
        <v>120</v>
      </c>
      <c r="BX37" t="b">
        <v>0</v>
      </c>
      <c r="BY37" t="b">
        <v>1</v>
      </c>
      <c r="BZ37">
        <f>VLOOKUP(AA37,Comps2,6,FALSE)</f>
        <v>342</v>
      </c>
      <c r="CA37">
        <f>VLOOKUP(AA37,Comps2,7,FALSE)</f>
        <v>360</v>
      </c>
      <c r="CB37" t="str">
        <f>VLOOKUP(AA37,Comps2,8,FALSE)</f>
        <v>mm</v>
      </c>
      <c r="CC37" t="str">
        <f>VLOOKUP(AA37,Comps2,9,FALSE)</f>
        <v>Field</v>
      </c>
      <c r="CD37">
        <f>VLOOKUP(AA37,Comps2,10,FALSE)</f>
        <v>730</v>
      </c>
      <c r="CE37" t="str">
        <f>VLOOKUP(AA37,Comps2,11,FALSE)</f>
        <v>g</v>
      </c>
      <c r="CF37" t="str">
        <f>VLOOKUP(AA37,Comps2,12,FALSE)</f>
        <v>Field</v>
      </c>
      <c r="CG37">
        <f>VLOOKUP(AA37,Comps2,13,FALSE)</f>
        <v>0</v>
      </c>
      <c r="CH37">
        <f>VLOOKUP(AA37,Comps2,14,FALSE)</f>
        <v>11</v>
      </c>
      <c r="CI37" t="str">
        <f>VLOOKUP(AA37,Comps2,15,FALSE)</f>
        <v>LAB</v>
      </c>
    </row>
    <row r="38" spans="1:87" x14ac:dyDescent="0.25">
      <c r="A38" s="1">
        <v>44887</v>
      </c>
      <c r="B38">
        <v>11</v>
      </c>
      <c r="C38">
        <v>2022</v>
      </c>
      <c r="D38" t="s">
        <v>972</v>
      </c>
      <c r="E38" t="s">
        <v>973</v>
      </c>
      <c r="F38" t="s">
        <v>78</v>
      </c>
      <c r="G38" t="s">
        <v>79</v>
      </c>
      <c r="H38" t="s">
        <v>80</v>
      </c>
      <c r="I38" t="s">
        <v>81</v>
      </c>
      <c r="J38" t="s">
        <v>82</v>
      </c>
      <c r="K38" t="s">
        <v>1506</v>
      </c>
      <c r="M38" t="s">
        <v>1507</v>
      </c>
      <c r="N38" t="s">
        <v>86</v>
      </c>
      <c r="O38" s="2">
        <v>0.58333333333333337</v>
      </c>
      <c r="P38" t="s">
        <v>1508</v>
      </c>
      <c r="Q38">
        <v>1</v>
      </c>
      <c r="R38" t="s">
        <v>88</v>
      </c>
      <c r="S38">
        <v>33.20900125</v>
      </c>
      <c r="T38">
        <v>-117.40103499999999</v>
      </c>
      <c r="U38" t="s">
        <v>89</v>
      </c>
      <c r="V38" t="b">
        <v>0</v>
      </c>
      <c r="W38">
        <v>9</v>
      </c>
      <c r="X38" t="s">
        <v>1509</v>
      </c>
      <c r="Y38" t="s">
        <v>91</v>
      </c>
      <c r="Z38" t="s">
        <v>1537</v>
      </c>
      <c r="AA38" t="s">
        <v>1458</v>
      </c>
      <c r="AB38" t="s">
        <v>1456</v>
      </c>
      <c r="AC38" t="s">
        <v>1457</v>
      </c>
      <c r="AD38" t="s">
        <v>96</v>
      </c>
      <c r="AE38">
        <v>1</v>
      </c>
      <c r="AG38" t="b">
        <v>1</v>
      </c>
      <c r="AH38" t="s">
        <v>1538</v>
      </c>
      <c r="AI38" t="s">
        <v>1512</v>
      </c>
      <c r="AJ38" t="s">
        <v>117</v>
      </c>
      <c r="AK38">
        <v>332.64</v>
      </c>
      <c r="AL38" t="s">
        <v>101</v>
      </c>
      <c r="AN38" t="s">
        <v>1539</v>
      </c>
      <c r="AO38">
        <v>1</v>
      </c>
      <c r="AP38" t="s">
        <v>103</v>
      </c>
      <c r="AQ38">
        <v>332.64</v>
      </c>
      <c r="AR38" t="s">
        <v>101</v>
      </c>
      <c r="AS38" t="s">
        <v>83</v>
      </c>
      <c r="AT38" t="s">
        <v>1514</v>
      </c>
      <c r="AU38" t="s">
        <v>1540</v>
      </c>
      <c r="AV38" t="s">
        <v>106</v>
      </c>
      <c r="AW38" t="s">
        <v>125</v>
      </c>
      <c r="AX38">
        <v>50</v>
      </c>
      <c r="AY38" t="s">
        <v>126</v>
      </c>
      <c r="AZ38" t="s">
        <v>109</v>
      </c>
      <c r="BA38" t="s">
        <v>1516</v>
      </c>
      <c r="BB38" t="s">
        <v>1517</v>
      </c>
      <c r="BC38" t="s">
        <v>1518</v>
      </c>
      <c r="BD38" s="1">
        <v>45019</v>
      </c>
      <c r="BE38" t="s">
        <v>1541</v>
      </c>
      <c r="BF38" s="1">
        <v>44887</v>
      </c>
      <c r="BG38" t="s">
        <v>117</v>
      </c>
      <c r="BH38" s="1">
        <v>18264</v>
      </c>
      <c r="BI38">
        <v>1</v>
      </c>
      <c r="BJ38" s="35">
        <f>BK38*1000</f>
        <v>12.599999999999996</v>
      </c>
      <c r="BK38">
        <f>0.12*(1-(89.5/100))</f>
        <v>1.2599999999999997E-2</v>
      </c>
      <c r="BL38">
        <v>0.12</v>
      </c>
      <c r="BM38" t="s">
        <v>123</v>
      </c>
      <c r="BN38" t="s">
        <v>124</v>
      </c>
      <c r="BO38">
        <v>8.9999999999999993E-3</v>
      </c>
      <c r="BP38">
        <v>0.03</v>
      </c>
      <c r="BQ38">
        <v>1</v>
      </c>
      <c r="BR38" t="s">
        <v>117</v>
      </c>
      <c r="BS38" t="s">
        <v>118</v>
      </c>
      <c r="BT38" t="s">
        <v>119</v>
      </c>
      <c r="BU38" t="s">
        <v>120</v>
      </c>
      <c r="BX38" t="b">
        <v>0</v>
      </c>
      <c r="BY38" t="b">
        <v>1</v>
      </c>
      <c r="BZ38">
        <f>VLOOKUP(AA38,Comps2,6,FALSE)</f>
        <v>0</v>
      </c>
      <c r="CA38">
        <f>VLOOKUP(AA38,Comps2,7,FALSE)</f>
        <v>0</v>
      </c>
      <c r="CB38">
        <f>VLOOKUP(AA38,Comps2,8,FALSE)</f>
        <v>0</v>
      </c>
      <c r="CC38">
        <f>VLOOKUP(AA38,Comps2,9,FALSE)</f>
        <v>0</v>
      </c>
      <c r="CD38">
        <f>VLOOKUP(AA38,Comps2,10,FALSE)</f>
        <v>0</v>
      </c>
      <c r="CE38">
        <f>VLOOKUP(AA38,Comps2,11,FALSE)</f>
        <v>0</v>
      </c>
      <c r="CF38">
        <f>VLOOKUP(AA38,Comps2,12,FALSE)</f>
        <v>0</v>
      </c>
      <c r="CG38">
        <f>VLOOKUP(AA38,Comps2,13,FALSE)</f>
        <v>0</v>
      </c>
      <c r="CH38">
        <f>VLOOKUP(AA38,Comps2,14,FALSE)</f>
        <v>0</v>
      </c>
      <c r="CI38">
        <f>VLOOKUP(AA38,Comps2,15,FALSE)</f>
        <v>0</v>
      </c>
    </row>
    <row r="39" spans="1:87" x14ac:dyDescent="0.25">
      <c r="A39" s="1">
        <v>44726</v>
      </c>
      <c r="B39">
        <v>6</v>
      </c>
      <c r="C39">
        <v>2022</v>
      </c>
      <c r="D39" t="s">
        <v>525</v>
      </c>
      <c r="E39" t="s">
        <v>526</v>
      </c>
      <c r="F39" t="s">
        <v>78</v>
      </c>
      <c r="G39" t="s">
        <v>79</v>
      </c>
      <c r="H39" t="s">
        <v>80</v>
      </c>
      <c r="I39" t="s">
        <v>81</v>
      </c>
      <c r="J39" t="s">
        <v>82</v>
      </c>
      <c r="K39" t="s">
        <v>83</v>
      </c>
      <c r="M39" t="s">
        <v>538</v>
      </c>
      <c r="N39" t="s">
        <v>86</v>
      </c>
      <c r="O39" s="2">
        <v>0.32361111111111113</v>
      </c>
      <c r="P39" t="s">
        <v>528</v>
      </c>
      <c r="Q39">
        <v>1</v>
      </c>
      <c r="R39" t="s">
        <v>88</v>
      </c>
      <c r="S39">
        <v>32.70778</v>
      </c>
      <c r="T39">
        <v>-117.17868</v>
      </c>
      <c r="U39" t="s">
        <v>89</v>
      </c>
      <c r="V39" t="b">
        <v>0</v>
      </c>
      <c r="X39" t="s">
        <v>529</v>
      </c>
      <c r="Y39" t="s">
        <v>91</v>
      </c>
      <c r="AA39" t="s">
        <v>565</v>
      </c>
      <c r="AB39" t="s">
        <v>560</v>
      </c>
      <c r="AC39" t="s">
        <v>561</v>
      </c>
      <c r="AD39" t="s">
        <v>96</v>
      </c>
      <c r="AE39">
        <v>1</v>
      </c>
      <c r="AF39" t="s">
        <v>566</v>
      </c>
      <c r="AG39" t="b">
        <v>1</v>
      </c>
      <c r="AH39" t="s">
        <v>567</v>
      </c>
      <c r="AI39" t="s">
        <v>146</v>
      </c>
      <c r="AJ39" t="s">
        <v>147</v>
      </c>
      <c r="AK39">
        <v>15.11</v>
      </c>
      <c r="AL39" t="s">
        <v>101</v>
      </c>
      <c r="AN39" t="s">
        <v>568</v>
      </c>
      <c r="AO39">
        <v>1</v>
      </c>
      <c r="AP39" t="s">
        <v>103</v>
      </c>
      <c r="AQ39">
        <v>15.11</v>
      </c>
      <c r="AR39" t="s">
        <v>101</v>
      </c>
      <c r="AS39" t="s">
        <v>83</v>
      </c>
      <c r="AT39" t="s">
        <v>104</v>
      </c>
      <c r="AV39" t="s">
        <v>106</v>
      </c>
      <c r="AW39" t="s">
        <v>125</v>
      </c>
      <c r="AX39">
        <v>50</v>
      </c>
      <c r="AY39" t="s">
        <v>126</v>
      </c>
      <c r="AZ39" t="s">
        <v>109</v>
      </c>
      <c r="BA39" t="s">
        <v>110</v>
      </c>
      <c r="BB39" t="s">
        <v>127</v>
      </c>
      <c r="BC39" t="s">
        <v>149</v>
      </c>
      <c r="BD39" s="1">
        <v>44768</v>
      </c>
      <c r="BE39" t="s">
        <v>566</v>
      </c>
      <c r="BF39" s="1">
        <v>44726</v>
      </c>
      <c r="BG39" t="s">
        <v>117</v>
      </c>
      <c r="BH39" s="1">
        <v>18264</v>
      </c>
      <c r="BI39">
        <v>1</v>
      </c>
      <c r="BJ39" s="35">
        <f>BK39*1000</f>
        <v>99</v>
      </c>
      <c r="BK39">
        <v>9.9000000000000005E-2</v>
      </c>
      <c r="BL39">
        <v>9.9000000000000005E-2</v>
      </c>
      <c r="BM39" t="s">
        <v>123</v>
      </c>
      <c r="BN39" t="s">
        <v>124</v>
      </c>
      <c r="BO39">
        <v>3.0000000000000001E-3</v>
      </c>
      <c r="BP39">
        <v>0.01</v>
      </c>
      <c r="BQ39">
        <v>1</v>
      </c>
      <c r="BR39" t="s">
        <v>117</v>
      </c>
      <c r="BS39" t="s">
        <v>118</v>
      </c>
      <c r="BT39" t="s">
        <v>119</v>
      </c>
      <c r="BU39" t="s">
        <v>120</v>
      </c>
      <c r="BX39" t="b">
        <v>0</v>
      </c>
      <c r="BY39" t="b">
        <v>1</v>
      </c>
      <c r="BZ39">
        <f>VLOOKUP(AA39,Comps2,6,FALSE)</f>
        <v>202</v>
      </c>
      <c r="CA39">
        <f>VLOOKUP(AA39,Comps2,7,FALSE)</f>
        <v>209</v>
      </c>
      <c r="CB39" t="str">
        <f>VLOOKUP(AA39,Comps2,8,FALSE)</f>
        <v>mm</v>
      </c>
      <c r="CC39" t="str">
        <f>VLOOKUP(AA39,Comps2,9,FALSE)</f>
        <v>Field</v>
      </c>
      <c r="CD39">
        <f>VLOOKUP(AA39,Comps2,10,FALSE)</f>
        <v>130</v>
      </c>
      <c r="CE39" t="str">
        <f>VLOOKUP(AA39,Comps2,11,FALSE)</f>
        <v>g</v>
      </c>
      <c r="CF39" t="str">
        <f>VLOOKUP(AA39,Comps2,12,FALSE)</f>
        <v>Field</v>
      </c>
      <c r="CG39">
        <f>VLOOKUP(AA39,Comps2,13,FALSE)</f>
        <v>0</v>
      </c>
      <c r="CH39" t="e">
        <f>VLOOKUP(AA39,Comps2,14,FALSE)</f>
        <v>#N/A</v>
      </c>
      <c r="CI39" t="str">
        <f>VLOOKUP(AA39,Comps2,15,FALSE)</f>
        <v>LAB</v>
      </c>
    </row>
    <row r="40" spans="1:87" x14ac:dyDescent="0.25">
      <c r="A40" s="1">
        <v>44727</v>
      </c>
      <c r="B40">
        <v>6</v>
      </c>
      <c r="C40">
        <v>2022</v>
      </c>
      <c r="D40" t="s">
        <v>525</v>
      </c>
      <c r="E40" t="s">
        <v>526</v>
      </c>
      <c r="F40" t="s">
        <v>78</v>
      </c>
      <c r="G40" t="s">
        <v>79</v>
      </c>
      <c r="H40" t="s">
        <v>80</v>
      </c>
      <c r="I40" t="s">
        <v>81</v>
      </c>
      <c r="J40" t="s">
        <v>82</v>
      </c>
      <c r="K40" t="s">
        <v>83</v>
      </c>
      <c r="M40" t="s">
        <v>538</v>
      </c>
      <c r="N40" t="s">
        <v>86</v>
      </c>
      <c r="O40" s="2">
        <v>0.30208333333333331</v>
      </c>
      <c r="P40" t="s">
        <v>528</v>
      </c>
      <c r="Q40">
        <v>1</v>
      </c>
      <c r="R40" t="s">
        <v>88</v>
      </c>
      <c r="S40">
        <v>32.70778</v>
      </c>
      <c r="T40">
        <v>-117.17868</v>
      </c>
      <c r="U40" t="s">
        <v>89</v>
      </c>
      <c r="V40" t="b">
        <v>0</v>
      </c>
      <c r="X40" t="s">
        <v>529</v>
      </c>
      <c r="Y40" t="s">
        <v>91</v>
      </c>
      <c r="AA40" t="s">
        <v>594</v>
      </c>
      <c r="AB40" t="s">
        <v>560</v>
      </c>
      <c r="AC40" t="s">
        <v>561</v>
      </c>
      <c r="AD40" t="s">
        <v>96</v>
      </c>
      <c r="AE40">
        <v>1</v>
      </c>
      <c r="AF40" t="s">
        <v>595</v>
      </c>
      <c r="AG40" t="b">
        <v>1</v>
      </c>
      <c r="AH40" t="s">
        <v>596</v>
      </c>
      <c r="AI40" t="s">
        <v>99</v>
      </c>
      <c r="AJ40" t="s">
        <v>100</v>
      </c>
      <c r="AK40">
        <v>425</v>
      </c>
      <c r="AL40" t="s">
        <v>101</v>
      </c>
      <c r="AN40" t="s">
        <v>597</v>
      </c>
      <c r="AO40">
        <v>1</v>
      </c>
      <c r="AP40" t="s">
        <v>103</v>
      </c>
      <c r="AQ40">
        <v>1885</v>
      </c>
      <c r="AR40" t="s">
        <v>101</v>
      </c>
      <c r="AS40" t="s">
        <v>83</v>
      </c>
      <c r="AT40" t="s">
        <v>104</v>
      </c>
      <c r="AU40" t="s">
        <v>598</v>
      </c>
      <c r="AV40" t="s">
        <v>106</v>
      </c>
      <c r="AW40" t="s">
        <v>125</v>
      </c>
      <c r="AX40">
        <v>50</v>
      </c>
      <c r="AY40" t="s">
        <v>126</v>
      </c>
      <c r="AZ40" t="s">
        <v>109</v>
      </c>
      <c r="BA40" t="s">
        <v>110</v>
      </c>
      <c r="BB40" t="s">
        <v>127</v>
      </c>
      <c r="BC40" t="s">
        <v>128</v>
      </c>
      <c r="BD40" s="1">
        <v>44819</v>
      </c>
      <c r="BE40" t="s">
        <v>599</v>
      </c>
      <c r="BF40" s="1">
        <v>44727</v>
      </c>
      <c r="BG40" t="s">
        <v>117</v>
      </c>
      <c r="BH40" s="1">
        <v>18264</v>
      </c>
      <c r="BI40">
        <v>1</v>
      </c>
      <c r="BJ40" s="35">
        <f>BK40*1000</f>
        <v>96</v>
      </c>
      <c r="BK40">
        <v>9.6000000000000002E-2</v>
      </c>
      <c r="BL40">
        <v>9.6000000000000002E-2</v>
      </c>
      <c r="BM40" t="s">
        <v>123</v>
      </c>
      <c r="BN40" t="s">
        <v>124</v>
      </c>
      <c r="BO40">
        <v>3.0000000000000001E-3</v>
      </c>
      <c r="BP40">
        <v>0.01</v>
      </c>
      <c r="BQ40">
        <v>1</v>
      </c>
      <c r="BR40" t="s">
        <v>117</v>
      </c>
      <c r="BS40" t="s">
        <v>118</v>
      </c>
      <c r="BT40" t="s">
        <v>119</v>
      </c>
      <c r="BU40" t="s">
        <v>120</v>
      </c>
      <c r="BX40" t="b">
        <v>0</v>
      </c>
      <c r="BY40" t="b">
        <v>1</v>
      </c>
      <c r="BZ40">
        <f>VLOOKUP(AA40,Comps2,6,FALSE)</f>
        <v>294</v>
      </c>
      <c r="CA40">
        <f>VLOOKUP(AA40,Comps2,7,FALSE)</f>
        <v>303</v>
      </c>
      <c r="CB40" t="str">
        <f>VLOOKUP(AA40,Comps2,8,FALSE)</f>
        <v>mm</v>
      </c>
      <c r="CC40" t="str">
        <f>VLOOKUP(AA40,Comps2,9,FALSE)</f>
        <v>Field</v>
      </c>
      <c r="CD40">
        <f>VLOOKUP(AA40,Comps2,10,FALSE)</f>
        <v>425</v>
      </c>
      <c r="CE40" t="str">
        <f>VLOOKUP(AA40,Comps2,11,FALSE)</f>
        <v>g</v>
      </c>
      <c r="CF40" t="str">
        <f>VLOOKUP(AA40,Comps2,12,FALSE)</f>
        <v>Field</v>
      </c>
      <c r="CG40">
        <f>VLOOKUP(AA40,Comps2,13,FALSE)</f>
        <v>0</v>
      </c>
      <c r="CH40" t="e">
        <f>VLOOKUP(AA40,Comps2,14,FALSE)</f>
        <v>#N/A</v>
      </c>
      <c r="CI40" t="str">
        <f>VLOOKUP(AA40,Comps2,15,FALSE)</f>
        <v>LAB</v>
      </c>
    </row>
    <row r="41" spans="1:87" x14ac:dyDescent="0.25">
      <c r="A41" s="1">
        <v>44727</v>
      </c>
      <c r="B41">
        <v>6</v>
      </c>
      <c r="C41">
        <v>2022</v>
      </c>
      <c r="D41" t="s">
        <v>525</v>
      </c>
      <c r="E41" t="s">
        <v>526</v>
      </c>
      <c r="F41" t="s">
        <v>78</v>
      </c>
      <c r="G41" t="s">
        <v>79</v>
      </c>
      <c r="H41" t="s">
        <v>80</v>
      </c>
      <c r="I41" t="s">
        <v>81</v>
      </c>
      <c r="J41" t="s">
        <v>82</v>
      </c>
      <c r="K41" t="s">
        <v>83</v>
      </c>
      <c r="M41" t="s">
        <v>538</v>
      </c>
      <c r="N41" t="s">
        <v>86</v>
      </c>
      <c r="O41" s="2">
        <v>0.30208333333333331</v>
      </c>
      <c r="P41" t="s">
        <v>528</v>
      </c>
      <c r="Q41">
        <v>1</v>
      </c>
      <c r="R41" t="s">
        <v>88</v>
      </c>
      <c r="S41">
        <v>32.70778</v>
      </c>
      <c r="T41">
        <v>-117.17868</v>
      </c>
      <c r="U41" t="s">
        <v>89</v>
      </c>
      <c r="V41" t="b">
        <v>0</v>
      </c>
      <c r="X41" t="s">
        <v>529</v>
      </c>
      <c r="Y41" t="s">
        <v>91</v>
      </c>
      <c r="AA41" t="s">
        <v>600</v>
      </c>
      <c r="AB41" t="s">
        <v>560</v>
      </c>
      <c r="AC41" t="s">
        <v>561</v>
      </c>
      <c r="AD41" t="s">
        <v>96</v>
      </c>
      <c r="AE41">
        <v>1</v>
      </c>
      <c r="AF41" t="s">
        <v>601</v>
      </c>
      <c r="AG41" t="b">
        <v>1</v>
      </c>
      <c r="AH41" t="s">
        <v>602</v>
      </c>
      <c r="AI41" t="s">
        <v>99</v>
      </c>
      <c r="AJ41" t="s">
        <v>100</v>
      </c>
      <c r="AK41">
        <v>300</v>
      </c>
      <c r="AL41" t="s">
        <v>101</v>
      </c>
      <c r="AN41" t="s">
        <v>597</v>
      </c>
      <c r="AO41">
        <v>1</v>
      </c>
      <c r="AP41" t="s">
        <v>103</v>
      </c>
      <c r="AQ41">
        <v>1885</v>
      </c>
      <c r="AR41" t="s">
        <v>101</v>
      </c>
      <c r="AS41" t="s">
        <v>83</v>
      </c>
      <c r="AT41" t="s">
        <v>104</v>
      </c>
      <c r="AU41" t="s">
        <v>598</v>
      </c>
      <c r="AV41" t="s">
        <v>106</v>
      </c>
      <c r="AW41" t="s">
        <v>125</v>
      </c>
      <c r="AX41">
        <v>50</v>
      </c>
      <c r="AY41" t="s">
        <v>126</v>
      </c>
      <c r="AZ41" t="s">
        <v>109</v>
      </c>
      <c r="BA41" t="s">
        <v>110</v>
      </c>
      <c r="BB41" t="s">
        <v>127</v>
      </c>
      <c r="BC41" t="s">
        <v>128</v>
      </c>
      <c r="BD41" s="1">
        <v>44819</v>
      </c>
      <c r="BE41" t="s">
        <v>599</v>
      </c>
      <c r="BF41" s="1">
        <v>44727</v>
      </c>
      <c r="BG41" t="s">
        <v>117</v>
      </c>
      <c r="BH41" s="1">
        <v>18264</v>
      </c>
      <c r="BI41">
        <v>1</v>
      </c>
      <c r="BJ41" s="35">
        <f>BK41*1000</f>
        <v>96</v>
      </c>
      <c r="BK41">
        <v>9.6000000000000002E-2</v>
      </c>
      <c r="BL41">
        <v>9.6000000000000002E-2</v>
      </c>
      <c r="BM41" t="s">
        <v>123</v>
      </c>
      <c r="BN41" t="s">
        <v>124</v>
      </c>
      <c r="BO41">
        <v>3.0000000000000001E-3</v>
      </c>
      <c r="BP41">
        <v>0.01</v>
      </c>
      <c r="BQ41">
        <v>1</v>
      </c>
      <c r="BR41" t="s">
        <v>117</v>
      </c>
      <c r="BS41" t="s">
        <v>118</v>
      </c>
      <c r="BT41" t="s">
        <v>119</v>
      </c>
      <c r="BU41" t="s">
        <v>120</v>
      </c>
      <c r="BX41" t="b">
        <v>0</v>
      </c>
      <c r="BY41" t="b">
        <v>1</v>
      </c>
      <c r="BZ41">
        <f>VLOOKUP(AA41,Comps2,6,FALSE)</f>
        <v>252</v>
      </c>
      <c r="CA41">
        <f>VLOOKUP(AA41,Comps2,7,FALSE)</f>
        <v>260</v>
      </c>
      <c r="CB41" t="str">
        <f>VLOOKUP(AA41,Comps2,8,FALSE)</f>
        <v>mm</v>
      </c>
      <c r="CC41" t="str">
        <f>VLOOKUP(AA41,Comps2,9,FALSE)</f>
        <v>Field</v>
      </c>
      <c r="CD41">
        <f>VLOOKUP(AA41,Comps2,10,FALSE)</f>
        <v>300</v>
      </c>
      <c r="CE41" t="str">
        <f>VLOOKUP(AA41,Comps2,11,FALSE)</f>
        <v>g</v>
      </c>
      <c r="CF41" t="str">
        <f>VLOOKUP(AA41,Comps2,12,FALSE)</f>
        <v>Field</v>
      </c>
      <c r="CG41">
        <f>VLOOKUP(AA41,Comps2,13,FALSE)</f>
        <v>0</v>
      </c>
      <c r="CH41" t="e">
        <f>VLOOKUP(AA41,Comps2,14,FALSE)</f>
        <v>#N/A</v>
      </c>
      <c r="CI41" t="str">
        <f>VLOOKUP(AA41,Comps2,15,FALSE)</f>
        <v>LAB</v>
      </c>
    </row>
    <row r="42" spans="1:87" x14ac:dyDescent="0.25">
      <c r="A42" s="1">
        <v>44727</v>
      </c>
      <c r="B42">
        <v>6</v>
      </c>
      <c r="C42">
        <v>2022</v>
      </c>
      <c r="D42" t="s">
        <v>525</v>
      </c>
      <c r="E42" t="s">
        <v>526</v>
      </c>
      <c r="F42" t="s">
        <v>78</v>
      </c>
      <c r="G42" t="s">
        <v>79</v>
      </c>
      <c r="H42" t="s">
        <v>80</v>
      </c>
      <c r="I42" t="s">
        <v>81</v>
      </c>
      <c r="J42" t="s">
        <v>82</v>
      </c>
      <c r="K42" t="s">
        <v>83</v>
      </c>
      <c r="M42" t="s">
        <v>538</v>
      </c>
      <c r="N42" t="s">
        <v>86</v>
      </c>
      <c r="O42" s="2">
        <v>0.30208333333333331</v>
      </c>
      <c r="P42" t="s">
        <v>528</v>
      </c>
      <c r="Q42">
        <v>1</v>
      </c>
      <c r="R42" t="s">
        <v>88</v>
      </c>
      <c r="S42">
        <v>32.70778</v>
      </c>
      <c r="T42">
        <v>-117.17868</v>
      </c>
      <c r="U42" t="s">
        <v>89</v>
      </c>
      <c r="V42" t="b">
        <v>0</v>
      </c>
      <c r="X42" t="s">
        <v>529</v>
      </c>
      <c r="Y42" t="s">
        <v>91</v>
      </c>
      <c r="AA42" t="s">
        <v>603</v>
      </c>
      <c r="AB42" t="s">
        <v>560</v>
      </c>
      <c r="AC42" t="s">
        <v>561</v>
      </c>
      <c r="AD42" t="s">
        <v>96</v>
      </c>
      <c r="AE42">
        <v>1</v>
      </c>
      <c r="AF42" t="s">
        <v>604</v>
      </c>
      <c r="AG42" t="b">
        <v>1</v>
      </c>
      <c r="AH42" t="s">
        <v>605</v>
      </c>
      <c r="AI42" t="s">
        <v>99</v>
      </c>
      <c r="AJ42" t="s">
        <v>100</v>
      </c>
      <c r="AK42">
        <v>455</v>
      </c>
      <c r="AL42" t="s">
        <v>101</v>
      </c>
      <c r="AN42" t="s">
        <v>597</v>
      </c>
      <c r="AO42">
        <v>1</v>
      </c>
      <c r="AP42" t="s">
        <v>103</v>
      </c>
      <c r="AQ42">
        <v>1885</v>
      </c>
      <c r="AR42" t="s">
        <v>101</v>
      </c>
      <c r="AS42" t="s">
        <v>83</v>
      </c>
      <c r="AT42" t="s">
        <v>104</v>
      </c>
      <c r="AU42" t="s">
        <v>598</v>
      </c>
      <c r="AV42" t="s">
        <v>106</v>
      </c>
      <c r="AW42" t="s">
        <v>125</v>
      </c>
      <c r="AX42">
        <v>50</v>
      </c>
      <c r="AY42" t="s">
        <v>126</v>
      </c>
      <c r="AZ42" t="s">
        <v>109</v>
      </c>
      <c r="BA42" t="s">
        <v>110</v>
      </c>
      <c r="BB42" t="s">
        <v>127</v>
      </c>
      <c r="BC42" t="s">
        <v>128</v>
      </c>
      <c r="BD42" s="1">
        <v>44819</v>
      </c>
      <c r="BE42" t="s">
        <v>599</v>
      </c>
      <c r="BF42" s="1">
        <v>44727</v>
      </c>
      <c r="BG42" t="s">
        <v>117</v>
      </c>
      <c r="BH42" s="1">
        <v>18264</v>
      </c>
      <c r="BI42">
        <v>1</v>
      </c>
      <c r="BJ42" s="35">
        <f>BK42*1000</f>
        <v>96</v>
      </c>
      <c r="BK42">
        <v>9.6000000000000002E-2</v>
      </c>
      <c r="BL42">
        <v>9.6000000000000002E-2</v>
      </c>
      <c r="BM42" t="s">
        <v>123</v>
      </c>
      <c r="BN42" t="s">
        <v>124</v>
      </c>
      <c r="BO42">
        <v>3.0000000000000001E-3</v>
      </c>
      <c r="BP42">
        <v>0.01</v>
      </c>
      <c r="BQ42">
        <v>1</v>
      </c>
      <c r="BR42" t="s">
        <v>117</v>
      </c>
      <c r="BS42" t="s">
        <v>118</v>
      </c>
      <c r="BT42" t="s">
        <v>119</v>
      </c>
      <c r="BU42" t="s">
        <v>120</v>
      </c>
      <c r="BX42" t="b">
        <v>0</v>
      </c>
      <c r="BY42" t="b">
        <v>1</v>
      </c>
      <c r="BZ42">
        <f>VLOOKUP(AA42,Comps2,6,FALSE)</f>
        <v>311</v>
      </c>
      <c r="CA42">
        <f>VLOOKUP(AA42,Comps2,7,FALSE)</f>
        <v>322</v>
      </c>
      <c r="CB42" t="str">
        <f>VLOOKUP(AA42,Comps2,8,FALSE)</f>
        <v>mm</v>
      </c>
      <c r="CC42" t="str">
        <f>VLOOKUP(AA42,Comps2,9,FALSE)</f>
        <v>Field</v>
      </c>
      <c r="CD42">
        <f>VLOOKUP(AA42,Comps2,10,FALSE)</f>
        <v>455</v>
      </c>
      <c r="CE42" t="str">
        <f>VLOOKUP(AA42,Comps2,11,FALSE)</f>
        <v>g</v>
      </c>
      <c r="CF42" t="str">
        <f>VLOOKUP(AA42,Comps2,12,FALSE)</f>
        <v>Field</v>
      </c>
      <c r="CG42">
        <f>VLOOKUP(AA42,Comps2,13,FALSE)</f>
        <v>0</v>
      </c>
      <c r="CH42" t="e">
        <f>VLOOKUP(AA42,Comps2,14,FALSE)</f>
        <v>#N/A</v>
      </c>
      <c r="CI42" t="str">
        <f>VLOOKUP(AA42,Comps2,15,FALSE)</f>
        <v>LAB</v>
      </c>
    </row>
    <row r="43" spans="1:87" x14ac:dyDescent="0.25">
      <c r="A43" s="1">
        <v>44727</v>
      </c>
      <c r="B43">
        <v>6</v>
      </c>
      <c r="C43">
        <v>2022</v>
      </c>
      <c r="D43" t="s">
        <v>525</v>
      </c>
      <c r="E43" t="s">
        <v>526</v>
      </c>
      <c r="F43" t="s">
        <v>78</v>
      </c>
      <c r="G43" t="s">
        <v>79</v>
      </c>
      <c r="H43" t="s">
        <v>80</v>
      </c>
      <c r="I43" t="s">
        <v>81</v>
      </c>
      <c r="J43" t="s">
        <v>82</v>
      </c>
      <c r="K43" t="s">
        <v>83</v>
      </c>
      <c r="M43" t="s">
        <v>538</v>
      </c>
      <c r="N43" t="s">
        <v>86</v>
      </c>
      <c r="O43" s="2">
        <v>0.30208333333333331</v>
      </c>
      <c r="P43" t="s">
        <v>528</v>
      </c>
      <c r="Q43">
        <v>1</v>
      </c>
      <c r="R43" t="s">
        <v>88</v>
      </c>
      <c r="S43">
        <v>32.70778</v>
      </c>
      <c r="T43">
        <v>-117.17868</v>
      </c>
      <c r="U43" t="s">
        <v>89</v>
      </c>
      <c r="V43" t="b">
        <v>0</v>
      </c>
      <c r="X43" t="s">
        <v>529</v>
      </c>
      <c r="Y43" t="s">
        <v>91</v>
      </c>
      <c r="AA43" t="s">
        <v>606</v>
      </c>
      <c r="AB43" t="s">
        <v>560</v>
      </c>
      <c r="AC43" t="s">
        <v>561</v>
      </c>
      <c r="AD43" t="s">
        <v>96</v>
      </c>
      <c r="AE43">
        <v>1</v>
      </c>
      <c r="AF43" t="s">
        <v>607</v>
      </c>
      <c r="AG43" t="b">
        <v>1</v>
      </c>
      <c r="AH43" t="s">
        <v>608</v>
      </c>
      <c r="AI43" t="s">
        <v>99</v>
      </c>
      <c r="AJ43" t="s">
        <v>100</v>
      </c>
      <c r="AK43">
        <v>395</v>
      </c>
      <c r="AL43" t="s">
        <v>101</v>
      </c>
      <c r="AN43" t="s">
        <v>597</v>
      </c>
      <c r="AO43">
        <v>1</v>
      </c>
      <c r="AP43" t="s">
        <v>103</v>
      </c>
      <c r="AQ43">
        <v>1885</v>
      </c>
      <c r="AR43" t="s">
        <v>101</v>
      </c>
      <c r="AS43" t="s">
        <v>83</v>
      </c>
      <c r="AT43" t="s">
        <v>104</v>
      </c>
      <c r="AU43" t="s">
        <v>598</v>
      </c>
      <c r="AV43" t="s">
        <v>106</v>
      </c>
      <c r="AW43" t="s">
        <v>125</v>
      </c>
      <c r="AX43">
        <v>50</v>
      </c>
      <c r="AY43" t="s">
        <v>126</v>
      </c>
      <c r="AZ43" t="s">
        <v>109</v>
      </c>
      <c r="BA43" t="s">
        <v>110</v>
      </c>
      <c r="BB43" t="s">
        <v>127</v>
      </c>
      <c r="BC43" t="s">
        <v>128</v>
      </c>
      <c r="BD43" s="1">
        <v>44819</v>
      </c>
      <c r="BE43" t="s">
        <v>599</v>
      </c>
      <c r="BF43" s="1">
        <v>44727</v>
      </c>
      <c r="BG43" t="s">
        <v>117</v>
      </c>
      <c r="BH43" s="1">
        <v>18264</v>
      </c>
      <c r="BI43">
        <v>1</v>
      </c>
      <c r="BJ43" s="35">
        <f>BK43*1000</f>
        <v>96</v>
      </c>
      <c r="BK43">
        <v>9.6000000000000002E-2</v>
      </c>
      <c r="BL43">
        <v>9.6000000000000002E-2</v>
      </c>
      <c r="BM43" t="s">
        <v>123</v>
      </c>
      <c r="BN43" t="s">
        <v>124</v>
      </c>
      <c r="BO43">
        <v>3.0000000000000001E-3</v>
      </c>
      <c r="BP43">
        <v>0.01</v>
      </c>
      <c r="BQ43">
        <v>1</v>
      </c>
      <c r="BR43" t="s">
        <v>117</v>
      </c>
      <c r="BS43" t="s">
        <v>118</v>
      </c>
      <c r="BT43" t="s">
        <v>119</v>
      </c>
      <c r="BU43" t="s">
        <v>120</v>
      </c>
      <c r="BX43" t="b">
        <v>0</v>
      </c>
      <c r="BY43" t="b">
        <v>1</v>
      </c>
      <c r="BZ43">
        <f>VLOOKUP(AA43,Comps2,6,FALSE)</f>
        <v>300</v>
      </c>
      <c r="CA43">
        <f>VLOOKUP(AA43,Comps2,7,FALSE)</f>
        <v>310</v>
      </c>
      <c r="CB43" t="str">
        <f>VLOOKUP(AA43,Comps2,8,FALSE)</f>
        <v>mm</v>
      </c>
      <c r="CC43" t="str">
        <f>VLOOKUP(AA43,Comps2,9,FALSE)</f>
        <v>Field</v>
      </c>
      <c r="CD43">
        <f>VLOOKUP(AA43,Comps2,10,FALSE)</f>
        <v>395</v>
      </c>
      <c r="CE43" t="str">
        <f>VLOOKUP(AA43,Comps2,11,FALSE)</f>
        <v>g</v>
      </c>
      <c r="CF43" t="str">
        <f>VLOOKUP(AA43,Comps2,12,FALSE)</f>
        <v>Field</v>
      </c>
      <c r="CG43">
        <f>VLOOKUP(AA43,Comps2,13,FALSE)</f>
        <v>0</v>
      </c>
      <c r="CH43" t="e">
        <f>VLOOKUP(AA43,Comps2,14,FALSE)</f>
        <v>#N/A</v>
      </c>
      <c r="CI43" t="str">
        <f>VLOOKUP(AA43,Comps2,15,FALSE)</f>
        <v>LAB</v>
      </c>
    </row>
    <row r="44" spans="1:87" x14ac:dyDescent="0.25">
      <c r="A44" s="1">
        <v>44727</v>
      </c>
      <c r="B44">
        <v>6</v>
      </c>
      <c r="C44">
        <v>2022</v>
      </c>
      <c r="D44" t="s">
        <v>525</v>
      </c>
      <c r="E44" t="s">
        <v>526</v>
      </c>
      <c r="F44" t="s">
        <v>78</v>
      </c>
      <c r="G44" t="s">
        <v>79</v>
      </c>
      <c r="H44" t="s">
        <v>80</v>
      </c>
      <c r="I44" t="s">
        <v>81</v>
      </c>
      <c r="J44" t="s">
        <v>82</v>
      </c>
      <c r="K44" t="s">
        <v>83</v>
      </c>
      <c r="M44" t="s">
        <v>538</v>
      </c>
      <c r="N44" t="s">
        <v>86</v>
      </c>
      <c r="O44" s="2">
        <v>0.30208333333333331</v>
      </c>
      <c r="P44" t="s">
        <v>528</v>
      </c>
      <c r="Q44">
        <v>1</v>
      </c>
      <c r="R44" t="s">
        <v>88</v>
      </c>
      <c r="S44">
        <v>32.70778</v>
      </c>
      <c r="T44">
        <v>-117.17868</v>
      </c>
      <c r="U44" t="s">
        <v>89</v>
      </c>
      <c r="V44" t="b">
        <v>0</v>
      </c>
      <c r="X44" t="s">
        <v>529</v>
      </c>
      <c r="Y44" t="s">
        <v>91</v>
      </c>
      <c r="AA44" t="s">
        <v>617</v>
      </c>
      <c r="AB44" t="s">
        <v>560</v>
      </c>
      <c r="AC44" t="s">
        <v>561</v>
      </c>
      <c r="AD44" t="s">
        <v>96</v>
      </c>
      <c r="AE44">
        <v>1</v>
      </c>
      <c r="AF44" t="s">
        <v>618</v>
      </c>
      <c r="AG44" t="b">
        <v>1</v>
      </c>
      <c r="AH44" t="s">
        <v>619</v>
      </c>
      <c r="AI44" t="s">
        <v>99</v>
      </c>
      <c r="AJ44" t="s">
        <v>100</v>
      </c>
      <c r="AK44">
        <v>310</v>
      </c>
      <c r="AL44" t="s">
        <v>101</v>
      </c>
      <c r="AN44" t="s">
        <v>597</v>
      </c>
      <c r="AO44">
        <v>1</v>
      </c>
      <c r="AP44" t="s">
        <v>103</v>
      </c>
      <c r="AQ44">
        <v>1885</v>
      </c>
      <c r="AR44" t="s">
        <v>101</v>
      </c>
      <c r="AS44" t="s">
        <v>83</v>
      </c>
      <c r="AT44" t="s">
        <v>104</v>
      </c>
      <c r="AU44" t="s">
        <v>598</v>
      </c>
      <c r="AV44" t="s">
        <v>106</v>
      </c>
      <c r="AW44" t="s">
        <v>125</v>
      </c>
      <c r="AX44">
        <v>50</v>
      </c>
      <c r="AY44" t="s">
        <v>126</v>
      </c>
      <c r="AZ44" t="s">
        <v>109</v>
      </c>
      <c r="BA44" t="s">
        <v>110</v>
      </c>
      <c r="BB44" t="s">
        <v>127</v>
      </c>
      <c r="BC44" t="s">
        <v>128</v>
      </c>
      <c r="BD44" s="1">
        <v>44819</v>
      </c>
      <c r="BE44" t="s">
        <v>599</v>
      </c>
      <c r="BF44" s="1">
        <v>44727</v>
      </c>
      <c r="BG44" t="s">
        <v>117</v>
      </c>
      <c r="BH44" s="1">
        <v>18264</v>
      </c>
      <c r="BI44">
        <v>1</v>
      </c>
      <c r="BJ44" s="35">
        <f>BK44*1000</f>
        <v>96</v>
      </c>
      <c r="BK44">
        <v>9.6000000000000002E-2</v>
      </c>
      <c r="BL44">
        <v>9.6000000000000002E-2</v>
      </c>
      <c r="BM44" t="s">
        <v>123</v>
      </c>
      <c r="BN44" t="s">
        <v>124</v>
      </c>
      <c r="BO44">
        <v>3.0000000000000001E-3</v>
      </c>
      <c r="BP44">
        <v>0.01</v>
      </c>
      <c r="BQ44">
        <v>1</v>
      </c>
      <c r="BR44" t="s">
        <v>117</v>
      </c>
      <c r="BS44" t="s">
        <v>118</v>
      </c>
      <c r="BT44" t="s">
        <v>119</v>
      </c>
      <c r="BU44" t="s">
        <v>120</v>
      </c>
      <c r="BX44" t="b">
        <v>0</v>
      </c>
      <c r="BY44" t="b">
        <v>1</v>
      </c>
      <c r="BZ44">
        <f>VLOOKUP(AA44,Comps2,6,FALSE)</f>
        <v>251</v>
      </c>
      <c r="CA44">
        <f>VLOOKUP(AA44,Comps2,7,FALSE)</f>
        <v>262</v>
      </c>
      <c r="CB44" t="str">
        <f>VLOOKUP(AA44,Comps2,8,FALSE)</f>
        <v>mm</v>
      </c>
      <c r="CC44" t="str">
        <f>VLOOKUP(AA44,Comps2,9,FALSE)</f>
        <v>Field</v>
      </c>
      <c r="CD44">
        <f>VLOOKUP(AA44,Comps2,10,FALSE)</f>
        <v>310</v>
      </c>
      <c r="CE44" t="str">
        <f>VLOOKUP(AA44,Comps2,11,FALSE)</f>
        <v>g</v>
      </c>
      <c r="CF44" t="str">
        <f>VLOOKUP(AA44,Comps2,12,FALSE)</f>
        <v>Field</v>
      </c>
      <c r="CG44">
        <f>VLOOKUP(AA44,Comps2,13,FALSE)</f>
        <v>0</v>
      </c>
      <c r="CH44" t="e">
        <f>VLOOKUP(AA44,Comps2,14,FALSE)</f>
        <v>#N/A</v>
      </c>
      <c r="CI44" t="str">
        <f>VLOOKUP(AA44,Comps2,15,FALSE)</f>
        <v>LAB</v>
      </c>
    </row>
    <row r="45" spans="1:87" x14ac:dyDescent="0.25">
      <c r="A45" s="1">
        <v>44887</v>
      </c>
      <c r="B45">
        <v>11</v>
      </c>
      <c r="C45">
        <v>2022</v>
      </c>
      <c r="D45" t="s">
        <v>972</v>
      </c>
      <c r="E45" t="s">
        <v>973</v>
      </c>
      <c r="F45" t="s">
        <v>78</v>
      </c>
      <c r="G45" t="s">
        <v>79</v>
      </c>
      <c r="H45" t="s">
        <v>80</v>
      </c>
      <c r="I45" t="s">
        <v>81</v>
      </c>
      <c r="J45" t="s">
        <v>82</v>
      </c>
      <c r="K45" t="s">
        <v>1506</v>
      </c>
      <c r="M45" t="s">
        <v>1507</v>
      </c>
      <c r="N45" t="s">
        <v>86</v>
      </c>
      <c r="O45" s="2">
        <v>0.58333333333333337</v>
      </c>
      <c r="P45" t="s">
        <v>1508</v>
      </c>
      <c r="Q45">
        <v>1</v>
      </c>
      <c r="R45" t="s">
        <v>88</v>
      </c>
      <c r="S45">
        <v>33.20900125</v>
      </c>
      <c r="T45">
        <v>-117.40103499999999</v>
      </c>
      <c r="U45" t="s">
        <v>89</v>
      </c>
      <c r="V45" t="b">
        <v>0</v>
      </c>
      <c r="W45">
        <v>9</v>
      </c>
      <c r="X45" t="s">
        <v>1509</v>
      </c>
      <c r="Y45" t="s">
        <v>91</v>
      </c>
      <c r="Z45" t="s">
        <v>1537</v>
      </c>
      <c r="AA45" t="s">
        <v>1458</v>
      </c>
      <c r="AB45" t="s">
        <v>1456</v>
      </c>
      <c r="AC45" t="s">
        <v>1457</v>
      </c>
      <c r="AD45" t="s">
        <v>96</v>
      </c>
      <c r="AE45">
        <v>1</v>
      </c>
      <c r="AG45" t="b">
        <v>1</v>
      </c>
      <c r="AH45" t="s">
        <v>1538</v>
      </c>
      <c r="AI45" t="s">
        <v>1512</v>
      </c>
      <c r="AJ45" t="s">
        <v>117</v>
      </c>
      <c r="AK45">
        <v>332.64</v>
      </c>
      <c r="AL45" t="s">
        <v>101</v>
      </c>
      <c r="AN45" t="s">
        <v>1539</v>
      </c>
      <c r="AO45">
        <v>1</v>
      </c>
      <c r="AP45" t="s">
        <v>103</v>
      </c>
      <c r="AQ45">
        <v>332.64</v>
      </c>
      <c r="AR45" t="s">
        <v>101</v>
      </c>
      <c r="AS45" t="s">
        <v>83</v>
      </c>
      <c r="AT45" t="s">
        <v>1514</v>
      </c>
      <c r="AU45" t="s">
        <v>1540</v>
      </c>
      <c r="AV45" t="s">
        <v>106</v>
      </c>
      <c r="AW45" t="s">
        <v>125</v>
      </c>
      <c r="AX45">
        <v>50</v>
      </c>
      <c r="AY45" t="s">
        <v>126</v>
      </c>
      <c r="AZ45" t="s">
        <v>109</v>
      </c>
      <c r="BA45" t="s">
        <v>1516</v>
      </c>
      <c r="BB45" t="s">
        <v>1517</v>
      </c>
      <c r="BC45" t="s">
        <v>1518</v>
      </c>
      <c r="BD45" s="1">
        <v>45019</v>
      </c>
      <c r="BE45" t="s">
        <v>1542</v>
      </c>
      <c r="BF45" s="1">
        <v>44887</v>
      </c>
      <c r="BG45" t="s">
        <v>117</v>
      </c>
      <c r="BH45" s="1">
        <v>18264</v>
      </c>
      <c r="BI45">
        <v>2</v>
      </c>
      <c r="BJ45" s="35">
        <f>BK45*1000</f>
        <v>10.709999999999997</v>
      </c>
      <c r="BK45">
        <f>0.102*(1-(89.5/100))</f>
        <v>1.0709999999999997E-2</v>
      </c>
      <c r="BL45">
        <v>0.10199999999999999</v>
      </c>
      <c r="BM45" t="s">
        <v>123</v>
      </c>
      <c r="BN45" t="s">
        <v>124</v>
      </c>
      <c r="BO45">
        <v>8.9999999999999993E-3</v>
      </c>
      <c r="BP45">
        <v>0.03</v>
      </c>
      <c r="BQ45">
        <v>1</v>
      </c>
      <c r="BR45" t="s">
        <v>117</v>
      </c>
      <c r="BS45" t="s">
        <v>118</v>
      </c>
      <c r="BT45" t="s">
        <v>119</v>
      </c>
      <c r="BU45" t="s">
        <v>120</v>
      </c>
      <c r="BW45" t="s">
        <v>1543</v>
      </c>
      <c r="BX45" t="b">
        <v>0</v>
      </c>
      <c r="BY45" t="b">
        <v>1</v>
      </c>
      <c r="BZ45">
        <f>VLOOKUP(AA45,Comps2,6,FALSE)</f>
        <v>0</v>
      </c>
      <c r="CA45">
        <f>VLOOKUP(AA45,Comps2,7,FALSE)</f>
        <v>0</v>
      </c>
      <c r="CB45">
        <f>VLOOKUP(AA45,Comps2,8,FALSE)</f>
        <v>0</v>
      </c>
      <c r="CC45">
        <f>VLOOKUP(AA45,Comps2,9,FALSE)</f>
        <v>0</v>
      </c>
      <c r="CD45">
        <f>VLOOKUP(AA45,Comps2,10,FALSE)</f>
        <v>0</v>
      </c>
      <c r="CE45">
        <f>VLOOKUP(AA45,Comps2,11,FALSE)</f>
        <v>0</v>
      </c>
      <c r="CF45">
        <f>VLOOKUP(AA45,Comps2,12,FALSE)</f>
        <v>0</v>
      </c>
      <c r="CG45">
        <f>VLOOKUP(AA45,Comps2,13,FALSE)</f>
        <v>0</v>
      </c>
      <c r="CH45">
        <f>VLOOKUP(AA45,Comps2,14,FALSE)</f>
        <v>0</v>
      </c>
      <c r="CI45">
        <f>VLOOKUP(AA45,Comps2,15,FALSE)</f>
        <v>0</v>
      </c>
    </row>
    <row r="46" spans="1:87" x14ac:dyDescent="0.25">
      <c r="A46" s="1">
        <v>44804</v>
      </c>
      <c r="B46">
        <v>8</v>
      </c>
      <c r="C46">
        <v>2022</v>
      </c>
      <c r="D46" t="s">
        <v>878</v>
      </c>
      <c r="E46" t="s">
        <v>879</v>
      </c>
      <c r="F46" t="s">
        <v>78</v>
      </c>
      <c r="G46" t="s">
        <v>79</v>
      </c>
      <c r="H46" t="s">
        <v>80</v>
      </c>
      <c r="I46" t="s">
        <v>81</v>
      </c>
      <c r="J46" t="s">
        <v>82</v>
      </c>
      <c r="K46" t="s">
        <v>83</v>
      </c>
      <c r="M46" t="s">
        <v>782</v>
      </c>
      <c r="N46" t="s">
        <v>86</v>
      </c>
      <c r="O46" s="2">
        <v>0.30208333333333331</v>
      </c>
      <c r="P46" t="s">
        <v>783</v>
      </c>
      <c r="Q46">
        <v>1</v>
      </c>
      <c r="R46" t="s">
        <v>88</v>
      </c>
      <c r="S46">
        <v>33.191589999999998</v>
      </c>
      <c r="T46">
        <v>-117.38888</v>
      </c>
      <c r="U46" t="s">
        <v>89</v>
      </c>
      <c r="V46" t="b">
        <v>0</v>
      </c>
      <c r="X46" t="s">
        <v>784</v>
      </c>
      <c r="Y46" t="s">
        <v>91</v>
      </c>
      <c r="Z46" t="s">
        <v>1073</v>
      </c>
      <c r="AA46" t="s">
        <v>1086</v>
      </c>
      <c r="AB46" t="s">
        <v>531</v>
      </c>
      <c r="AC46" t="s">
        <v>532</v>
      </c>
      <c r="AD46" t="s">
        <v>96</v>
      </c>
      <c r="AE46">
        <v>1</v>
      </c>
      <c r="AF46" t="s">
        <v>1087</v>
      </c>
      <c r="AG46" t="b">
        <v>1</v>
      </c>
      <c r="AH46" t="s">
        <v>1088</v>
      </c>
      <c r="AI46" t="s">
        <v>146</v>
      </c>
      <c r="AJ46" t="s">
        <v>147</v>
      </c>
      <c r="AK46">
        <v>87.36</v>
      </c>
      <c r="AL46" t="s">
        <v>101</v>
      </c>
      <c r="AN46" t="s">
        <v>1089</v>
      </c>
      <c r="AO46">
        <v>1</v>
      </c>
      <c r="AP46" t="s">
        <v>103</v>
      </c>
      <c r="AQ46">
        <v>436.81</v>
      </c>
      <c r="AR46" t="s">
        <v>101</v>
      </c>
      <c r="AS46" t="s">
        <v>83</v>
      </c>
      <c r="AT46" t="s">
        <v>104</v>
      </c>
      <c r="AU46" t="s">
        <v>1090</v>
      </c>
      <c r="AV46" t="s">
        <v>106</v>
      </c>
      <c r="AW46" t="s">
        <v>125</v>
      </c>
      <c r="AX46">
        <v>50</v>
      </c>
      <c r="AY46" t="s">
        <v>126</v>
      </c>
      <c r="AZ46" t="s">
        <v>109</v>
      </c>
      <c r="BA46" t="s">
        <v>110</v>
      </c>
      <c r="BB46" t="s">
        <v>127</v>
      </c>
      <c r="BC46" t="s">
        <v>671</v>
      </c>
      <c r="BD46" s="1">
        <v>45013</v>
      </c>
      <c r="BE46" t="s">
        <v>1091</v>
      </c>
      <c r="BF46" s="1">
        <v>44804</v>
      </c>
      <c r="BG46" t="s">
        <v>117</v>
      </c>
      <c r="BH46" s="1">
        <v>18264</v>
      </c>
      <c r="BI46">
        <v>1</v>
      </c>
      <c r="BJ46" s="35">
        <f>BK46*1000</f>
        <v>87</v>
      </c>
      <c r="BK46">
        <v>8.6999999999999994E-2</v>
      </c>
      <c r="BL46">
        <v>8.6999999999999994E-2</v>
      </c>
      <c r="BM46" t="s">
        <v>123</v>
      </c>
      <c r="BN46" t="s">
        <v>124</v>
      </c>
      <c r="BO46">
        <v>3.0000000000000001E-3</v>
      </c>
      <c r="BP46">
        <v>0.01</v>
      </c>
      <c r="BQ46">
        <v>1</v>
      </c>
      <c r="BR46" t="s">
        <v>117</v>
      </c>
      <c r="BS46" t="s">
        <v>118</v>
      </c>
      <c r="BT46" t="s">
        <v>119</v>
      </c>
      <c r="BU46" t="s">
        <v>120</v>
      </c>
      <c r="BX46" t="b">
        <v>0</v>
      </c>
      <c r="BY46" t="b">
        <v>1</v>
      </c>
      <c r="BZ46">
        <f>VLOOKUP(AA46,Comps2,6,FALSE)</f>
        <v>552</v>
      </c>
      <c r="CA46">
        <f>VLOOKUP(AA46,Comps2,7,FALSE)</f>
        <v>575</v>
      </c>
      <c r="CB46" t="str">
        <f>VLOOKUP(AA46,Comps2,8,FALSE)</f>
        <v>mm</v>
      </c>
      <c r="CC46" t="str">
        <f>VLOOKUP(AA46,Comps2,9,FALSE)</f>
        <v>Field</v>
      </c>
      <c r="CD46">
        <f>VLOOKUP(AA46,Comps2,10,FALSE)</f>
        <v>2515</v>
      </c>
      <c r="CE46" t="str">
        <f>VLOOKUP(AA46,Comps2,11,FALSE)</f>
        <v>g</v>
      </c>
      <c r="CF46" t="str">
        <f>VLOOKUP(AA46,Comps2,12,FALSE)</f>
        <v>Field</v>
      </c>
      <c r="CG46">
        <f>VLOOKUP(AA46,Comps2,13,FALSE)</f>
        <v>0</v>
      </c>
      <c r="CH46" t="e">
        <f>VLOOKUP(AA46,Comps2,14,FALSE)</f>
        <v>#N/A</v>
      </c>
      <c r="CI46" t="str">
        <f>VLOOKUP(AA46,Comps2,15,FALSE)</f>
        <v>LAB</v>
      </c>
    </row>
    <row r="47" spans="1:87" x14ac:dyDescent="0.25">
      <c r="A47" s="1">
        <v>44804</v>
      </c>
      <c r="B47">
        <v>8</v>
      </c>
      <c r="C47">
        <v>2022</v>
      </c>
      <c r="D47" t="s">
        <v>878</v>
      </c>
      <c r="E47" t="s">
        <v>879</v>
      </c>
      <c r="F47" t="s">
        <v>78</v>
      </c>
      <c r="G47" t="s">
        <v>79</v>
      </c>
      <c r="H47" t="s">
        <v>80</v>
      </c>
      <c r="I47" t="s">
        <v>81</v>
      </c>
      <c r="J47" t="s">
        <v>82</v>
      </c>
      <c r="K47" t="s">
        <v>83</v>
      </c>
      <c r="M47" t="s">
        <v>782</v>
      </c>
      <c r="N47" t="s">
        <v>86</v>
      </c>
      <c r="O47" s="2">
        <v>0.30208333333333331</v>
      </c>
      <c r="P47" t="s">
        <v>783</v>
      </c>
      <c r="Q47">
        <v>1</v>
      </c>
      <c r="R47" t="s">
        <v>88</v>
      </c>
      <c r="S47">
        <v>33.191589999999998</v>
      </c>
      <c r="T47">
        <v>-117.38888</v>
      </c>
      <c r="U47" t="s">
        <v>89</v>
      </c>
      <c r="V47" t="b">
        <v>0</v>
      </c>
      <c r="X47" t="s">
        <v>784</v>
      </c>
      <c r="Y47" t="s">
        <v>91</v>
      </c>
      <c r="Z47" t="s">
        <v>1073</v>
      </c>
      <c r="AA47" t="s">
        <v>1096</v>
      </c>
      <c r="AB47" t="s">
        <v>531</v>
      </c>
      <c r="AC47" t="s">
        <v>532</v>
      </c>
      <c r="AD47" t="s">
        <v>96</v>
      </c>
      <c r="AE47">
        <v>1</v>
      </c>
      <c r="AF47" t="s">
        <v>1097</v>
      </c>
      <c r="AG47" t="b">
        <v>1</v>
      </c>
      <c r="AH47" t="s">
        <v>1098</v>
      </c>
      <c r="AI47" t="s">
        <v>146</v>
      </c>
      <c r="AJ47" t="s">
        <v>147</v>
      </c>
      <c r="AK47">
        <v>87.36</v>
      </c>
      <c r="AL47" t="s">
        <v>101</v>
      </c>
      <c r="AN47" t="s">
        <v>1089</v>
      </c>
      <c r="AO47">
        <v>1</v>
      </c>
      <c r="AP47" t="s">
        <v>103</v>
      </c>
      <c r="AQ47">
        <v>436.81</v>
      </c>
      <c r="AR47" t="s">
        <v>101</v>
      </c>
      <c r="AS47" t="s">
        <v>83</v>
      </c>
      <c r="AT47" t="s">
        <v>104</v>
      </c>
      <c r="AU47" t="s">
        <v>1090</v>
      </c>
      <c r="AV47" t="s">
        <v>106</v>
      </c>
      <c r="AW47" t="s">
        <v>125</v>
      </c>
      <c r="AX47">
        <v>50</v>
      </c>
      <c r="AY47" t="s">
        <v>126</v>
      </c>
      <c r="AZ47" t="s">
        <v>109</v>
      </c>
      <c r="BA47" t="s">
        <v>110</v>
      </c>
      <c r="BB47" t="s">
        <v>127</v>
      </c>
      <c r="BC47" t="s">
        <v>671</v>
      </c>
      <c r="BD47" s="1">
        <v>45013</v>
      </c>
      <c r="BE47" t="s">
        <v>1091</v>
      </c>
      <c r="BF47" s="1">
        <v>44804</v>
      </c>
      <c r="BG47" t="s">
        <v>117</v>
      </c>
      <c r="BH47" s="1">
        <v>18264</v>
      </c>
      <c r="BI47">
        <v>1</v>
      </c>
      <c r="BJ47" s="35">
        <f>BK47*1000</f>
        <v>87</v>
      </c>
      <c r="BK47">
        <v>8.6999999999999994E-2</v>
      </c>
      <c r="BL47">
        <v>8.6999999999999994E-2</v>
      </c>
      <c r="BM47" t="s">
        <v>123</v>
      </c>
      <c r="BN47" t="s">
        <v>124</v>
      </c>
      <c r="BO47">
        <v>3.0000000000000001E-3</v>
      </c>
      <c r="BP47">
        <v>0.01</v>
      </c>
      <c r="BQ47">
        <v>1</v>
      </c>
      <c r="BR47" t="s">
        <v>117</v>
      </c>
      <c r="BS47" t="s">
        <v>118</v>
      </c>
      <c r="BT47" t="s">
        <v>119</v>
      </c>
      <c r="BU47" t="s">
        <v>120</v>
      </c>
      <c r="BX47" t="b">
        <v>0</v>
      </c>
      <c r="BY47" t="b">
        <v>1</v>
      </c>
      <c r="BZ47">
        <f>VLOOKUP(AA47,Comps2,6,FALSE)</f>
        <v>547</v>
      </c>
      <c r="CA47">
        <f>VLOOKUP(AA47,Comps2,7,FALSE)</f>
        <v>568</v>
      </c>
      <c r="CB47" t="str">
        <f>VLOOKUP(AA47,Comps2,8,FALSE)</f>
        <v>mm</v>
      </c>
      <c r="CC47" t="str">
        <f>VLOOKUP(AA47,Comps2,9,FALSE)</f>
        <v>Field</v>
      </c>
      <c r="CD47">
        <f>VLOOKUP(AA47,Comps2,10,FALSE)</f>
        <v>2580</v>
      </c>
      <c r="CE47" t="str">
        <f>VLOOKUP(AA47,Comps2,11,FALSE)</f>
        <v>g</v>
      </c>
      <c r="CF47" t="str">
        <f>VLOOKUP(AA47,Comps2,12,FALSE)</f>
        <v>Field</v>
      </c>
      <c r="CG47">
        <f>VLOOKUP(AA47,Comps2,13,FALSE)</f>
        <v>0</v>
      </c>
      <c r="CH47" t="e">
        <f>VLOOKUP(AA47,Comps2,14,FALSE)</f>
        <v>#N/A</v>
      </c>
      <c r="CI47" t="str">
        <f>VLOOKUP(AA47,Comps2,15,FALSE)</f>
        <v>LAB</v>
      </c>
    </row>
    <row r="48" spans="1:87" x14ac:dyDescent="0.25">
      <c r="A48" s="1">
        <v>44804</v>
      </c>
      <c r="B48">
        <v>8</v>
      </c>
      <c r="C48">
        <v>2022</v>
      </c>
      <c r="D48" t="s">
        <v>878</v>
      </c>
      <c r="E48" t="s">
        <v>879</v>
      </c>
      <c r="F48" t="s">
        <v>78</v>
      </c>
      <c r="G48" t="s">
        <v>79</v>
      </c>
      <c r="H48" t="s">
        <v>80</v>
      </c>
      <c r="I48" t="s">
        <v>81</v>
      </c>
      <c r="J48" t="s">
        <v>82</v>
      </c>
      <c r="K48" t="s">
        <v>83</v>
      </c>
      <c r="M48" t="s">
        <v>782</v>
      </c>
      <c r="N48" t="s">
        <v>86</v>
      </c>
      <c r="O48" s="2">
        <v>0.30208333333333331</v>
      </c>
      <c r="P48" t="s">
        <v>783</v>
      </c>
      <c r="Q48">
        <v>1</v>
      </c>
      <c r="R48" t="s">
        <v>88</v>
      </c>
      <c r="S48">
        <v>33.191589999999998</v>
      </c>
      <c r="T48">
        <v>-117.38888</v>
      </c>
      <c r="U48" t="s">
        <v>89</v>
      </c>
      <c r="V48" t="b">
        <v>0</v>
      </c>
      <c r="X48" t="s">
        <v>784</v>
      </c>
      <c r="Y48" t="s">
        <v>91</v>
      </c>
      <c r="Z48" t="s">
        <v>1073</v>
      </c>
      <c r="AA48" t="s">
        <v>1100</v>
      </c>
      <c r="AB48" t="s">
        <v>531</v>
      </c>
      <c r="AC48" t="s">
        <v>532</v>
      </c>
      <c r="AD48" t="s">
        <v>96</v>
      </c>
      <c r="AE48">
        <v>1</v>
      </c>
      <c r="AF48" t="s">
        <v>1101</v>
      </c>
      <c r="AG48" t="b">
        <v>1</v>
      </c>
      <c r="AH48" t="s">
        <v>1102</v>
      </c>
      <c r="AI48" t="s">
        <v>146</v>
      </c>
      <c r="AJ48" t="s">
        <v>147</v>
      </c>
      <c r="AK48">
        <v>87.36</v>
      </c>
      <c r="AL48" t="s">
        <v>101</v>
      </c>
      <c r="AN48" t="s">
        <v>1089</v>
      </c>
      <c r="AO48">
        <v>1</v>
      </c>
      <c r="AP48" t="s">
        <v>103</v>
      </c>
      <c r="AQ48">
        <v>436.81</v>
      </c>
      <c r="AR48" t="s">
        <v>101</v>
      </c>
      <c r="AS48" t="s">
        <v>83</v>
      </c>
      <c r="AT48" t="s">
        <v>104</v>
      </c>
      <c r="AU48" t="s">
        <v>1090</v>
      </c>
      <c r="AV48" t="s">
        <v>106</v>
      </c>
      <c r="AW48" t="s">
        <v>125</v>
      </c>
      <c r="AX48">
        <v>50</v>
      </c>
      <c r="AY48" t="s">
        <v>126</v>
      </c>
      <c r="AZ48" t="s">
        <v>109</v>
      </c>
      <c r="BA48" t="s">
        <v>110</v>
      </c>
      <c r="BB48" t="s">
        <v>127</v>
      </c>
      <c r="BC48" t="s">
        <v>671</v>
      </c>
      <c r="BD48" s="1">
        <v>45013</v>
      </c>
      <c r="BE48" t="s">
        <v>1091</v>
      </c>
      <c r="BF48" s="1">
        <v>44804</v>
      </c>
      <c r="BG48" t="s">
        <v>117</v>
      </c>
      <c r="BH48" s="1">
        <v>18264</v>
      </c>
      <c r="BI48">
        <v>1</v>
      </c>
      <c r="BJ48" s="35">
        <f>BK48*1000</f>
        <v>87</v>
      </c>
      <c r="BK48">
        <v>8.6999999999999994E-2</v>
      </c>
      <c r="BL48">
        <v>8.6999999999999994E-2</v>
      </c>
      <c r="BM48" t="s">
        <v>123</v>
      </c>
      <c r="BN48" t="s">
        <v>124</v>
      </c>
      <c r="BO48">
        <v>3.0000000000000001E-3</v>
      </c>
      <c r="BP48">
        <v>0.01</v>
      </c>
      <c r="BQ48">
        <v>1</v>
      </c>
      <c r="BR48" t="s">
        <v>117</v>
      </c>
      <c r="BS48" t="s">
        <v>118</v>
      </c>
      <c r="BT48" t="s">
        <v>119</v>
      </c>
      <c r="BU48" t="s">
        <v>120</v>
      </c>
      <c r="BX48" t="b">
        <v>0</v>
      </c>
      <c r="BY48" t="b">
        <v>1</v>
      </c>
      <c r="BZ48">
        <f>VLOOKUP(AA48,Comps2,6,FALSE)</f>
        <v>501</v>
      </c>
      <c r="CA48">
        <f>VLOOKUP(AA48,Comps2,7,FALSE)</f>
        <v>526</v>
      </c>
      <c r="CB48" t="str">
        <f>VLOOKUP(AA48,Comps2,8,FALSE)</f>
        <v>mm</v>
      </c>
      <c r="CC48" t="str">
        <f>VLOOKUP(AA48,Comps2,9,FALSE)</f>
        <v>Field</v>
      </c>
      <c r="CD48">
        <f>VLOOKUP(AA48,Comps2,10,FALSE)</f>
        <v>1790</v>
      </c>
      <c r="CE48" t="str">
        <f>VLOOKUP(AA48,Comps2,11,FALSE)</f>
        <v>g</v>
      </c>
      <c r="CF48" t="str">
        <f>VLOOKUP(AA48,Comps2,12,FALSE)</f>
        <v>Field</v>
      </c>
      <c r="CG48">
        <f>VLOOKUP(AA48,Comps2,13,FALSE)</f>
        <v>0</v>
      </c>
      <c r="CH48" t="e">
        <f>VLOOKUP(AA48,Comps2,14,FALSE)</f>
        <v>#N/A</v>
      </c>
      <c r="CI48" t="str">
        <f>VLOOKUP(AA48,Comps2,15,FALSE)</f>
        <v>LAB</v>
      </c>
    </row>
    <row r="49" spans="1:87" x14ac:dyDescent="0.25">
      <c r="A49" s="1">
        <v>44804</v>
      </c>
      <c r="B49">
        <v>8</v>
      </c>
      <c r="C49">
        <v>2022</v>
      </c>
      <c r="D49" t="s">
        <v>878</v>
      </c>
      <c r="E49" t="s">
        <v>879</v>
      </c>
      <c r="F49" t="s">
        <v>78</v>
      </c>
      <c r="G49" t="s">
        <v>79</v>
      </c>
      <c r="H49" t="s">
        <v>80</v>
      </c>
      <c r="I49" t="s">
        <v>81</v>
      </c>
      <c r="J49" t="s">
        <v>82</v>
      </c>
      <c r="K49" t="s">
        <v>83</v>
      </c>
      <c r="M49" t="s">
        <v>782</v>
      </c>
      <c r="N49" t="s">
        <v>86</v>
      </c>
      <c r="O49" s="2">
        <v>0.30208333333333331</v>
      </c>
      <c r="P49" t="s">
        <v>783</v>
      </c>
      <c r="Q49">
        <v>1</v>
      </c>
      <c r="R49" t="s">
        <v>88</v>
      </c>
      <c r="S49">
        <v>33.191589999999998</v>
      </c>
      <c r="T49">
        <v>-117.38888</v>
      </c>
      <c r="U49" t="s">
        <v>89</v>
      </c>
      <c r="V49" t="b">
        <v>0</v>
      </c>
      <c r="X49" t="s">
        <v>784</v>
      </c>
      <c r="Y49" t="s">
        <v>91</v>
      </c>
      <c r="Z49" t="s">
        <v>1073</v>
      </c>
      <c r="AA49" t="s">
        <v>1104</v>
      </c>
      <c r="AB49" t="s">
        <v>531</v>
      </c>
      <c r="AC49" t="s">
        <v>532</v>
      </c>
      <c r="AD49" t="s">
        <v>96</v>
      </c>
      <c r="AE49">
        <v>1</v>
      </c>
      <c r="AF49" t="s">
        <v>1105</v>
      </c>
      <c r="AG49" t="b">
        <v>1</v>
      </c>
      <c r="AH49" t="s">
        <v>1106</v>
      </c>
      <c r="AI49" t="s">
        <v>146</v>
      </c>
      <c r="AJ49" t="s">
        <v>147</v>
      </c>
      <c r="AK49">
        <v>87.37</v>
      </c>
      <c r="AL49" t="s">
        <v>101</v>
      </c>
      <c r="AN49" t="s">
        <v>1089</v>
      </c>
      <c r="AO49">
        <v>1</v>
      </c>
      <c r="AP49" t="s">
        <v>103</v>
      </c>
      <c r="AQ49">
        <v>436.81</v>
      </c>
      <c r="AR49" t="s">
        <v>101</v>
      </c>
      <c r="AS49" t="s">
        <v>83</v>
      </c>
      <c r="AT49" t="s">
        <v>104</v>
      </c>
      <c r="AU49" t="s">
        <v>1090</v>
      </c>
      <c r="AV49" t="s">
        <v>106</v>
      </c>
      <c r="AW49" t="s">
        <v>125</v>
      </c>
      <c r="AX49">
        <v>50</v>
      </c>
      <c r="AY49" t="s">
        <v>126</v>
      </c>
      <c r="AZ49" t="s">
        <v>109</v>
      </c>
      <c r="BA49" t="s">
        <v>110</v>
      </c>
      <c r="BB49" t="s">
        <v>127</v>
      </c>
      <c r="BC49" t="s">
        <v>671</v>
      </c>
      <c r="BD49" s="1">
        <v>45013</v>
      </c>
      <c r="BE49" t="s">
        <v>1091</v>
      </c>
      <c r="BF49" s="1">
        <v>44804</v>
      </c>
      <c r="BG49" t="s">
        <v>117</v>
      </c>
      <c r="BH49" s="1">
        <v>18264</v>
      </c>
      <c r="BI49">
        <v>1</v>
      </c>
      <c r="BJ49" s="35">
        <f>BK49*1000</f>
        <v>87</v>
      </c>
      <c r="BK49">
        <v>8.6999999999999994E-2</v>
      </c>
      <c r="BL49">
        <v>8.6999999999999994E-2</v>
      </c>
      <c r="BM49" t="s">
        <v>123</v>
      </c>
      <c r="BN49" t="s">
        <v>124</v>
      </c>
      <c r="BO49">
        <v>3.0000000000000001E-3</v>
      </c>
      <c r="BP49">
        <v>0.01</v>
      </c>
      <c r="BQ49">
        <v>1</v>
      </c>
      <c r="BR49" t="s">
        <v>117</v>
      </c>
      <c r="BS49" t="s">
        <v>118</v>
      </c>
      <c r="BT49" t="s">
        <v>119</v>
      </c>
      <c r="BU49" t="s">
        <v>120</v>
      </c>
      <c r="BX49" t="b">
        <v>0</v>
      </c>
      <c r="BY49" t="b">
        <v>1</v>
      </c>
      <c r="BZ49">
        <f>VLOOKUP(AA49,Comps2,6,FALSE)</f>
        <v>563</v>
      </c>
      <c r="CA49">
        <f>VLOOKUP(AA49,Comps2,7,FALSE)</f>
        <v>580</v>
      </c>
      <c r="CB49" t="str">
        <f>VLOOKUP(AA49,Comps2,8,FALSE)</f>
        <v>mm</v>
      </c>
      <c r="CC49" t="str">
        <f>VLOOKUP(AA49,Comps2,9,FALSE)</f>
        <v>Field</v>
      </c>
      <c r="CD49">
        <f>VLOOKUP(AA49,Comps2,10,FALSE)</f>
        <v>2555</v>
      </c>
      <c r="CE49" t="str">
        <f>VLOOKUP(AA49,Comps2,11,FALSE)</f>
        <v>g</v>
      </c>
      <c r="CF49" t="str">
        <f>VLOOKUP(AA49,Comps2,12,FALSE)</f>
        <v>Field</v>
      </c>
      <c r="CG49">
        <f>VLOOKUP(AA49,Comps2,13,FALSE)</f>
        <v>0</v>
      </c>
      <c r="CH49" t="e">
        <f>VLOOKUP(AA49,Comps2,14,FALSE)</f>
        <v>#N/A</v>
      </c>
      <c r="CI49" t="str">
        <f>VLOOKUP(AA49,Comps2,15,FALSE)</f>
        <v>LAB</v>
      </c>
    </row>
    <row r="50" spans="1:87" x14ac:dyDescent="0.25">
      <c r="A50" s="1">
        <v>44804</v>
      </c>
      <c r="B50">
        <v>8</v>
      </c>
      <c r="C50">
        <v>2022</v>
      </c>
      <c r="D50" t="s">
        <v>878</v>
      </c>
      <c r="E50" t="s">
        <v>879</v>
      </c>
      <c r="F50" t="s">
        <v>78</v>
      </c>
      <c r="G50" t="s">
        <v>79</v>
      </c>
      <c r="H50" t="s">
        <v>80</v>
      </c>
      <c r="I50" t="s">
        <v>81</v>
      </c>
      <c r="J50" t="s">
        <v>82</v>
      </c>
      <c r="K50" t="s">
        <v>83</v>
      </c>
      <c r="M50" t="s">
        <v>782</v>
      </c>
      <c r="N50" t="s">
        <v>86</v>
      </c>
      <c r="O50" s="2">
        <v>0.30208333333333331</v>
      </c>
      <c r="P50" t="s">
        <v>783</v>
      </c>
      <c r="Q50">
        <v>1</v>
      </c>
      <c r="R50" t="s">
        <v>88</v>
      </c>
      <c r="S50">
        <v>33.191589999999998</v>
      </c>
      <c r="T50">
        <v>-117.38888</v>
      </c>
      <c r="U50" t="s">
        <v>89</v>
      </c>
      <c r="V50" t="b">
        <v>0</v>
      </c>
      <c r="X50" t="s">
        <v>784</v>
      </c>
      <c r="Y50" t="s">
        <v>91</v>
      </c>
      <c r="Z50" t="s">
        <v>1073</v>
      </c>
      <c r="AA50" t="s">
        <v>1108</v>
      </c>
      <c r="AB50" t="s">
        <v>531</v>
      </c>
      <c r="AC50" t="s">
        <v>532</v>
      </c>
      <c r="AD50" t="s">
        <v>96</v>
      </c>
      <c r="AE50">
        <v>1</v>
      </c>
      <c r="AF50" t="s">
        <v>1109</v>
      </c>
      <c r="AG50" t="b">
        <v>1</v>
      </c>
      <c r="AH50" t="s">
        <v>1110</v>
      </c>
      <c r="AI50" t="s">
        <v>146</v>
      </c>
      <c r="AJ50" t="s">
        <v>147</v>
      </c>
      <c r="AK50">
        <v>87.36</v>
      </c>
      <c r="AL50" t="s">
        <v>101</v>
      </c>
      <c r="AN50" t="s">
        <v>1089</v>
      </c>
      <c r="AO50">
        <v>1</v>
      </c>
      <c r="AP50" t="s">
        <v>103</v>
      </c>
      <c r="AQ50">
        <v>436.81</v>
      </c>
      <c r="AR50" t="s">
        <v>101</v>
      </c>
      <c r="AS50" t="s">
        <v>83</v>
      </c>
      <c r="AT50" t="s">
        <v>104</v>
      </c>
      <c r="AU50" t="s">
        <v>1090</v>
      </c>
      <c r="AV50" t="s">
        <v>106</v>
      </c>
      <c r="AW50" t="s">
        <v>125</v>
      </c>
      <c r="AX50">
        <v>50</v>
      </c>
      <c r="AY50" t="s">
        <v>126</v>
      </c>
      <c r="AZ50" t="s">
        <v>109</v>
      </c>
      <c r="BA50" t="s">
        <v>110</v>
      </c>
      <c r="BB50" t="s">
        <v>127</v>
      </c>
      <c r="BC50" t="s">
        <v>671</v>
      </c>
      <c r="BD50" s="1">
        <v>45013</v>
      </c>
      <c r="BE50" t="s">
        <v>1091</v>
      </c>
      <c r="BF50" s="1">
        <v>44804</v>
      </c>
      <c r="BG50" t="s">
        <v>117</v>
      </c>
      <c r="BH50" s="1">
        <v>18264</v>
      </c>
      <c r="BI50">
        <v>1</v>
      </c>
      <c r="BJ50" s="35">
        <f>BK50*1000</f>
        <v>87</v>
      </c>
      <c r="BK50">
        <v>8.6999999999999994E-2</v>
      </c>
      <c r="BL50">
        <v>8.6999999999999994E-2</v>
      </c>
      <c r="BM50" t="s">
        <v>123</v>
      </c>
      <c r="BN50" t="s">
        <v>124</v>
      </c>
      <c r="BO50">
        <v>3.0000000000000001E-3</v>
      </c>
      <c r="BP50">
        <v>0.01</v>
      </c>
      <c r="BQ50">
        <v>1</v>
      </c>
      <c r="BR50" t="s">
        <v>117</v>
      </c>
      <c r="BS50" t="s">
        <v>118</v>
      </c>
      <c r="BT50" t="s">
        <v>119</v>
      </c>
      <c r="BU50" t="s">
        <v>120</v>
      </c>
      <c r="BX50" t="b">
        <v>0</v>
      </c>
      <c r="BY50" t="b">
        <v>1</v>
      </c>
      <c r="BZ50">
        <f>VLOOKUP(AA50,Comps2,6,FALSE)</f>
        <v>564</v>
      </c>
      <c r="CA50">
        <f>VLOOKUP(AA50,Comps2,7,FALSE)</f>
        <v>593</v>
      </c>
      <c r="CB50" t="str">
        <f>VLOOKUP(AA50,Comps2,8,FALSE)</f>
        <v>mm</v>
      </c>
      <c r="CC50" t="str">
        <f>VLOOKUP(AA50,Comps2,9,FALSE)</f>
        <v>Field</v>
      </c>
      <c r="CD50">
        <f>VLOOKUP(AA50,Comps2,10,FALSE)</f>
        <v>2515</v>
      </c>
      <c r="CE50" t="str">
        <f>VLOOKUP(AA50,Comps2,11,FALSE)</f>
        <v>g</v>
      </c>
      <c r="CF50" t="str">
        <f>VLOOKUP(AA50,Comps2,12,FALSE)</f>
        <v>Field</v>
      </c>
      <c r="CG50">
        <f>VLOOKUP(AA50,Comps2,13,FALSE)</f>
        <v>0</v>
      </c>
      <c r="CH50" t="e">
        <f>VLOOKUP(AA50,Comps2,14,FALSE)</f>
        <v>#N/A</v>
      </c>
      <c r="CI50" t="str">
        <f>VLOOKUP(AA50,Comps2,15,FALSE)</f>
        <v>LAB</v>
      </c>
    </row>
    <row r="51" spans="1:87" x14ac:dyDescent="0.25">
      <c r="A51" s="1">
        <v>44803</v>
      </c>
      <c r="B51">
        <v>8</v>
      </c>
      <c r="C51">
        <v>2022</v>
      </c>
      <c r="D51" t="s">
        <v>929</v>
      </c>
      <c r="E51" t="s">
        <v>930</v>
      </c>
      <c r="F51" t="s">
        <v>78</v>
      </c>
      <c r="G51" t="s">
        <v>79</v>
      </c>
      <c r="H51" t="s">
        <v>80</v>
      </c>
      <c r="I51" t="s">
        <v>81</v>
      </c>
      <c r="J51" t="s">
        <v>82</v>
      </c>
      <c r="K51" t="s">
        <v>83</v>
      </c>
      <c r="M51" t="s">
        <v>782</v>
      </c>
      <c r="N51" t="s">
        <v>86</v>
      </c>
      <c r="O51" s="2">
        <v>0.2986111111111111</v>
      </c>
      <c r="P51" t="s">
        <v>783</v>
      </c>
      <c r="Q51">
        <v>1</v>
      </c>
      <c r="R51" t="s">
        <v>88</v>
      </c>
      <c r="S51">
        <v>32.75752</v>
      </c>
      <c r="T51">
        <v>-117.25532</v>
      </c>
      <c r="U51" t="s">
        <v>89</v>
      </c>
      <c r="V51" t="b">
        <v>0</v>
      </c>
      <c r="X51" t="s">
        <v>784</v>
      </c>
      <c r="Y51" t="s">
        <v>91</v>
      </c>
      <c r="AA51" t="s">
        <v>1055</v>
      </c>
      <c r="AB51" t="s">
        <v>531</v>
      </c>
      <c r="AC51" t="s">
        <v>532</v>
      </c>
      <c r="AD51" t="s">
        <v>96</v>
      </c>
      <c r="AE51">
        <v>1</v>
      </c>
      <c r="AF51" t="s">
        <v>1056</v>
      </c>
      <c r="AG51" t="b">
        <v>1</v>
      </c>
      <c r="AH51" t="s">
        <v>1057</v>
      </c>
      <c r="AI51" t="s">
        <v>99</v>
      </c>
      <c r="AJ51" t="s">
        <v>100</v>
      </c>
      <c r="AK51">
        <v>53</v>
      </c>
      <c r="AL51" t="s">
        <v>101</v>
      </c>
      <c r="AM51" t="s">
        <v>912</v>
      </c>
      <c r="AN51" t="s">
        <v>1058</v>
      </c>
      <c r="AO51">
        <v>1</v>
      </c>
      <c r="AP51" t="s">
        <v>103</v>
      </c>
      <c r="AQ51">
        <v>265</v>
      </c>
      <c r="AR51" t="s">
        <v>101</v>
      </c>
      <c r="AS51" t="s">
        <v>83</v>
      </c>
      <c r="AT51" t="s">
        <v>104</v>
      </c>
      <c r="AU51" t="s">
        <v>1059</v>
      </c>
      <c r="AV51" t="s">
        <v>106</v>
      </c>
      <c r="AW51" t="s">
        <v>125</v>
      </c>
      <c r="AX51">
        <v>50</v>
      </c>
      <c r="AY51" t="s">
        <v>126</v>
      </c>
      <c r="AZ51" t="s">
        <v>109</v>
      </c>
      <c r="BA51" t="s">
        <v>110</v>
      </c>
      <c r="BB51" t="s">
        <v>127</v>
      </c>
      <c r="BC51" t="s">
        <v>640</v>
      </c>
      <c r="BD51" s="1">
        <v>44945</v>
      </c>
      <c r="BE51" t="s">
        <v>1060</v>
      </c>
      <c r="BF51" s="1">
        <v>44803</v>
      </c>
      <c r="BG51" t="s">
        <v>117</v>
      </c>
      <c r="BH51" s="1">
        <v>18264</v>
      </c>
      <c r="BI51">
        <v>1</v>
      </c>
      <c r="BJ51" s="35">
        <f>BK51*1000</f>
        <v>83</v>
      </c>
      <c r="BK51">
        <v>8.3000000000000004E-2</v>
      </c>
      <c r="BL51">
        <v>8.3000000000000004E-2</v>
      </c>
      <c r="BM51" t="s">
        <v>123</v>
      </c>
      <c r="BN51" t="s">
        <v>124</v>
      </c>
      <c r="BO51">
        <v>3.0000000000000001E-3</v>
      </c>
      <c r="BP51">
        <v>0.01</v>
      </c>
      <c r="BQ51">
        <v>1</v>
      </c>
      <c r="BR51" t="s">
        <v>117</v>
      </c>
      <c r="BS51" t="s">
        <v>118</v>
      </c>
      <c r="BT51" t="s">
        <v>119</v>
      </c>
      <c r="BU51" t="s">
        <v>120</v>
      </c>
      <c r="BX51" t="b">
        <v>0</v>
      </c>
      <c r="BY51" t="b">
        <v>1</v>
      </c>
      <c r="BZ51">
        <f>VLOOKUP(AA51,Comps2,6,FALSE)</f>
        <v>460</v>
      </c>
      <c r="CA51">
        <f>VLOOKUP(AA51,Comps2,7,FALSE)</f>
        <v>480</v>
      </c>
      <c r="CB51" t="str">
        <f>VLOOKUP(AA51,Comps2,8,FALSE)</f>
        <v>mm</v>
      </c>
      <c r="CC51" t="str">
        <f>VLOOKUP(AA51,Comps2,9,FALSE)</f>
        <v>Field</v>
      </c>
      <c r="CD51">
        <f>VLOOKUP(AA51,Comps2,10,FALSE)</f>
        <v>1425</v>
      </c>
      <c r="CE51" t="str">
        <f>VLOOKUP(AA51,Comps2,11,FALSE)</f>
        <v>g</v>
      </c>
      <c r="CF51" t="str">
        <f>VLOOKUP(AA51,Comps2,12,FALSE)</f>
        <v>Field</v>
      </c>
      <c r="CG51">
        <f>VLOOKUP(AA51,Comps2,13,FALSE)</f>
        <v>0</v>
      </c>
      <c r="CH51" t="e">
        <f>VLOOKUP(AA51,Comps2,14,FALSE)</f>
        <v>#N/A</v>
      </c>
      <c r="CI51" t="str">
        <f>VLOOKUP(AA51,Comps2,15,FALSE)</f>
        <v>LAB</v>
      </c>
    </row>
    <row r="52" spans="1:87" x14ac:dyDescent="0.25">
      <c r="A52" s="1">
        <v>44803</v>
      </c>
      <c r="B52">
        <v>8</v>
      </c>
      <c r="C52">
        <v>2022</v>
      </c>
      <c r="D52" t="s">
        <v>929</v>
      </c>
      <c r="E52" t="s">
        <v>930</v>
      </c>
      <c r="F52" t="s">
        <v>78</v>
      </c>
      <c r="G52" t="s">
        <v>79</v>
      </c>
      <c r="H52" t="s">
        <v>80</v>
      </c>
      <c r="I52" t="s">
        <v>81</v>
      </c>
      <c r="J52" t="s">
        <v>82</v>
      </c>
      <c r="K52" t="s">
        <v>83</v>
      </c>
      <c r="M52" t="s">
        <v>782</v>
      </c>
      <c r="N52" t="s">
        <v>86</v>
      </c>
      <c r="O52" s="2">
        <v>0.2986111111111111</v>
      </c>
      <c r="P52" t="s">
        <v>783</v>
      </c>
      <c r="Q52">
        <v>1</v>
      </c>
      <c r="R52" t="s">
        <v>88</v>
      </c>
      <c r="S52">
        <v>32.75752</v>
      </c>
      <c r="T52">
        <v>-117.25532</v>
      </c>
      <c r="U52" t="s">
        <v>89</v>
      </c>
      <c r="V52" t="b">
        <v>0</v>
      </c>
      <c r="X52" t="s">
        <v>784</v>
      </c>
      <c r="Y52" t="s">
        <v>91</v>
      </c>
      <c r="AA52" t="s">
        <v>1061</v>
      </c>
      <c r="AB52" t="s">
        <v>531</v>
      </c>
      <c r="AC52" t="s">
        <v>532</v>
      </c>
      <c r="AD52" t="s">
        <v>96</v>
      </c>
      <c r="AE52">
        <v>1</v>
      </c>
      <c r="AF52" t="s">
        <v>1062</v>
      </c>
      <c r="AG52" t="b">
        <v>1</v>
      </c>
      <c r="AH52" t="s">
        <v>1063</v>
      </c>
      <c r="AI52" t="s">
        <v>99</v>
      </c>
      <c r="AJ52" t="s">
        <v>100</v>
      </c>
      <c r="AK52">
        <v>53</v>
      </c>
      <c r="AL52" t="s">
        <v>101</v>
      </c>
      <c r="AM52" t="s">
        <v>912</v>
      </c>
      <c r="AN52" t="s">
        <v>1058</v>
      </c>
      <c r="AO52">
        <v>1</v>
      </c>
      <c r="AP52" t="s">
        <v>103</v>
      </c>
      <c r="AQ52">
        <v>265</v>
      </c>
      <c r="AR52" t="s">
        <v>101</v>
      </c>
      <c r="AS52" t="s">
        <v>83</v>
      </c>
      <c r="AT52" t="s">
        <v>104</v>
      </c>
      <c r="AU52" t="s">
        <v>1059</v>
      </c>
      <c r="AV52" t="s">
        <v>106</v>
      </c>
      <c r="AW52" t="s">
        <v>125</v>
      </c>
      <c r="AX52">
        <v>50</v>
      </c>
      <c r="AY52" t="s">
        <v>126</v>
      </c>
      <c r="AZ52" t="s">
        <v>109</v>
      </c>
      <c r="BA52" t="s">
        <v>110</v>
      </c>
      <c r="BB52" t="s">
        <v>127</v>
      </c>
      <c r="BC52" t="s">
        <v>640</v>
      </c>
      <c r="BD52" s="1">
        <v>44945</v>
      </c>
      <c r="BE52" t="s">
        <v>1060</v>
      </c>
      <c r="BF52" s="1">
        <v>44803</v>
      </c>
      <c r="BG52" t="s">
        <v>117</v>
      </c>
      <c r="BH52" s="1">
        <v>18264</v>
      </c>
      <c r="BI52">
        <v>1</v>
      </c>
      <c r="BJ52" s="35">
        <f>BK52*1000</f>
        <v>83</v>
      </c>
      <c r="BK52">
        <v>8.3000000000000004E-2</v>
      </c>
      <c r="BL52">
        <v>8.3000000000000004E-2</v>
      </c>
      <c r="BM52" t="s">
        <v>123</v>
      </c>
      <c r="BN52" t="s">
        <v>124</v>
      </c>
      <c r="BO52">
        <v>3.0000000000000001E-3</v>
      </c>
      <c r="BP52">
        <v>0.01</v>
      </c>
      <c r="BQ52">
        <v>1</v>
      </c>
      <c r="BR52" t="s">
        <v>117</v>
      </c>
      <c r="BS52" t="s">
        <v>118</v>
      </c>
      <c r="BT52" t="s">
        <v>119</v>
      </c>
      <c r="BU52" t="s">
        <v>120</v>
      </c>
      <c r="BX52" t="b">
        <v>0</v>
      </c>
      <c r="BY52" t="b">
        <v>1</v>
      </c>
      <c r="BZ52">
        <f>VLOOKUP(AA52,Comps2,6,FALSE)</f>
        <v>457</v>
      </c>
      <c r="CA52">
        <f>VLOOKUP(AA52,Comps2,7,FALSE)</f>
        <v>482</v>
      </c>
      <c r="CB52" t="str">
        <f>VLOOKUP(AA52,Comps2,8,FALSE)</f>
        <v>mm</v>
      </c>
      <c r="CC52" t="str">
        <f>VLOOKUP(AA52,Comps2,9,FALSE)</f>
        <v>Field</v>
      </c>
      <c r="CD52">
        <f>VLOOKUP(AA52,Comps2,10,FALSE)</f>
        <v>1325</v>
      </c>
      <c r="CE52" t="str">
        <f>VLOOKUP(AA52,Comps2,11,FALSE)</f>
        <v>g</v>
      </c>
      <c r="CF52" t="str">
        <f>VLOOKUP(AA52,Comps2,12,FALSE)</f>
        <v>Field</v>
      </c>
      <c r="CG52">
        <f>VLOOKUP(AA52,Comps2,13,FALSE)</f>
        <v>0</v>
      </c>
      <c r="CH52" t="e">
        <f>VLOOKUP(AA52,Comps2,14,FALSE)</f>
        <v>#N/A</v>
      </c>
      <c r="CI52" t="str">
        <f>VLOOKUP(AA52,Comps2,15,FALSE)</f>
        <v>LAB</v>
      </c>
    </row>
    <row r="53" spans="1:87" x14ac:dyDescent="0.25">
      <c r="A53" s="1">
        <v>44803</v>
      </c>
      <c r="B53">
        <v>8</v>
      </c>
      <c r="C53">
        <v>2022</v>
      </c>
      <c r="D53" t="s">
        <v>929</v>
      </c>
      <c r="E53" t="s">
        <v>930</v>
      </c>
      <c r="F53" t="s">
        <v>78</v>
      </c>
      <c r="G53" t="s">
        <v>79</v>
      </c>
      <c r="H53" t="s">
        <v>80</v>
      </c>
      <c r="I53" t="s">
        <v>81</v>
      </c>
      <c r="J53" t="s">
        <v>82</v>
      </c>
      <c r="K53" t="s">
        <v>83</v>
      </c>
      <c r="M53" t="s">
        <v>782</v>
      </c>
      <c r="N53" t="s">
        <v>86</v>
      </c>
      <c r="O53" s="2">
        <v>0.2986111111111111</v>
      </c>
      <c r="P53" t="s">
        <v>783</v>
      </c>
      <c r="Q53">
        <v>1</v>
      </c>
      <c r="R53" t="s">
        <v>88</v>
      </c>
      <c r="S53">
        <v>32.75752</v>
      </c>
      <c r="T53">
        <v>-117.25532</v>
      </c>
      <c r="U53" t="s">
        <v>89</v>
      </c>
      <c r="V53" t="b">
        <v>0</v>
      </c>
      <c r="X53" t="s">
        <v>784</v>
      </c>
      <c r="Y53" t="s">
        <v>91</v>
      </c>
      <c r="AA53" t="s">
        <v>1064</v>
      </c>
      <c r="AB53" t="s">
        <v>531</v>
      </c>
      <c r="AC53" t="s">
        <v>532</v>
      </c>
      <c r="AD53" t="s">
        <v>96</v>
      </c>
      <c r="AE53">
        <v>1</v>
      </c>
      <c r="AF53" t="s">
        <v>1065</v>
      </c>
      <c r="AG53" t="b">
        <v>1</v>
      </c>
      <c r="AH53" t="s">
        <v>1066</v>
      </c>
      <c r="AI53" t="s">
        <v>99</v>
      </c>
      <c r="AJ53" t="s">
        <v>100</v>
      </c>
      <c r="AK53">
        <v>53</v>
      </c>
      <c r="AL53" t="s">
        <v>101</v>
      </c>
      <c r="AM53" t="s">
        <v>912</v>
      </c>
      <c r="AN53" t="s">
        <v>1058</v>
      </c>
      <c r="AO53">
        <v>1</v>
      </c>
      <c r="AP53" t="s">
        <v>103</v>
      </c>
      <c r="AQ53">
        <v>265</v>
      </c>
      <c r="AR53" t="s">
        <v>101</v>
      </c>
      <c r="AS53" t="s">
        <v>83</v>
      </c>
      <c r="AT53" t="s">
        <v>104</v>
      </c>
      <c r="AU53" t="s">
        <v>1059</v>
      </c>
      <c r="AV53" t="s">
        <v>106</v>
      </c>
      <c r="AW53" t="s">
        <v>125</v>
      </c>
      <c r="AX53">
        <v>50</v>
      </c>
      <c r="AY53" t="s">
        <v>126</v>
      </c>
      <c r="AZ53" t="s">
        <v>109</v>
      </c>
      <c r="BA53" t="s">
        <v>110</v>
      </c>
      <c r="BB53" t="s">
        <v>127</v>
      </c>
      <c r="BC53" t="s">
        <v>640</v>
      </c>
      <c r="BD53" s="1">
        <v>44945</v>
      </c>
      <c r="BE53" t="s">
        <v>1060</v>
      </c>
      <c r="BF53" s="1">
        <v>44803</v>
      </c>
      <c r="BG53" t="s">
        <v>117</v>
      </c>
      <c r="BH53" s="1">
        <v>18264</v>
      </c>
      <c r="BI53">
        <v>1</v>
      </c>
      <c r="BJ53" s="35">
        <f>BK53*1000</f>
        <v>83</v>
      </c>
      <c r="BK53">
        <v>8.3000000000000004E-2</v>
      </c>
      <c r="BL53">
        <v>8.3000000000000004E-2</v>
      </c>
      <c r="BM53" t="s">
        <v>123</v>
      </c>
      <c r="BN53" t="s">
        <v>124</v>
      </c>
      <c r="BO53">
        <v>3.0000000000000001E-3</v>
      </c>
      <c r="BP53">
        <v>0.01</v>
      </c>
      <c r="BQ53">
        <v>1</v>
      </c>
      <c r="BR53" t="s">
        <v>117</v>
      </c>
      <c r="BS53" t="s">
        <v>118</v>
      </c>
      <c r="BT53" t="s">
        <v>119</v>
      </c>
      <c r="BU53" t="s">
        <v>120</v>
      </c>
      <c r="BX53" t="b">
        <v>0</v>
      </c>
      <c r="BY53" t="b">
        <v>1</v>
      </c>
      <c r="BZ53">
        <f>VLOOKUP(AA53,Comps2,6,FALSE)</f>
        <v>463</v>
      </c>
      <c r="CA53">
        <f>VLOOKUP(AA53,Comps2,7,FALSE)</f>
        <v>477</v>
      </c>
      <c r="CB53" t="str">
        <f>VLOOKUP(AA53,Comps2,8,FALSE)</f>
        <v>mm</v>
      </c>
      <c r="CC53" t="str">
        <f>VLOOKUP(AA53,Comps2,9,FALSE)</f>
        <v>Field</v>
      </c>
      <c r="CD53">
        <f>VLOOKUP(AA53,Comps2,10,FALSE)</f>
        <v>1490</v>
      </c>
      <c r="CE53" t="str">
        <f>VLOOKUP(AA53,Comps2,11,FALSE)</f>
        <v>g</v>
      </c>
      <c r="CF53" t="str">
        <f>VLOOKUP(AA53,Comps2,12,FALSE)</f>
        <v>Field</v>
      </c>
      <c r="CG53">
        <f>VLOOKUP(AA53,Comps2,13,FALSE)</f>
        <v>0</v>
      </c>
      <c r="CH53" t="e">
        <f>VLOOKUP(AA53,Comps2,14,FALSE)</f>
        <v>#N/A</v>
      </c>
      <c r="CI53" t="str">
        <f>VLOOKUP(AA53,Comps2,15,FALSE)</f>
        <v>LAB</v>
      </c>
    </row>
    <row r="54" spans="1:87" x14ac:dyDescent="0.25">
      <c r="A54" s="1">
        <v>44803</v>
      </c>
      <c r="B54">
        <v>8</v>
      </c>
      <c r="C54">
        <v>2022</v>
      </c>
      <c r="D54" t="s">
        <v>929</v>
      </c>
      <c r="E54" t="s">
        <v>930</v>
      </c>
      <c r="F54" t="s">
        <v>78</v>
      </c>
      <c r="G54" t="s">
        <v>79</v>
      </c>
      <c r="H54" t="s">
        <v>80</v>
      </c>
      <c r="I54" t="s">
        <v>81</v>
      </c>
      <c r="J54" t="s">
        <v>82</v>
      </c>
      <c r="K54" t="s">
        <v>83</v>
      </c>
      <c r="M54" t="s">
        <v>782</v>
      </c>
      <c r="N54" t="s">
        <v>86</v>
      </c>
      <c r="O54" s="2">
        <v>0.2986111111111111</v>
      </c>
      <c r="P54" t="s">
        <v>783</v>
      </c>
      <c r="Q54">
        <v>1</v>
      </c>
      <c r="R54" t="s">
        <v>88</v>
      </c>
      <c r="S54">
        <v>32.75752</v>
      </c>
      <c r="T54">
        <v>-117.25532</v>
      </c>
      <c r="U54" t="s">
        <v>89</v>
      </c>
      <c r="V54" t="b">
        <v>0</v>
      </c>
      <c r="X54" t="s">
        <v>784</v>
      </c>
      <c r="Y54" t="s">
        <v>91</v>
      </c>
      <c r="AA54" t="s">
        <v>1067</v>
      </c>
      <c r="AB54" t="s">
        <v>531</v>
      </c>
      <c r="AC54" t="s">
        <v>532</v>
      </c>
      <c r="AD54" t="s">
        <v>96</v>
      </c>
      <c r="AE54">
        <v>1</v>
      </c>
      <c r="AF54" t="s">
        <v>1068</v>
      </c>
      <c r="AG54" t="b">
        <v>1</v>
      </c>
      <c r="AH54" t="s">
        <v>1069</v>
      </c>
      <c r="AI54" t="s">
        <v>99</v>
      </c>
      <c r="AJ54" t="s">
        <v>100</v>
      </c>
      <c r="AK54">
        <v>53</v>
      </c>
      <c r="AL54" t="s">
        <v>101</v>
      </c>
      <c r="AM54" t="s">
        <v>912</v>
      </c>
      <c r="AN54" t="s">
        <v>1058</v>
      </c>
      <c r="AO54">
        <v>1</v>
      </c>
      <c r="AP54" t="s">
        <v>103</v>
      </c>
      <c r="AQ54">
        <v>265</v>
      </c>
      <c r="AR54" t="s">
        <v>101</v>
      </c>
      <c r="AS54" t="s">
        <v>83</v>
      </c>
      <c r="AT54" t="s">
        <v>104</v>
      </c>
      <c r="AU54" t="s">
        <v>1059</v>
      </c>
      <c r="AV54" t="s">
        <v>106</v>
      </c>
      <c r="AW54" t="s">
        <v>125</v>
      </c>
      <c r="AX54">
        <v>50</v>
      </c>
      <c r="AY54" t="s">
        <v>126</v>
      </c>
      <c r="AZ54" t="s">
        <v>109</v>
      </c>
      <c r="BA54" t="s">
        <v>110</v>
      </c>
      <c r="BB54" t="s">
        <v>127</v>
      </c>
      <c r="BC54" t="s">
        <v>640</v>
      </c>
      <c r="BD54" s="1">
        <v>44945</v>
      </c>
      <c r="BE54" t="s">
        <v>1060</v>
      </c>
      <c r="BF54" s="1">
        <v>44803</v>
      </c>
      <c r="BG54" t="s">
        <v>117</v>
      </c>
      <c r="BH54" s="1">
        <v>18264</v>
      </c>
      <c r="BI54">
        <v>1</v>
      </c>
      <c r="BJ54" s="35">
        <f>BK54*1000</f>
        <v>83</v>
      </c>
      <c r="BK54">
        <v>8.3000000000000004E-2</v>
      </c>
      <c r="BL54">
        <v>8.3000000000000004E-2</v>
      </c>
      <c r="BM54" t="s">
        <v>123</v>
      </c>
      <c r="BN54" t="s">
        <v>124</v>
      </c>
      <c r="BO54">
        <v>3.0000000000000001E-3</v>
      </c>
      <c r="BP54">
        <v>0.01</v>
      </c>
      <c r="BQ54">
        <v>1</v>
      </c>
      <c r="BR54" t="s">
        <v>117</v>
      </c>
      <c r="BS54" t="s">
        <v>118</v>
      </c>
      <c r="BT54" t="s">
        <v>119</v>
      </c>
      <c r="BU54" t="s">
        <v>120</v>
      </c>
      <c r="BX54" t="b">
        <v>0</v>
      </c>
      <c r="BY54" t="b">
        <v>1</v>
      </c>
      <c r="BZ54">
        <f>VLOOKUP(AA54,Comps2,6,FALSE)</f>
        <v>435</v>
      </c>
      <c r="CA54">
        <f>VLOOKUP(AA54,Comps2,7,FALSE)</f>
        <v>458</v>
      </c>
      <c r="CB54" t="str">
        <f>VLOOKUP(AA54,Comps2,8,FALSE)</f>
        <v>mm</v>
      </c>
      <c r="CC54" t="str">
        <f>VLOOKUP(AA54,Comps2,9,FALSE)</f>
        <v>Field</v>
      </c>
      <c r="CD54">
        <f>VLOOKUP(AA54,Comps2,10,FALSE)</f>
        <v>1205</v>
      </c>
      <c r="CE54" t="str">
        <f>VLOOKUP(AA54,Comps2,11,FALSE)</f>
        <v>g</v>
      </c>
      <c r="CF54" t="str">
        <f>VLOOKUP(AA54,Comps2,12,FALSE)</f>
        <v>Field</v>
      </c>
      <c r="CG54">
        <f>VLOOKUP(AA54,Comps2,13,FALSE)</f>
        <v>0</v>
      </c>
      <c r="CH54" t="e">
        <f>VLOOKUP(AA54,Comps2,14,FALSE)</f>
        <v>#N/A</v>
      </c>
      <c r="CI54" t="str">
        <f>VLOOKUP(AA54,Comps2,15,FALSE)</f>
        <v>LAB</v>
      </c>
    </row>
    <row r="55" spans="1:87" x14ac:dyDescent="0.25">
      <c r="A55" s="1">
        <v>44803</v>
      </c>
      <c r="B55">
        <v>8</v>
      </c>
      <c r="C55">
        <v>2022</v>
      </c>
      <c r="D55" t="s">
        <v>929</v>
      </c>
      <c r="E55" t="s">
        <v>930</v>
      </c>
      <c r="F55" t="s">
        <v>78</v>
      </c>
      <c r="G55" t="s">
        <v>79</v>
      </c>
      <c r="H55" t="s">
        <v>80</v>
      </c>
      <c r="I55" t="s">
        <v>81</v>
      </c>
      <c r="J55" t="s">
        <v>82</v>
      </c>
      <c r="K55" t="s">
        <v>83</v>
      </c>
      <c r="M55" t="s">
        <v>782</v>
      </c>
      <c r="N55" t="s">
        <v>86</v>
      </c>
      <c r="O55" s="2">
        <v>0.2986111111111111</v>
      </c>
      <c r="P55" t="s">
        <v>783</v>
      </c>
      <c r="Q55">
        <v>1</v>
      </c>
      <c r="R55" t="s">
        <v>88</v>
      </c>
      <c r="S55">
        <v>32.75752</v>
      </c>
      <c r="T55">
        <v>-117.25532</v>
      </c>
      <c r="U55" t="s">
        <v>89</v>
      </c>
      <c r="V55" t="b">
        <v>0</v>
      </c>
      <c r="X55" t="s">
        <v>784</v>
      </c>
      <c r="Y55" t="s">
        <v>91</v>
      </c>
      <c r="AA55" t="s">
        <v>1070</v>
      </c>
      <c r="AB55" t="s">
        <v>531</v>
      </c>
      <c r="AC55" t="s">
        <v>532</v>
      </c>
      <c r="AD55" t="s">
        <v>96</v>
      </c>
      <c r="AE55">
        <v>1</v>
      </c>
      <c r="AF55" t="s">
        <v>1071</v>
      </c>
      <c r="AG55" t="b">
        <v>1</v>
      </c>
      <c r="AH55" t="s">
        <v>1072</v>
      </c>
      <c r="AI55" t="s">
        <v>99</v>
      </c>
      <c r="AJ55" t="s">
        <v>100</v>
      </c>
      <c r="AK55">
        <v>53</v>
      </c>
      <c r="AL55" t="s">
        <v>101</v>
      </c>
      <c r="AM55" t="s">
        <v>912</v>
      </c>
      <c r="AN55" t="s">
        <v>1058</v>
      </c>
      <c r="AO55">
        <v>1</v>
      </c>
      <c r="AP55" t="s">
        <v>103</v>
      </c>
      <c r="AQ55">
        <v>265</v>
      </c>
      <c r="AR55" t="s">
        <v>101</v>
      </c>
      <c r="AS55" t="s">
        <v>83</v>
      </c>
      <c r="AT55" t="s">
        <v>104</v>
      </c>
      <c r="AU55" t="s">
        <v>1059</v>
      </c>
      <c r="AV55" t="s">
        <v>106</v>
      </c>
      <c r="AW55" t="s">
        <v>125</v>
      </c>
      <c r="AX55">
        <v>50</v>
      </c>
      <c r="AY55" t="s">
        <v>126</v>
      </c>
      <c r="AZ55" t="s">
        <v>109</v>
      </c>
      <c r="BA55" t="s">
        <v>110</v>
      </c>
      <c r="BB55" t="s">
        <v>127</v>
      </c>
      <c r="BC55" t="s">
        <v>640</v>
      </c>
      <c r="BD55" s="1">
        <v>44945</v>
      </c>
      <c r="BE55" t="s">
        <v>1060</v>
      </c>
      <c r="BF55" s="1">
        <v>44803</v>
      </c>
      <c r="BG55" t="s">
        <v>117</v>
      </c>
      <c r="BH55" s="1">
        <v>18264</v>
      </c>
      <c r="BI55">
        <v>1</v>
      </c>
      <c r="BJ55" s="35">
        <f>BK55*1000</f>
        <v>83</v>
      </c>
      <c r="BK55">
        <v>8.3000000000000004E-2</v>
      </c>
      <c r="BL55">
        <v>8.3000000000000004E-2</v>
      </c>
      <c r="BM55" t="s">
        <v>123</v>
      </c>
      <c r="BN55" t="s">
        <v>124</v>
      </c>
      <c r="BO55">
        <v>3.0000000000000001E-3</v>
      </c>
      <c r="BP55">
        <v>0.01</v>
      </c>
      <c r="BQ55">
        <v>1</v>
      </c>
      <c r="BR55" t="s">
        <v>117</v>
      </c>
      <c r="BS55" t="s">
        <v>118</v>
      </c>
      <c r="BT55" t="s">
        <v>119</v>
      </c>
      <c r="BU55" t="s">
        <v>120</v>
      </c>
      <c r="BX55" t="b">
        <v>0</v>
      </c>
      <c r="BY55" t="b">
        <v>1</v>
      </c>
      <c r="BZ55">
        <f>VLOOKUP(AA55,Comps2,6,FALSE)</f>
        <v>454</v>
      </c>
      <c r="CA55">
        <f>VLOOKUP(AA55,Comps2,7,FALSE)</f>
        <v>480</v>
      </c>
      <c r="CB55" t="str">
        <f>VLOOKUP(AA55,Comps2,8,FALSE)</f>
        <v>mm</v>
      </c>
      <c r="CC55" t="str">
        <f>VLOOKUP(AA55,Comps2,9,FALSE)</f>
        <v>Field</v>
      </c>
      <c r="CD55">
        <f>VLOOKUP(AA55,Comps2,10,FALSE)</f>
        <v>1230</v>
      </c>
      <c r="CE55" t="str">
        <f>VLOOKUP(AA55,Comps2,11,FALSE)</f>
        <v>g</v>
      </c>
      <c r="CF55" t="str">
        <f>VLOOKUP(AA55,Comps2,12,FALSE)</f>
        <v>Field</v>
      </c>
      <c r="CG55">
        <f>VLOOKUP(AA55,Comps2,13,FALSE)</f>
        <v>0</v>
      </c>
      <c r="CH55" t="e">
        <f>VLOOKUP(AA55,Comps2,14,FALSE)</f>
        <v>#N/A</v>
      </c>
      <c r="CI55" t="str">
        <f>VLOOKUP(AA55,Comps2,15,FALSE)</f>
        <v>LAB</v>
      </c>
    </row>
    <row r="56" spans="1:87" x14ac:dyDescent="0.25">
      <c r="A56" s="1">
        <v>44697</v>
      </c>
      <c r="B56">
        <v>5</v>
      </c>
      <c r="C56">
        <v>2022</v>
      </c>
      <c r="D56" t="s">
        <v>76</v>
      </c>
      <c r="E56" t="s">
        <v>77</v>
      </c>
      <c r="F56" t="s">
        <v>78</v>
      </c>
      <c r="G56" t="s">
        <v>79</v>
      </c>
      <c r="H56" t="s">
        <v>80</v>
      </c>
      <c r="I56" t="s">
        <v>81</v>
      </c>
      <c r="J56" t="s">
        <v>82</v>
      </c>
      <c r="K56" t="s">
        <v>83</v>
      </c>
      <c r="L56" t="s">
        <v>84</v>
      </c>
      <c r="M56" t="s">
        <v>85</v>
      </c>
      <c r="N56" t="s">
        <v>86</v>
      </c>
      <c r="O56" s="2">
        <v>0.55555555555555558</v>
      </c>
      <c r="P56" t="s">
        <v>87</v>
      </c>
      <c r="Q56">
        <v>1</v>
      </c>
      <c r="R56" t="s">
        <v>88</v>
      </c>
      <c r="S56">
        <v>32.736890000000002</v>
      </c>
      <c r="T56">
        <v>-117.06286</v>
      </c>
      <c r="U56" t="s">
        <v>89</v>
      </c>
      <c r="V56" t="b">
        <v>0</v>
      </c>
      <c r="X56" t="s">
        <v>90</v>
      </c>
      <c r="Y56" t="s">
        <v>91</v>
      </c>
      <c r="Z56" t="s">
        <v>92</v>
      </c>
      <c r="AA56" t="s">
        <v>178</v>
      </c>
      <c r="AB56" t="s">
        <v>142</v>
      </c>
      <c r="AC56" t="s">
        <v>143</v>
      </c>
      <c r="AD56" t="s">
        <v>96</v>
      </c>
      <c r="AE56">
        <v>1</v>
      </c>
      <c r="AF56" t="s">
        <v>179</v>
      </c>
      <c r="AG56" t="b">
        <v>1</v>
      </c>
      <c r="AH56" t="s">
        <v>180</v>
      </c>
      <c r="AI56" t="s">
        <v>99</v>
      </c>
      <c r="AJ56" t="s">
        <v>100</v>
      </c>
      <c r="AK56">
        <v>99</v>
      </c>
      <c r="AL56" t="s">
        <v>101</v>
      </c>
      <c r="AN56" t="s">
        <v>181</v>
      </c>
      <c r="AO56">
        <v>1</v>
      </c>
      <c r="AP56" t="s">
        <v>103</v>
      </c>
      <c r="AQ56">
        <v>600</v>
      </c>
      <c r="AR56" t="s">
        <v>101</v>
      </c>
      <c r="AS56" t="s">
        <v>83</v>
      </c>
      <c r="AT56" t="s">
        <v>104</v>
      </c>
      <c r="AU56" t="s">
        <v>182</v>
      </c>
      <c r="AV56" t="s">
        <v>106</v>
      </c>
      <c r="AW56" t="s">
        <v>125</v>
      </c>
      <c r="AX56">
        <v>50</v>
      </c>
      <c r="AY56" t="s">
        <v>126</v>
      </c>
      <c r="AZ56" t="s">
        <v>109</v>
      </c>
      <c r="BA56" t="s">
        <v>110</v>
      </c>
      <c r="BB56" t="s">
        <v>127</v>
      </c>
      <c r="BC56" t="s">
        <v>128</v>
      </c>
      <c r="BD56" s="1">
        <v>44819</v>
      </c>
      <c r="BE56" t="s">
        <v>183</v>
      </c>
      <c r="BF56" s="1">
        <v>44697</v>
      </c>
      <c r="BG56" t="s">
        <v>117</v>
      </c>
      <c r="BH56" s="1">
        <v>18264</v>
      </c>
      <c r="BI56">
        <v>1</v>
      </c>
      <c r="BJ56" s="35">
        <f>BK56*1000</f>
        <v>75</v>
      </c>
      <c r="BK56">
        <v>7.4999999999999997E-2</v>
      </c>
      <c r="BL56">
        <v>7.4999999999999997E-2</v>
      </c>
      <c r="BM56" t="s">
        <v>123</v>
      </c>
      <c r="BN56" t="s">
        <v>124</v>
      </c>
      <c r="BO56">
        <v>3.0000000000000001E-3</v>
      </c>
      <c r="BP56">
        <v>0.01</v>
      </c>
      <c r="BQ56">
        <v>1</v>
      </c>
      <c r="BR56" t="s">
        <v>117</v>
      </c>
      <c r="BS56" t="s">
        <v>118</v>
      </c>
      <c r="BT56" t="s">
        <v>119</v>
      </c>
      <c r="BU56" t="s">
        <v>120</v>
      </c>
      <c r="BX56" t="b">
        <v>0</v>
      </c>
      <c r="BY56" t="b">
        <v>1</v>
      </c>
      <c r="BZ56">
        <f>VLOOKUP(AA56,Comps2,6,FALSE)</f>
        <v>325</v>
      </c>
      <c r="CA56">
        <f>VLOOKUP(AA56,Comps2,7,FALSE)</f>
        <v>340</v>
      </c>
      <c r="CB56" t="str">
        <f>VLOOKUP(AA56,Comps2,8,FALSE)</f>
        <v>mm</v>
      </c>
      <c r="CC56" t="str">
        <f>VLOOKUP(AA56,Comps2,9,FALSE)</f>
        <v>Field</v>
      </c>
      <c r="CD56">
        <f>VLOOKUP(AA56,Comps2,10,FALSE)</f>
        <v>505</v>
      </c>
      <c r="CE56" t="str">
        <f>VLOOKUP(AA56,Comps2,11,FALSE)</f>
        <v>g</v>
      </c>
      <c r="CF56" t="str">
        <f>VLOOKUP(AA56,Comps2,12,FALSE)</f>
        <v>Field</v>
      </c>
      <c r="CG56">
        <f>VLOOKUP(AA56,Comps2,13,FALSE)</f>
        <v>0</v>
      </c>
      <c r="CH56">
        <f>VLOOKUP(AA56,Comps2,14,FALSE)</f>
        <v>9</v>
      </c>
      <c r="CI56" t="str">
        <f>VLOOKUP(AA56,Comps2,15,FALSE)</f>
        <v>LAB</v>
      </c>
    </row>
    <row r="57" spans="1:87" x14ac:dyDescent="0.25">
      <c r="A57" s="1">
        <v>44697</v>
      </c>
      <c r="B57">
        <v>5</v>
      </c>
      <c r="C57">
        <v>2022</v>
      </c>
      <c r="D57" t="s">
        <v>76</v>
      </c>
      <c r="E57" t="s">
        <v>77</v>
      </c>
      <c r="F57" t="s">
        <v>78</v>
      </c>
      <c r="G57" t="s">
        <v>79</v>
      </c>
      <c r="H57" t="s">
        <v>80</v>
      </c>
      <c r="I57" t="s">
        <v>81</v>
      </c>
      <c r="J57" t="s">
        <v>82</v>
      </c>
      <c r="K57" t="s">
        <v>83</v>
      </c>
      <c r="L57" t="s">
        <v>84</v>
      </c>
      <c r="M57" t="s">
        <v>85</v>
      </c>
      <c r="N57" t="s">
        <v>86</v>
      </c>
      <c r="O57" s="2">
        <v>0.55555555555555558</v>
      </c>
      <c r="P57" t="s">
        <v>87</v>
      </c>
      <c r="Q57">
        <v>1</v>
      </c>
      <c r="R57" t="s">
        <v>88</v>
      </c>
      <c r="S57">
        <v>32.736890000000002</v>
      </c>
      <c r="T57">
        <v>-117.06286</v>
      </c>
      <c r="U57" t="s">
        <v>89</v>
      </c>
      <c r="V57" t="b">
        <v>0</v>
      </c>
      <c r="X57" t="s">
        <v>90</v>
      </c>
      <c r="Y57" t="s">
        <v>91</v>
      </c>
      <c r="Z57" t="s">
        <v>92</v>
      </c>
      <c r="AA57" t="s">
        <v>192</v>
      </c>
      <c r="AB57" t="s">
        <v>142</v>
      </c>
      <c r="AC57" t="s">
        <v>143</v>
      </c>
      <c r="AD57" t="s">
        <v>96</v>
      </c>
      <c r="AE57">
        <v>1</v>
      </c>
      <c r="AF57" t="s">
        <v>193</v>
      </c>
      <c r="AG57" t="b">
        <v>1</v>
      </c>
      <c r="AH57" t="s">
        <v>194</v>
      </c>
      <c r="AI57" t="s">
        <v>99</v>
      </c>
      <c r="AJ57" t="s">
        <v>100</v>
      </c>
      <c r="AK57">
        <v>135</v>
      </c>
      <c r="AL57" t="s">
        <v>101</v>
      </c>
      <c r="AN57" t="s">
        <v>181</v>
      </c>
      <c r="AO57">
        <v>1</v>
      </c>
      <c r="AP57" t="s">
        <v>103</v>
      </c>
      <c r="AQ57">
        <v>600</v>
      </c>
      <c r="AR57" t="s">
        <v>101</v>
      </c>
      <c r="AS57" t="s">
        <v>83</v>
      </c>
      <c r="AT57" t="s">
        <v>104</v>
      </c>
      <c r="AU57" t="s">
        <v>182</v>
      </c>
      <c r="AV57" t="s">
        <v>106</v>
      </c>
      <c r="AW57" t="s">
        <v>125</v>
      </c>
      <c r="AX57">
        <v>50</v>
      </c>
      <c r="AY57" t="s">
        <v>126</v>
      </c>
      <c r="AZ57" t="s">
        <v>109</v>
      </c>
      <c r="BA57" t="s">
        <v>110</v>
      </c>
      <c r="BB57" t="s">
        <v>127</v>
      </c>
      <c r="BC57" t="s">
        <v>128</v>
      </c>
      <c r="BD57" s="1">
        <v>44819</v>
      </c>
      <c r="BE57" t="s">
        <v>183</v>
      </c>
      <c r="BF57" s="1">
        <v>44697</v>
      </c>
      <c r="BG57" t="s">
        <v>117</v>
      </c>
      <c r="BH57" s="1">
        <v>18264</v>
      </c>
      <c r="BI57">
        <v>1</v>
      </c>
      <c r="BJ57" s="35">
        <f>BK57*1000</f>
        <v>75</v>
      </c>
      <c r="BK57">
        <v>7.4999999999999997E-2</v>
      </c>
      <c r="BL57">
        <v>7.4999999999999997E-2</v>
      </c>
      <c r="BM57" t="s">
        <v>123</v>
      </c>
      <c r="BN57" t="s">
        <v>124</v>
      </c>
      <c r="BO57">
        <v>3.0000000000000001E-3</v>
      </c>
      <c r="BP57">
        <v>0.01</v>
      </c>
      <c r="BQ57">
        <v>1</v>
      </c>
      <c r="BR57" t="s">
        <v>117</v>
      </c>
      <c r="BS57" t="s">
        <v>118</v>
      </c>
      <c r="BT57" t="s">
        <v>119</v>
      </c>
      <c r="BU57" t="s">
        <v>120</v>
      </c>
      <c r="BX57" t="b">
        <v>0</v>
      </c>
      <c r="BY57" t="b">
        <v>1</v>
      </c>
      <c r="BZ57">
        <f>VLOOKUP(AA57,Comps2,6,FALSE)</f>
        <v>348</v>
      </c>
      <c r="CA57">
        <f>VLOOKUP(AA57,Comps2,7,FALSE)</f>
        <v>360</v>
      </c>
      <c r="CB57" t="str">
        <f>VLOOKUP(AA57,Comps2,8,FALSE)</f>
        <v>mm</v>
      </c>
      <c r="CC57" t="str">
        <f>VLOOKUP(AA57,Comps2,9,FALSE)</f>
        <v>Field</v>
      </c>
      <c r="CD57">
        <f>VLOOKUP(AA57,Comps2,10,FALSE)</f>
        <v>715</v>
      </c>
      <c r="CE57" t="str">
        <f>VLOOKUP(AA57,Comps2,11,FALSE)</f>
        <v>g</v>
      </c>
      <c r="CF57" t="str">
        <f>VLOOKUP(AA57,Comps2,12,FALSE)</f>
        <v>Field</v>
      </c>
      <c r="CG57">
        <f>VLOOKUP(AA57,Comps2,13,FALSE)</f>
        <v>0</v>
      </c>
      <c r="CH57">
        <f>VLOOKUP(AA57,Comps2,14,FALSE)</f>
        <v>10</v>
      </c>
      <c r="CI57" t="str">
        <f>VLOOKUP(AA57,Comps2,15,FALSE)</f>
        <v>LAB</v>
      </c>
    </row>
    <row r="58" spans="1:87" x14ac:dyDescent="0.25">
      <c r="A58" s="1">
        <v>44697</v>
      </c>
      <c r="B58">
        <v>5</v>
      </c>
      <c r="C58">
        <v>2022</v>
      </c>
      <c r="D58" t="s">
        <v>76</v>
      </c>
      <c r="E58" t="s">
        <v>77</v>
      </c>
      <c r="F58" t="s">
        <v>78</v>
      </c>
      <c r="G58" t="s">
        <v>79</v>
      </c>
      <c r="H58" t="s">
        <v>80</v>
      </c>
      <c r="I58" t="s">
        <v>81</v>
      </c>
      <c r="J58" t="s">
        <v>82</v>
      </c>
      <c r="K58" t="s">
        <v>83</v>
      </c>
      <c r="L58" t="s">
        <v>84</v>
      </c>
      <c r="M58" t="s">
        <v>85</v>
      </c>
      <c r="N58" t="s">
        <v>86</v>
      </c>
      <c r="O58" s="2">
        <v>0.55555555555555558</v>
      </c>
      <c r="P58" t="s">
        <v>87</v>
      </c>
      <c r="Q58">
        <v>1</v>
      </c>
      <c r="R58" t="s">
        <v>88</v>
      </c>
      <c r="S58">
        <v>32.736890000000002</v>
      </c>
      <c r="T58">
        <v>-117.06286</v>
      </c>
      <c r="U58" t="s">
        <v>89</v>
      </c>
      <c r="V58" t="b">
        <v>0</v>
      </c>
      <c r="X58" t="s">
        <v>90</v>
      </c>
      <c r="Y58" t="s">
        <v>91</v>
      </c>
      <c r="Z58" t="s">
        <v>92</v>
      </c>
      <c r="AA58" t="s">
        <v>197</v>
      </c>
      <c r="AB58" t="s">
        <v>142</v>
      </c>
      <c r="AC58" t="s">
        <v>143</v>
      </c>
      <c r="AD58" t="s">
        <v>96</v>
      </c>
      <c r="AE58">
        <v>1</v>
      </c>
      <c r="AF58" t="s">
        <v>198</v>
      </c>
      <c r="AG58" t="b">
        <v>1</v>
      </c>
      <c r="AH58" t="s">
        <v>199</v>
      </c>
      <c r="AI58" t="s">
        <v>99</v>
      </c>
      <c r="AJ58" t="s">
        <v>100</v>
      </c>
      <c r="AK58">
        <v>123</v>
      </c>
      <c r="AL58" t="s">
        <v>101</v>
      </c>
      <c r="AN58" t="s">
        <v>181</v>
      </c>
      <c r="AO58">
        <v>1</v>
      </c>
      <c r="AP58" t="s">
        <v>103</v>
      </c>
      <c r="AQ58">
        <v>600</v>
      </c>
      <c r="AR58" t="s">
        <v>101</v>
      </c>
      <c r="AS58" t="s">
        <v>83</v>
      </c>
      <c r="AT58" t="s">
        <v>104</v>
      </c>
      <c r="AU58" t="s">
        <v>182</v>
      </c>
      <c r="AV58" t="s">
        <v>106</v>
      </c>
      <c r="AW58" t="s">
        <v>125</v>
      </c>
      <c r="AX58">
        <v>50</v>
      </c>
      <c r="AY58" t="s">
        <v>126</v>
      </c>
      <c r="AZ58" t="s">
        <v>109</v>
      </c>
      <c r="BA58" t="s">
        <v>110</v>
      </c>
      <c r="BB58" t="s">
        <v>127</v>
      </c>
      <c r="BC58" t="s">
        <v>128</v>
      </c>
      <c r="BD58" s="1">
        <v>44819</v>
      </c>
      <c r="BE58" t="s">
        <v>183</v>
      </c>
      <c r="BF58" s="1">
        <v>44697</v>
      </c>
      <c r="BG58" t="s">
        <v>117</v>
      </c>
      <c r="BH58" s="1">
        <v>18264</v>
      </c>
      <c r="BI58">
        <v>1</v>
      </c>
      <c r="BJ58" s="35">
        <f>BK58*1000</f>
        <v>75</v>
      </c>
      <c r="BK58">
        <v>7.4999999999999997E-2</v>
      </c>
      <c r="BL58">
        <v>7.4999999999999997E-2</v>
      </c>
      <c r="BM58" t="s">
        <v>123</v>
      </c>
      <c r="BN58" t="s">
        <v>124</v>
      </c>
      <c r="BO58">
        <v>3.0000000000000001E-3</v>
      </c>
      <c r="BP58">
        <v>0.01</v>
      </c>
      <c r="BQ58">
        <v>1</v>
      </c>
      <c r="BR58" t="s">
        <v>117</v>
      </c>
      <c r="BS58" t="s">
        <v>118</v>
      </c>
      <c r="BT58" t="s">
        <v>119</v>
      </c>
      <c r="BU58" t="s">
        <v>120</v>
      </c>
      <c r="BX58" t="b">
        <v>0</v>
      </c>
      <c r="BY58" t="b">
        <v>1</v>
      </c>
      <c r="BZ58">
        <f>VLOOKUP(AA58,Comps2,6,FALSE)</f>
        <v>342</v>
      </c>
      <c r="CA58">
        <f>VLOOKUP(AA58,Comps2,7,FALSE)</f>
        <v>358</v>
      </c>
      <c r="CB58" t="str">
        <f>VLOOKUP(AA58,Comps2,8,FALSE)</f>
        <v>mm</v>
      </c>
      <c r="CC58" t="str">
        <f>VLOOKUP(AA58,Comps2,9,FALSE)</f>
        <v>Field</v>
      </c>
      <c r="CD58">
        <f>VLOOKUP(AA58,Comps2,10,FALSE)</f>
        <v>655</v>
      </c>
      <c r="CE58" t="str">
        <f>VLOOKUP(AA58,Comps2,11,FALSE)</f>
        <v>g</v>
      </c>
      <c r="CF58" t="str">
        <f>VLOOKUP(AA58,Comps2,12,FALSE)</f>
        <v>Field</v>
      </c>
      <c r="CG58">
        <f>VLOOKUP(AA58,Comps2,13,FALSE)</f>
        <v>0</v>
      </c>
      <c r="CH58">
        <f>VLOOKUP(AA58,Comps2,14,FALSE)</f>
        <v>11</v>
      </c>
      <c r="CI58" t="str">
        <f>VLOOKUP(AA58,Comps2,15,FALSE)</f>
        <v>LAB</v>
      </c>
    </row>
    <row r="59" spans="1:87" x14ac:dyDescent="0.25">
      <c r="A59" s="1">
        <v>44697</v>
      </c>
      <c r="B59">
        <v>5</v>
      </c>
      <c r="C59">
        <v>2022</v>
      </c>
      <c r="D59" t="s">
        <v>76</v>
      </c>
      <c r="E59" t="s">
        <v>77</v>
      </c>
      <c r="F59" t="s">
        <v>78</v>
      </c>
      <c r="G59" t="s">
        <v>79</v>
      </c>
      <c r="H59" t="s">
        <v>80</v>
      </c>
      <c r="I59" t="s">
        <v>81</v>
      </c>
      <c r="J59" t="s">
        <v>82</v>
      </c>
      <c r="K59" t="s">
        <v>83</v>
      </c>
      <c r="L59" t="s">
        <v>84</v>
      </c>
      <c r="M59" t="s">
        <v>85</v>
      </c>
      <c r="N59" t="s">
        <v>86</v>
      </c>
      <c r="O59" s="2">
        <v>0.55555555555555558</v>
      </c>
      <c r="P59" t="s">
        <v>87</v>
      </c>
      <c r="Q59">
        <v>1</v>
      </c>
      <c r="R59" t="s">
        <v>88</v>
      </c>
      <c r="S59">
        <v>32.736890000000002</v>
      </c>
      <c r="T59">
        <v>-117.06286</v>
      </c>
      <c r="U59" t="s">
        <v>89</v>
      </c>
      <c r="V59" t="b">
        <v>0</v>
      </c>
      <c r="X59" t="s">
        <v>90</v>
      </c>
      <c r="Y59" t="s">
        <v>91</v>
      </c>
      <c r="Z59" t="s">
        <v>92</v>
      </c>
      <c r="AA59" t="s">
        <v>202</v>
      </c>
      <c r="AB59" t="s">
        <v>142</v>
      </c>
      <c r="AC59" t="s">
        <v>143</v>
      </c>
      <c r="AD59" t="s">
        <v>96</v>
      </c>
      <c r="AE59">
        <v>1</v>
      </c>
      <c r="AF59" t="s">
        <v>203</v>
      </c>
      <c r="AG59" t="b">
        <v>1</v>
      </c>
      <c r="AH59" t="s">
        <v>204</v>
      </c>
      <c r="AI59" t="s">
        <v>99</v>
      </c>
      <c r="AJ59" t="s">
        <v>100</v>
      </c>
      <c r="AK59">
        <v>123</v>
      </c>
      <c r="AL59" t="s">
        <v>101</v>
      </c>
      <c r="AN59" t="s">
        <v>181</v>
      </c>
      <c r="AO59">
        <v>1</v>
      </c>
      <c r="AP59" t="s">
        <v>103</v>
      </c>
      <c r="AQ59">
        <v>600</v>
      </c>
      <c r="AR59" t="s">
        <v>101</v>
      </c>
      <c r="AS59" t="s">
        <v>83</v>
      </c>
      <c r="AT59" t="s">
        <v>104</v>
      </c>
      <c r="AU59" t="s">
        <v>182</v>
      </c>
      <c r="AV59" t="s">
        <v>106</v>
      </c>
      <c r="AW59" t="s">
        <v>125</v>
      </c>
      <c r="AX59">
        <v>50</v>
      </c>
      <c r="AY59" t="s">
        <v>126</v>
      </c>
      <c r="AZ59" t="s">
        <v>109</v>
      </c>
      <c r="BA59" t="s">
        <v>110</v>
      </c>
      <c r="BB59" t="s">
        <v>127</v>
      </c>
      <c r="BC59" t="s">
        <v>128</v>
      </c>
      <c r="BD59" s="1">
        <v>44819</v>
      </c>
      <c r="BE59" t="s">
        <v>183</v>
      </c>
      <c r="BF59" s="1">
        <v>44697</v>
      </c>
      <c r="BG59" t="s">
        <v>117</v>
      </c>
      <c r="BH59" s="1">
        <v>18264</v>
      </c>
      <c r="BI59">
        <v>1</v>
      </c>
      <c r="BJ59" s="35">
        <f>BK59*1000</f>
        <v>75</v>
      </c>
      <c r="BK59">
        <v>7.4999999999999997E-2</v>
      </c>
      <c r="BL59">
        <v>7.4999999999999997E-2</v>
      </c>
      <c r="BM59" t="s">
        <v>123</v>
      </c>
      <c r="BN59" t="s">
        <v>124</v>
      </c>
      <c r="BO59">
        <v>3.0000000000000001E-3</v>
      </c>
      <c r="BP59">
        <v>0.01</v>
      </c>
      <c r="BQ59">
        <v>1</v>
      </c>
      <c r="BR59" t="s">
        <v>117</v>
      </c>
      <c r="BS59" t="s">
        <v>118</v>
      </c>
      <c r="BT59" t="s">
        <v>119</v>
      </c>
      <c r="BU59" t="s">
        <v>120</v>
      </c>
      <c r="BX59" t="b">
        <v>0</v>
      </c>
      <c r="BY59" t="b">
        <v>1</v>
      </c>
      <c r="BZ59">
        <f>VLOOKUP(AA59,Comps2,6,FALSE)</f>
        <v>340</v>
      </c>
      <c r="CA59">
        <f>VLOOKUP(AA59,Comps2,7,FALSE)</f>
        <v>355</v>
      </c>
      <c r="CB59" t="str">
        <f>VLOOKUP(AA59,Comps2,8,FALSE)</f>
        <v>mm</v>
      </c>
      <c r="CC59" t="str">
        <f>VLOOKUP(AA59,Comps2,9,FALSE)</f>
        <v>Field</v>
      </c>
      <c r="CD59">
        <f>VLOOKUP(AA59,Comps2,10,FALSE)</f>
        <v>655</v>
      </c>
      <c r="CE59" t="str">
        <f>VLOOKUP(AA59,Comps2,11,FALSE)</f>
        <v>g</v>
      </c>
      <c r="CF59" t="str">
        <f>VLOOKUP(AA59,Comps2,12,FALSE)</f>
        <v>Field</v>
      </c>
      <c r="CG59">
        <f>VLOOKUP(AA59,Comps2,13,FALSE)</f>
        <v>0</v>
      </c>
      <c r="CH59">
        <f>VLOOKUP(AA59,Comps2,14,FALSE)</f>
        <v>10</v>
      </c>
      <c r="CI59" t="str">
        <f>VLOOKUP(AA59,Comps2,15,FALSE)</f>
        <v>LAB</v>
      </c>
    </row>
    <row r="60" spans="1:87" x14ac:dyDescent="0.25">
      <c r="A60" s="1">
        <v>44697</v>
      </c>
      <c r="B60">
        <v>5</v>
      </c>
      <c r="C60">
        <v>2022</v>
      </c>
      <c r="D60" t="s">
        <v>76</v>
      </c>
      <c r="E60" t="s">
        <v>77</v>
      </c>
      <c r="F60" t="s">
        <v>78</v>
      </c>
      <c r="G60" t="s">
        <v>79</v>
      </c>
      <c r="H60" t="s">
        <v>80</v>
      </c>
      <c r="I60" t="s">
        <v>81</v>
      </c>
      <c r="J60" t="s">
        <v>82</v>
      </c>
      <c r="K60" t="s">
        <v>83</v>
      </c>
      <c r="L60" t="s">
        <v>84</v>
      </c>
      <c r="M60" t="s">
        <v>85</v>
      </c>
      <c r="N60" t="s">
        <v>86</v>
      </c>
      <c r="O60" s="2">
        <v>0.55555555555555558</v>
      </c>
      <c r="P60" t="s">
        <v>87</v>
      </c>
      <c r="Q60">
        <v>1</v>
      </c>
      <c r="R60" t="s">
        <v>88</v>
      </c>
      <c r="S60">
        <v>32.736890000000002</v>
      </c>
      <c r="T60">
        <v>-117.06286</v>
      </c>
      <c r="U60" t="s">
        <v>89</v>
      </c>
      <c r="V60" t="b">
        <v>0</v>
      </c>
      <c r="X60" t="s">
        <v>90</v>
      </c>
      <c r="Y60" t="s">
        <v>91</v>
      </c>
      <c r="Z60" t="s">
        <v>92</v>
      </c>
      <c r="AA60" t="s">
        <v>219</v>
      </c>
      <c r="AB60" t="s">
        <v>142</v>
      </c>
      <c r="AC60" t="s">
        <v>143</v>
      </c>
      <c r="AD60" t="s">
        <v>96</v>
      </c>
      <c r="AE60">
        <v>1</v>
      </c>
      <c r="AF60" t="s">
        <v>220</v>
      </c>
      <c r="AG60" t="b">
        <v>1</v>
      </c>
      <c r="AH60" t="s">
        <v>221</v>
      </c>
      <c r="AI60" t="s">
        <v>99</v>
      </c>
      <c r="AJ60" t="s">
        <v>100</v>
      </c>
      <c r="AK60">
        <v>120</v>
      </c>
      <c r="AL60" t="s">
        <v>101</v>
      </c>
      <c r="AN60" t="s">
        <v>181</v>
      </c>
      <c r="AO60">
        <v>1</v>
      </c>
      <c r="AP60" t="s">
        <v>103</v>
      </c>
      <c r="AQ60">
        <v>600</v>
      </c>
      <c r="AR60" t="s">
        <v>101</v>
      </c>
      <c r="AS60" t="s">
        <v>83</v>
      </c>
      <c r="AT60" t="s">
        <v>104</v>
      </c>
      <c r="AU60" t="s">
        <v>182</v>
      </c>
      <c r="AV60" t="s">
        <v>106</v>
      </c>
      <c r="AW60" t="s">
        <v>125</v>
      </c>
      <c r="AX60">
        <v>50</v>
      </c>
      <c r="AY60" t="s">
        <v>126</v>
      </c>
      <c r="AZ60" t="s">
        <v>109</v>
      </c>
      <c r="BA60" t="s">
        <v>110</v>
      </c>
      <c r="BB60" t="s">
        <v>127</v>
      </c>
      <c r="BC60" t="s">
        <v>128</v>
      </c>
      <c r="BD60" s="1">
        <v>44819</v>
      </c>
      <c r="BE60" t="s">
        <v>183</v>
      </c>
      <c r="BF60" s="1">
        <v>44697</v>
      </c>
      <c r="BG60" t="s">
        <v>117</v>
      </c>
      <c r="BH60" s="1">
        <v>18264</v>
      </c>
      <c r="BI60">
        <v>1</v>
      </c>
      <c r="BJ60" s="35">
        <f>BK60*1000</f>
        <v>75</v>
      </c>
      <c r="BK60">
        <v>7.4999999999999997E-2</v>
      </c>
      <c r="BL60">
        <v>7.4999999999999997E-2</v>
      </c>
      <c r="BM60" t="s">
        <v>123</v>
      </c>
      <c r="BN60" t="s">
        <v>124</v>
      </c>
      <c r="BO60">
        <v>3.0000000000000001E-3</v>
      </c>
      <c r="BP60">
        <v>0.01</v>
      </c>
      <c r="BQ60">
        <v>1</v>
      </c>
      <c r="BR60" t="s">
        <v>117</v>
      </c>
      <c r="BS60" t="s">
        <v>118</v>
      </c>
      <c r="BT60" t="s">
        <v>119</v>
      </c>
      <c r="BU60" t="s">
        <v>120</v>
      </c>
      <c r="BX60" t="b">
        <v>0</v>
      </c>
      <c r="BY60" t="b">
        <v>1</v>
      </c>
      <c r="BZ60">
        <f>VLOOKUP(AA60,Comps2,6,FALSE)</f>
        <v>331</v>
      </c>
      <c r="CA60">
        <f>VLOOKUP(AA60,Comps2,7,FALSE)</f>
        <v>340</v>
      </c>
      <c r="CB60" t="str">
        <f>VLOOKUP(AA60,Comps2,8,FALSE)</f>
        <v>mm</v>
      </c>
      <c r="CC60" t="str">
        <f>VLOOKUP(AA60,Comps2,9,FALSE)</f>
        <v>Field</v>
      </c>
      <c r="CD60">
        <f>VLOOKUP(AA60,Comps2,10,FALSE)</f>
        <v>630</v>
      </c>
      <c r="CE60" t="str">
        <f>VLOOKUP(AA60,Comps2,11,FALSE)</f>
        <v>g</v>
      </c>
      <c r="CF60" t="str">
        <f>VLOOKUP(AA60,Comps2,12,FALSE)</f>
        <v>Field</v>
      </c>
      <c r="CG60">
        <f>VLOOKUP(AA60,Comps2,13,FALSE)</f>
        <v>0</v>
      </c>
      <c r="CH60">
        <f>VLOOKUP(AA60,Comps2,14,FALSE)</f>
        <v>10</v>
      </c>
      <c r="CI60" t="str">
        <f>VLOOKUP(AA60,Comps2,15,FALSE)</f>
        <v>LAB</v>
      </c>
    </row>
    <row r="61" spans="1:87" x14ac:dyDescent="0.25">
      <c r="A61" s="1">
        <v>44789</v>
      </c>
      <c r="B61">
        <v>8</v>
      </c>
      <c r="C61">
        <v>2022</v>
      </c>
      <c r="D61" t="s">
        <v>620</v>
      </c>
      <c r="E61" t="s">
        <v>621</v>
      </c>
      <c r="F61" t="s">
        <v>78</v>
      </c>
      <c r="G61" t="s">
        <v>79</v>
      </c>
      <c r="H61" t="s">
        <v>80</v>
      </c>
      <c r="I61" t="s">
        <v>81</v>
      </c>
      <c r="J61" t="s">
        <v>82</v>
      </c>
      <c r="K61" t="s">
        <v>83</v>
      </c>
      <c r="L61" t="s">
        <v>84</v>
      </c>
      <c r="M61" t="s">
        <v>573</v>
      </c>
      <c r="N61" t="s">
        <v>86</v>
      </c>
      <c r="O61" s="2">
        <v>0.375</v>
      </c>
      <c r="P61" t="s">
        <v>528</v>
      </c>
      <c r="Q61">
        <v>1</v>
      </c>
      <c r="R61" t="s">
        <v>88</v>
      </c>
      <c r="S61">
        <v>32.767538999999999</v>
      </c>
      <c r="T61">
        <v>-117.160904</v>
      </c>
      <c r="U61" t="s">
        <v>89</v>
      </c>
      <c r="V61" t="b">
        <v>0</v>
      </c>
      <c r="W61">
        <v>9</v>
      </c>
      <c r="X61" t="s">
        <v>529</v>
      </c>
      <c r="Y61" t="s">
        <v>91</v>
      </c>
      <c r="AA61" t="s">
        <v>622</v>
      </c>
      <c r="AB61" t="s">
        <v>142</v>
      </c>
      <c r="AC61" t="s">
        <v>143</v>
      </c>
      <c r="AD61" t="s">
        <v>96</v>
      </c>
      <c r="AE61">
        <v>1</v>
      </c>
      <c r="AF61" t="s">
        <v>623</v>
      </c>
      <c r="AG61" t="b">
        <v>1</v>
      </c>
      <c r="AH61" t="s">
        <v>624</v>
      </c>
      <c r="AI61" t="s">
        <v>99</v>
      </c>
      <c r="AJ61" t="s">
        <v>100</v>
      </c>
      <c r="AK61">
        <v>119.1</v>
      </c>
      <c r="AL61" t="s">
        <v>101</v>
      </c>
      <c r="AN61" t="s">
        <v>625</v>
      </c>
      <c r="AO61">
        <v>1</v>
      </c>
      <c r="AP61" t="s">
        <v>103</v>
      </c>
      <c r="AQ61">
        <v>299.98</v>
      </c>
      <c r="AR61" t="s">
        <v>101</v>
      </c>
      <c r="AS61" t="s">
        <v>83</v>
      </c>
      <c r="AT61" t="s">
        <v>104</v>
      </c>
      <c r="AU61" t="s">
        <v>626</v>
      </c>
      <c r="AV61" t="s">
        <v>106</v>
      </c>
      <c r="AW61" t="s">
        <v>125</v>
      </c>
      <c r="AX61">
        <v>50</v>
      </c>
      <c r="AY61" t="s">
        <v>126</v>
      </c>
      <c r="AZ61" t="s">
        <v>109</v>
      </c>
      <c r="BA61" t="s">
        <v>110</v>
      </c>
      <c r="BB61" t="s">
        <v>127</v>
      </c>
      <c r="BC61" t="s">
        <v>627</v>
      </c>
      <c r="BD61" s="1">
        <v>44957</v>
      </c>
      <c r="BE61" t="s">
        <v>629</v>
      </c>
      <c r="BF61" s="1">
        <v>44789</v>
      </c>
      <c r="BG61" t="s">
        <v>117</v>
      </c>
      <c r="BH61" s="1">
        <v>18264</v>
      </c>
      <c r="BI61">
        <v>2</v>
      </c>
      <c r="BJ61" s="35">
        <f>BK61*1000</f>
        <v>74</v>
      </c>
      <c r="BK61">
        <v>7.3999999999999996E-2</v>
      </c>
      <c r="BL61">
        <v>7.3999999999999996E-2</v>
      </c>
      <c r="BM61" t="s">
        <v>123</v>
      </c>
      <c r="BN61" t="s">
        <v>124</v>
      </c>
      <c r="BO61">
        <v>3.0000000000000001E-3</v>
      </c>
      <c r="BP61">
        <v>0.01</v>
      </c>
      <c r="BQ61">
        <v>1</v>
      </c>
      <c r="BR61" t="s">
        <v>117</v>
      </c>
      <c r="BS61" t="s">
        <v>118</v>
      </c>
      <c r="BT61" t="s">
        <v>119</v>
      </c>
      <c r="BU61" t="s">
        <v>120</v>
      </c>
      <c r="BW61" t="s">
        <v>630</v>
      </c>
      <c r="BX61" t="b">
        <v>0</v>
      </c>
      <c r="BY61" t="b">
        <v>1</v>
      </c>
      <c r="BZ61">
        <f>VLOOKUP(AA61,Comps2,6,FALSE)</f>
        <v>336</v>
      </c>
      <c r="CA61">
        <f>VLOOKUP(AA61,Comps2,7,FALSE)</f>
        <v>357</v>
      </c>
      <c r="CB61" t="str">
        <f>VLOOKUP(AA61,Comps2,8,FALSE)</f>
        <v>mm</v>
      </c>
      <c r="CC61" t="str">
        <f>VLOOKUP(AA61,Comps2,9,FALSE)</f>
        <v>Field</v>
      </c>
      <c r="CD61">
        <f>VLOOKUP(AA61,Comps2,10,FALSE)</f>
        <v>730</v>
      </c>
      <c r="CE61" t="str">
        <f>VLOOKUP(AA61,Comps2,11,FALSE)</f>
        <v>g</v>
      </c>
      <c r="CF61" t="str">
        <f>VLOOKUP(AA61,Comps2,12,FALSE)</f>
        <v>Field</v>
      </c>
      <c r="CG61">
        <f>VLOOKUP(AA61,Comps2,13,FALSE)</f>
        <v>0</v>
      </c>
      <c r="CH61">
        <f>VLOOKUP(AA61,Comps2,14,FALSE)</f>
        <v>11</v>
      </c>
      <c r="CI61" t="str">
        <f>VLOOKUP(AA61,Comps2,15,FALSE)</f>
        <v>LAB</v>
      </c>
    </row>
    <row r="62" spans="1:87" x14ac:dyDescent="0.25">
      <c r="A62" s="1">
        <v>44789</v>
      </c>
      <c r="B62">
        <v>8</v>
      </c>
      <c r="C62">
        <v>2022</v>
      </c>
      <c r="D62" t="s">
        <v>620</v>
      </c>
      <c r="E62" t="s">
        <v>621</v>
      </c>
      <c r="F62" t="s">
        <v>78</v>
      </c>
      <c r="G62" t="s">
        <v>79</v>
      </c>
      <c r="H62" t="s">
        <v>80</v>
      </c>
      <c r="I62" t="s">
        <v>81</v>
      </c>
      <c r="J62" t="s">
        <v>82</v>
      </c>
      <c r="K62" t="s">
        <v>83</v>
      </c>
      <c r="L62" t="s">
        <v>84</v>
      </c>
      <c r="M62" t="s">
        <v>633</v>
      </c>
      <c r="N62" t="s">
        <v>86</v>
      </c>
      <c r="O62" s="2">
        <v>0.375</v>
      </c>
      <c r="P62" t="s">
        <v>87</v>
      </c>
      <c r="Q62">
        <v>1</v>
      </c>
      <c r="R62" t="s">
        <v>88</v>
      </c>
      <c r="S62">
        <v>32.767538999999999</v>
      </c>
      <c r="T62">
        <v>-117.160904</v>
      </c>
      <c r="U62" t="s">
        <v>89</v>
      </c>
      <c r="V62" t="b">
        <v>0</v>
      </c>
      <c r="W62">
        <v>9</v>
      </c>
      <c r="X62" t="s">
        <v>634</v>
      </c>
      <c r="Y62" t="s">
        <v>91</v>
      </c>
      <c r="AA62" t="s">
        <v>682</v>
      </c>
      <c r="AB62" t="s">
        <v>142</v>
      </c>
      <c r="AC62" t="s">
        <v>143</v>
      </c>
      <c r="AD62" t="s">
        <v>96</v>
      </c>
      <c r="AE62">
        <v>1</v>
      </c>
      <c r="AF62" t="s">
        <v>683</v>
      </c>
      <c r="AG62" t="b">
        <v>1</v>
      </c>
      <c r="AH62" t="s">
        <v>684</v>
      </c>
      <c r="AI62" t="s">
        <v>99</v>
      </c>
      <c r="AJ62" t="s">
        <v>100</v>
      </c>
      <c r="AK62">
        <v>180.88</v>
      </c>
      <c r="AL62" t="s">
        <v>101</v>
      </c>
      <c r="AN62" t="s">
        <v>625</v>
      </c>
      <c r="AO62">
        <v>1</v>
      </c>
      <c r="AP62" t="s">
        <v>103</v>
      </c>
      <c r="AQ62">
        <v>299.98</v>
      </c>
      <c r="AR62" t="s">
        <v>101</v>
      </c>
      <c r="AS62" t="s">
        <v>83</v>
      </c>
      <c r="AT62" t="s">
        <v>104</v>
      </c>
      <c r="AU62" t="s">
        <v>626</v>
      </c>
      <c r="AV62" t="s">
        <v>106</v>
      </c>
      <c r="AW62" t="s">
        <v>125</v>
      </c>
      <c r="AX62">
        <v>50</v>
      </c>
      <c r="AY62" t="s">
        <v>126</v>
      </c>
      <c r="AZ62" t="s">
        <v>109</v>
      </c>
      <c r="BA62" t="s">
        <v>110</v>
      </c>
      <c r="BB62" t="s">
        <v>127</v>
      </c>
      <c r="BC62" t="s">
        <v>627</v>
      </c>
      <c r="BD62" s="1">
        <v>44957</v>
      </c>
      <c r="BE62" t="s">
        <v>629</v>
      </c>
      <c r="BF62" s="1">
        <v>44789</v>
      </c>
      <c r="BG62" t="s">
        <v>117</v>
      </c>
      <c r="BH62" s="1">
        <v>18264</v>
      </c>
      <c r="BI62">
        <v>2</v>
      </c>
      <c r="BJ62" s="35">
        <f>BK62*1000</f>
        <v>74</v>
      </c>
      <c r="BK62">
        <v>7.3999999999999996E-2</v>
      </c>
      <c r="BL62">
        <v>7.3999999999999996E-2</v>
      </c>
      <c r="BM62" t="s">
        <v>123</v>
      </c>
      <c r="BN62" t="s">
        <v>124</v>
      </c>
      <c r="BO62">
        <v>3.0000000000000001E-3</v>
      </c>
      <c r="BP62">
        <v>0.01</v>
      </c>
      <c r="BQ62">
        <v>1</v>
      </c>
      <c r="BR62" t="s">
        <v>117</v>
      </c>
      <c r="BS62" t="s">
        <v>118</v>
      </c>
      <c r="BT62" t="s">
        <v>119</v>
      </c>
      <c r="BU62" t="s">
        <v>120</v>
      </c>
      <c r="BW62" t="s">
        <v>630</v>
      </c>
      <c r="BX62" t="b">
        <v>0</v>
      </c>
      <c r="BY62" t="b">
        <v>1</v>
      </c>
      <c r="BZ62">
        <f>VLOOKUP(AA62,Comps2,6,FALSE)</f>
        <v>379</v>
      </c>
      <c r="CA62">
        <f>VLOOKUP(AA62,Comps2,7,FALSE)</f>
        <v>395</v>
      </c>
      <c r="CB62" t="str">
        <f>VLOOKUP(AA62,Comps2,8,FALSE)</f>
        <v>mm</v>
      </c>
      <c r="CC62" t="str">
        <f>VLOOKUP(AA62,Comps2,9,FALSE)</f>
        <v>Field</v>
      </c>
      <c r="CD62">
        <f>VLOOKUP(AA62,Comps2,10,FALSE)</f>
        <v>1110</v>
      </c>
      <c r="CE62" t="str">
        <f>VLOOKUP(AA62,Comps2,11,FALSE)</f>
        <v>g</v>
      </c>
      <c r="CF62" t="str">
        <f>VLOOKUP(AA62,Comps2,12,FALSE)</f>
        <v>Field</v>
      </c>
      <c r="CG62">
        <f>VLOOKUP(AA62,Comps2,13,FALSE)</f>
        <v>0</v>
      </c>
      <c r="CH62">
        <f>VLOOKUP(AA62,Comps2,14,FALSE)</f>
        <v>12</v>
      </c>
      <c r="CI62" t="str">
        <f>VLOOKUP(AA62,Comps2,15,FALSE)</f>
        <v>LAB</v>
      </c>
    </row>
    <row r="63" spans="1:87" x14ac:dyDescent="0.25">
      <c r="A63" s="1">
        <v>44697</v>
      </c>
      <c r="B63">
        <v>5</v>
      </c>
      <c r="C63">
        <v>2022</v>
      </c>
      <c r="D63" t="s">
        <v>76</v>
      </c>
      <c r="E63" t="s">
        <v>77</v>
      </c>
      <c r="F63" t="s">
        <v>78</v>
      </c>
      <c r="G63" t="s">
        <v>79</v>
      </c>
      <c r="H63" t="s">
        <v>80</v>
      </c>
      <c r="I63" t="s">
        <v>81</v>
      </c>
      <c r="J63" t="s">
        <v>82</v>
      </c>
      <c r="K63" t="s">
        <v>83</v>
      </c>
      <c r="L63" t="s">
        <v>84</v>
      </c>
      <c r="M63" t="s">
        <v>85</v>
      </c>
      <c r="N63" t="s">
        <v>86</v>
      </c>
      <c r="O63" s="2">
        <v>0.55555555555555558</v>
      </c>
      <c r="P63" t="s">
        <v>87</v>
      </c>
      <c r="Q63">
        <v>1</v>
      </c>
      <c r="R63" t="s">
        <v>88</v>
      </c>
      <c r="S63">
        <v>32.736890000000002</v>
      </c>
      <c r="T63">
        <v>-117.06286</v>
      </c>
      <c r="U63" t="s">
        <v>89</v>
      </c>
      <c r="V63" t="b">
        <v>0</v>
      </c>
      <c r="X63" t="s">
        <v>90</v>
      </c>
      <c r="Y63" t="s">
        <v>91</v>
      </c>
      <c r="Z63" t="s">
        <v>92</v>
      </c>
      <c r="AA63" t="s">
        <v>186</v>
      </c>
      <c r="AB63" t="s">
        <v>142</v>
      </c>
      <c r="AC63" t="s">
        <v>143</v>
      </c>
      <c r="AD63" t="s">
        <v>96</v>
      </c>
      <c r="AE63">
        <v>1</v>
      </c>
      <c r="AF63" t="s">
        <v>187</v>
      </c>
      <c r="AG63" t="b">
        <v>1</v>
      </c>
      <c r="AH63" t="s">
        <v>188</v>
      </c>
      <c r="AI63" t="s">
        <v>146</v>
      </c>
      <c r="AJ63" t="s">
        <v>147</v>
      </c>
      <c r="AK63">
        <v>23.5</v>
      </c>
      <c r="AL63" t="s">
        <v>101</v>
      </c>
      <c r="AN63" t="s">
        <v>189</v>
      </c>
      <c r="AO63">
        <v>1</v>
      </c>
      <c r="AP63" t="s">
        <v>103</v>
      </c>
      <c r="AQ63">
        <v>23.5</v>
      </c>
      <c r="AR63" t="s">
        <v>101</v>
      </c>
      <c r="AS63" t="s">
        <v>83</v>
      </c>
      <c r="AT63" t="s">
        <v>104</v>
      </c>
      <c r="AV63" t="s">
        <v>106</v>
      </c>
      <c r="AW63" t="s">
        <v>125</v>
      </c>
      <c r="AX63">
        <v>50</v>
      </c>
      <c r="AY63" t="s">
        <v>126</v>
      </c>
      <c r="AZ63" t="s">
        <v>109</v>
      </c>
      <c r="BA63" t="s">
        <v>110</v>
      </c>
      <c r="BB63" t="s">
        <v>127</v>
      </c>
      <c r="BC63" t="s">
        <v>149</v>
      </c>
      <c r="BD63" s="1">
        <v>44768</v>
      </c>
      <c r="BE63" t="s">
        <v>187</v>
      </c>
      <c r="BF63" s="1">
        <v>44697</v>
      </c>
      <c r="BG63" t="s">
        <v>117</v>
      </c>
      <c r="BH63" s="1">
        <v>18264</v>
      </c>
      <c r="BI63">
        <v>1</v>
      </c>
      <c r="BJ63" s="35">
        <f>BK63*1000</f>
        <v>73</v>
      </c>
      <c r="BK63">
        <v>7.2999999999999995E-2</v>
      </c>
      <c r="BL63">
        <v>7.2999999999999995E-2</v>
      </c>
      <c r="BM63" t="s">
        <v>123</v>
      </c>
      <c r="BN63" t="s">
        <v>124</v>
      </c>
      <c r="BO63">
        <v>3.0000000000000001E-3</v>
      </c>
      <c r="BP63">
        <v>0.01</v>
      </c>
      <c r="BQ63">
        <v>1</v>
      </c>
      <c r="BR63" t="s">
        <v>117</v>
      </c>
      <c r="BS63" t="s">
        <v>118</v>
      </c>
      <c r="BT63" t="s">
        <v>119</v>
      </c>
      <c r="BU63" t="s">
        <v>120</v>
      </c>
      <c r="BX63" t="b">
        <v>0</v>
      </c>
      <c r="BY63" t="b">
        <v>1</v>
      </c>
      <c r="BZ63">
        <f>VLOOKUP(AA63,Comps2,6,FALSE)</f>
        <v>325</v>
      </c>
      <c r="CA63">
        <f>VLOOKUP(AA63,Comps2,7,FALSE)</f>
        <v>340</v>
      </c>
      <c r="CB63" t="str">
        <f>VLOOKUP(AA63,Comps2,8,FALSE)</f>
        <v>mm</v>
      </c>
      <c r="CC63" t="str">
        <f>VLOOKUP(AA63,Comps2,9,FALSE)</f>
        <v>Field</v>
      </c>
      <c r="CD63">
        <f>VLOOKUP(AA63,Comps2,10,FALSE)</f>
        <v>580</v>
      </c>
      <c r="CE63" t="str">
        <f>VLOOKUP(AA63,Comps2,11,FALSE)</f>
        <v>g</v>
      </c>
      <c r="CF63" t="str">
        <f>VLOOKUP(AA63,Comps2,12,FALSE)</f>
        <v>Field</v>
      </c>
      <c r="CG63">
        <f>VLOOKUP(AA63,Comps2,13,FALSE)</f>
        <v>0</v>
      </c>
      <c r="CH63">
        <f>VLOOKUP(AA63,Comps2,14,FALSE)</f>
        <v>9</v>
      </c>
      <c r="CI63" t="str">
        <f>VLOOKUP(AA63,Comps2,15,FALSE)</f>
        <v>LAB</v>
      </c>
    </row>
    <row r="64" spans="1:87" x14ac:dyDescent="0.25">
      <c r="A64" s="1">
        <v>44789</v>
      </c>
      <c r="B64">
        <v>8</v>
      </c>
      <c r="C64">
        <v>2022</v>
      </c>
      <c r="D64" t="s">
        <v>620</v>
      </c>
      <c r="E64" t="s">
        <v>621</v>
      </c>
      <c r="F64" t="s">
        <v>78</v>
      </c>
      <c r="G64" t="s">
        <v>79</v>
      </c>
      <c r="H64" t="s">
        <v>80</v>
      </c>
      <c r="I64" t="s">
        <v>81</v>
      </c>
      <c r="J64" t="s">
        <v>82</v>
      </c>
      <c r="K64" t="s">
        <v>83</v>
      </c>
      <c r="L64" t="s">
        <v>84</v>
      </c>
      <c r="M64" t="s">
        <v>573</v>
      </c>
      <c r="N64" t="s">
        <v>86</v>
      </c>
      <c r="O64" s="2">
        <v>0.375</v>
      </c>
      <c r="P64" t="s">
        <v>528</v>
      </c>
      <c r="Q64">
        <v>1</v>
      </c>
      <c r="R64" t="s">
        <v>88</v>
      </c>
      <c r="S64">
        <v>32.767538999999999</v>
      </c>
      <c r="T64">
        <v>-117.160904</v>
      </c>
      <c r="U64" t="s">
        <v>89</v>
      </c>
      <c r="V64" t="b">
        <v>0</v>
      </c>
      <c r="W64">
        <v>9</v>
      </c>
      <c r="X64" t="s">
        <v>529</v>
      </c>
      <c r="Y64" t="s">
        <v>91</v>
      </c>
      <c r="AA64" t="s">
        <v>622</v>
      </c>
      <c r="AB64" t="s">
        <v>142</v>
      </c>
      <c r="AC64" t="s">
        <v>143</v>
      </c>
      <c r="AD64" t="s">
        <v>96</v>
      </c>
      <c r="AE64">
        <v>1</v>
      </c>
      <c r="AF64" t="s">
        <v>623</v>
      </c>
      <c r="AG64" t="b">
        <v>1</v>
      </c>
      <c r="AH64" t="s">
        <v>624</v>
      </c>
      <c r="AI64" t="s">
        <v>99</v>
      </c>
      <c r="AJ64" t="s">
        <v>100</v>
      </c>
      <c r="AK64">
        <v>119.1</v>
      </c>
      <c r="AL64" t="s">
        <v>101</v>
      </c>
      <c r="AN64" t="s">
        <v>625</v>
      </c>
      <c r="AO64">
        <v>1</v>
      </c>
      <c r="AP64" t="s">
        <v>103</v>
      </c>
      <c r="AQ64">
        <v>299.98</v>
      </c>
      <c r="AR64" t="s">
        <v>101</v>
      </c>
      <c r="AS64" t="s">
        <v>83</v>
      </c>
      <c r="AT64" t="s">
        <v>104</v>
      </c>
      <c r="AU64" t="s">
        <v>626</v>
      </c>
      <c r="AV64" t="s">
        <v>106</v>
      </c>
      <c r="AW64" t="s">
        <v>125</v>
      </c>
      <c r="AX64">
        <v>50</v>
      </c>
      <c r="AY64" t="s">
        <v>126</v>
      </c>
      <c r="AZ64" t="s">
        <v>109</v>
      </c>
      <c r="BA64" t="s">
        <v>110</v>
      </c>
      <c r="BB64" t="s">
        <v>127</v>
      </c>
      <c r="BC64" t="s">
        <v>627</v>
      </c>
      <c r="BD64" s="1">
        <v>44957</v>
      </c>
      <c r="BE64" t="s">
        <v>628</v>
      </c>
      <c r="BF64" s="1">
        <v>44789</v>
      </c>
      <c r="BG64" t="s">
        <v>117</v>
      </c>
      <c r="BH64" s="1">
        <v>18264</v>
      </c>
      <c r="BI64">
        <v>1</v>
      </c>
      <c r="BJ64" s="35">
        <f>BK64*1000</f>
        <v>72</v>
      </c>
      <c r="BK64">
        <v>7.1999999999999995E-2</v>
      </c>
      <c r="BL64">
        <v>7.1999999999999995E-2</v>
      </c>
      <c r="BM64" t="s">
        <v>123</v>
      </c>
      <c r="BN64" t="s">
        <v>124</v>
      </c>
      <c r="BO64">
        <v>3.0000000000000001E-3</v>
      </c>
      <c r="BP64">
        <v>0.01</v>
      </c>
      <c r="BQ64">
        <v>1</v>
      </c>
      <c r="BR64" t="s">
        <v>117</v>
      </c>
      <c r="BS64" t="s">
        <v>118</v>
      </c>
      <c r="BT64" t="s">
        <v>119</v>
      </c>
      <c r="BU64" t="s">
        <v>120</v>
      </c>
      <c r="BX64" t="b">
        <v>0</v>
      </c>
      <c r="BY64" t="b">
        <v>1</v>
      </c>
      <c r="BZ64">
        <f>VLOOKUP(AA64,Comps2,6,FALSE)</f>
        <v>336</v>
      </c>
      <c r="CA64">
        <f>VLOOKUP(AA64,Comps2,7,FALSE)</f>
        <v>357</v>
      </c>
      <c r="CB64" t="str">
        <f>VLOOKUP(AA64,Comps2,8,FALSE)</f>
        <v>mm</v>
      </c>
      <c r="CC64" t="str">
        <f>VLOOKUP(AA64,Comps2,9,FALSE)</f>
        <v>Field</v>
      </c>
      <c r="CD64">
        <f>VLOOKUP(AA64,Comps2,10,FALSE)</f>
        <v>730</v>
      </c>
      <c r="CE64" t="str">
        <f>VLOOKUP(AA64,Comps2,11,FALSE)</f>
        <v>g</v>
      </c>
      <c r="CF64" t="str">
        <f>VLOOKUP(AA64,Comps2,12,FALSE)</f>
        <v>Field</v>
      </c>
      <c r="CG64">
        <f>VLOOKUP(AA64,Comps2,13,FALSE)</f>
        <v>0</v>
      </c>
      <c r="CH64">
        <f>VLOOKUP(AA64,Comps2,14,FALSE)</f>
        <v>11</v>
      </c>
      <c r="CI64" t="str">
        <f>VLOOKUP(AA64,Comps2,15,FALSE)</f>
        <v>LAB</v>
      </c>
    </row>
    <row r="65" spans="1:87" x14ac:dyDescent="0.25">
      <c r="A65" s="1">
        <v>44789</v>
      </c>
      <c r="B65">
        <v>8</v>
      </c>
      <c r="C65">
        <v>2022</v>
      </c>
      <c r="D65" t="s">
        <v>620</v>
      </c>
      <c r="E65" t="s">
        <v>621</v>
      </c>
      <c r="F65" t="s">
        <v>78</v>
      </c>
      <c r="G65" t="s">
        <v>79</v>
      </c>
      <c r="H65" t="s">
        <v>80</v>
      </c>
      <c r="I65" t="s">
        <v>81</v>
      </c>
      <c r="J65" t="s">
        <v>82</v>
      </c>
      <c r="K65" t="s">
        <v>83</v>
      </c>
      <c r="L65" t="s">
        <v>84</v>
      </c>
      <c r="M65" t="s">
        <v>633</v>
      </c>
      <c r="N65" t="s">
        <v>86</v>
      </c>
      <c r="O65" s="2">
        <v>0.375</v>
      </c>
      <c r="P65" t="s">
        <v>87</v>
      </c>
      <c r="Q65">
        <v>1</v>
      </c>
      <c r="R65" t="s">
        <v>88</v>
      </c>
      <c r="S65">
        <v>32.767538999999999</v>
      </c>
      <c r="T65">
        <v>-117.160904</v>
      </c>
      <c r="U65" t="s">
        <v>89</v>
      </c>
      <c r="V65" t="b">
        <v>0</v>
      </c>
      <c r="W65">
        <v>9</v>
      </c>
      <c r="X65" t="s">
        <v>634</v>
      </c>
      <c r="Y65" t="s">
        <v>91</v>
      </c>
      <c r="AA65" t="s">
        <v>682</v>
      </c>
      <c r="AB65" t="s">
        <v>142</v>
      </c>
      <c r="AC65" t="s">
        <v>143</v>
      </c>
      <c r="AD65" t="s">
        <v>96</v>
      </c>
      <c r="AE65">
        <v>1</v>
      </c>
      <c r="AF65" t="s">
        <v>683</v>
      </c>
      <c r="AG65" t="b">
        <v>1</v>
      </c>
      <c r="AH65" t="s">
        <v>684</v>
      </c>
      <c r="AI65" t="s">
        <v>99</v>
      </c>
      <c r="AJ65" t="s">
        <v>100</v>
      </c>
      <c r="AK65">
        <v>180.88</v>
      </c>
      <c r="AL65" t="s">
        <v>101</v>
      </c>
      <c r="AN65" t="s">
        <v>625</v>
      </c>
      <c r="AO65">
        <v>1</v>
      </c>
      <c r="AP65" t="s">
        <v>103</v>
      </c>
      <c r="AQ65">
        <v>299.98</v>
      </c>
      <c r="AR65" t="s">
        <v>101</v>
      </c>
      <c r="AS65" t="s">
        <v>83</v>
      </c>
      <c r="AT65" t="s">
        <v>104</v>
      </c>
      <c r="AU65" t="s">
        <v>626</v>
      </c>
      <c r="AV65" t="s">
        <v>106</v>
      </c>
      <c r="AW65" t="s">
        <v>125</v>
      </c>
      <c r="AX65">
        <v>50</v>
      </c>
      <c r="AY65" t="s">
        <v>126</v>
      </c>
      <c r="AZ65" t="s">
        <v>109</v>
      </c>
      <c r="BA65" t="s">
        <v>110</v>
      </c>
      <c r="BB65" t="s">
        <v>127</v>
      </c>
      <c r="BC65" t="s">
        <v>627</v>
      </c>
      <c r="BD65" s="1">
        <v>44957</v>
      </c>
      <c r="BE65" t="s">
        <v>628</v>
      </c>
      <c r="BF65" s="1">
        <v>44789</v>
      </c>
      <c r="BG65" t="s">
        <v>117</v>
      </c>
      <c r="BH65" s="1">
        <v>18264</v>
      </c>
      <c r="BI65">
        <v>1</v>
      </c>
      <c r="BJ65" s="35">
        <f>BK65*1000</f>
        <v>72</v>
      </c>
      <c r="BK65">
        <v>7.1999999999999995E-2</v>
      </c>
      <c r="BL65">
        <v>7.1999999999999995E-2</v>
      </c>
      <c r="BM65" t="s">
        <v>123</v>
      </c>
      <c r="BN65" t="s">
        <v>124</v>
      </c>
      <c r="BO65">
        <v>3.0000000000000001E-3</v>
      </c>
      <c r="BP65">
        <v>0.01</v>
      </c>
      <c r="BQ65">
        <v>1</v>
      </c>
      <c r="BR65" t="s">
        <v>117</v>
      </c>
      <c r="BS65" t="s">
        <v>118</v>
      </c>
      <c r="BT65" t="s">
        <v>119</v>
      </c>
      <c r="BU65" t="s">
        <v>120</v>
      </c>
      <c r="BX65" t="b">
        <v>0</v>
      </c>
      <c r="BY65" t="b">
        <v>1</v>
      </c>
      <c r="BZ65">
        <f>VLOOKUP(AA65,Comps2,6,FALSE)</f>
        <v>379</v>
      </c>
      <c r="CA65">
        <f>VLOOKUP(AA65,Comps2,7,FALSE)</f>
        <v>395</v>
      </c>
      <c r="CB65" t="str">
        <f>VLOOKUP(AA65,Comps2,8,FALSE)</f>
        <v>mm</v>
      </c>
      <c r="CC65" t="str">
        <f>VLOOKUP(AA65,Comps2,9,FALSE)</f>
        <v>Field</v>
      </c>
      <c r="CD65">
        <f>VLOOKUP(AA65,Comps2,10,FALSE)</f>
        <v>1110</v>
      </c>
      <c r="CE65" t="str">
        <f>VLOOKUP(AA65,Comps2,11,FALSE)</f>
        <v>g</v>
      </c>
      <c r="CF65" t="str">
        <f>VLOOKUP(AA65,Comps2,12,FALSE)</f>
        <v>Field</v>
      </c>
      <c r="CG65">
        <f>VLOOKUP(AA65,Comps2,13,FALSE)</f>
        <v>0</v>
      </c>
      <c r="CH65">
        <f>VLOOKUP(AA65,Comps2,14,FALSE)</f>
        <v>12</v>
      </c>
      <c r="CI65" t="str">
        <f>VLOOKUP(AA65,Comps2,15,FALSE)</f>
        <v>LAB</v>
      </c>
    </row>
    <row r="66" spans="1:87" x14ac:dyDescent="0.25">
      <c r="A66" s="1">
        <v>45035</v>
      </c>
      <c r="B66">
        <v>4</v>
      </c>
      <c r="C66">
        <v>2023</v>
      </c>
      <c r="D66" t="s">
        <v>972</v>
      </c>
      <c r="E66" t="s">
        <v>973</v>
      </c>
      <c r="F66" t="s">
        <v>78</v>
      </c>
      <c r="G66" t="s">
        <v>79</v>
      </c>
      <c r="H66" t="s">
        <v>80</v>
      </c>
      <c r="I66" t="s">
        <v>81</v>
      </c>
      <c r="J66" t="s">
        <v>82</v>
      </c>
      <c r="K66" t="s">
        <v>1506</v>
      </c>
      <c r="M66" t="s">
        <v>1591</v>
      </c>
      <c r="N66" t="s">
        <v>86</v>
      </c>
      <c r="O66" s="2">
        <v>0.89583333333333337</v>
      </c>
      <c r="P66" t="s">
        <v>1552</v>
      </c>
      <c r="Q66">
        <v>1</v>
      </c>
      <c r="R66" t="s">
        <v>88</v>
      </c>
      <c r="S66">
        <v>33.20900125</v>
      </c>
      <c r="T66">
        <v>-117.40103499999999</v>
      </c>
      <c r="U66" t="s">
        <v>89</v>
      </c>
      <c r="V66" t="b">
        <v>0</v>
      </c>
      <c r="W66">
        <v>9</v>
      </c>
      <c r="X66" t="s">
        <v>1553</v>
      </c>
      <c r="Y66" t="s">
        <v>91</v>
      </c>
      <c r="AA66" t="s">
        <v>1461</v>
      </c>
      <c r="AB66" t="s">
        <v>1462</v>
      </c>
      <c r="AC66" t="s">
        <v>1463</v>
      </c>
      <c r="AD66" t="s">
        <v>1555</v>
      </c>
      <c r="AE66">
        <v>1</v>
      </c>
      <c r="AF66" t="s">
        <v>1464</v>
      </c>
      <c r="AG66" t="b">
        <v>1</v>
      </c>
      <c r="AH66" t="s">
        <v>1592</v>
      </c>
      <c r="AI66" t="s">
        <v>1562</v>
      </c>
      <c r="AJ66" t="s">
        <v>117</v>
      </c>
      <c r="AK66">
        <v>337.41</v>
      </c>
      <c r="AL66" t="s">
        <v>101</v>
      </c>
      <c r="AN66" t="s">
        <v>1593</v>
      </c>
      <c r="AO66">
        <v>1</v>
      </c>
      <c r="AP66" t="s">
        <v>103</v>
      </c>
      <c r="AQ66">
        <v>1008.82</v>
      </c>
      <c r="AR66" t="s">
        <v>101</v>
      </c>
      <c r="AS66" t="s">
        <v>83</v>
      </c>
      <c r="AT66" t="s">
        <v>1559</v>
      </c>
      <c r="AU66" t="s">
        <v>1594</v>
      </c>
      <c r="AV66" t="s">
        <v>106</v>
      </c>
      <c r="AW66" t="s">
        <v>125</v>
      </c>
      <c r="AX66">
        <v>50</v>
      </c>
      <c r="AY66" t="s">
        <v>126</v>
      </c>
      <c r="AZ66" t="s">
        <v>109</v>
      </c>
      <c r="BA66" t="s">
        <v>110</v>
      </c>
      <c r="BB66" t="s">
        <v>127</v>
      </c>
      <c r="BC66" t="s">
        <v>1560</v>
      </c>
      <c r="BD66" s="1">
        <v>45082</v>
      </c>
      <c r="BE66" t="s">
        <v>1595</v>
      </c>
      <c r="BF66" s="1">
        <v>45035</v>
      </c>
      <c r="BG66" t="s">
        <v>117</v>
      </c>
      <c r="BH66" s="1">
        <v>18264</v>
      </c>
      <c r="BI66">
        <v>1</v>
      </c>
      <c r="BJ66" s="35">
        <f>BK66*1000</f>
        <v>68</v>
      </c>
      <c r="BK66">
        <v>6.8000000000000005E-2</v>
      </c>
      <c r="BL66">
        <v>6.8000000000000005E-2</v>
      </c>
      <c r="BM66" t="s">
        <v>123</v>
      </c>
      <c r="BN66" t="s">
        <v>124</v>
      </c>
      <c r="BO66">
        <v>3.0000000000000001E-3</v>
      </c>
      <c r="BP66">
        <v>0.01</v>
      </c>
      <c r="BQ66">
        <v>1</v>
      </c>
      <c r="BR66" t="s">
        <v>117</v>
      </c>
      <c r="BS66" t="s">
        <v>118</v>
      </c>
      <c r="BT66" t="s">
        <v>119</v>
      </c>
      <c r="BU66" t="s">
        <v>120</v>
      </c>
      <c r="BX66" t="b">
        <v>0</v>
      </c>
      <c r="BY66" t="b">
        <v>1</v>
      </c>
      <c r="BZ66">
        <f>VLOOKUP(AA66,Comps2,6,FALSE)</f>
        <v>-88</v>
      </c>
      <c r="CA66">
        <f>VLOOKUP(AA66,Comps2,7,FALSE)</f>
        <v>84</v>
      </c>
      <c r="CB66" t="str">
        <f>VLOOKUP(AA66,Comps2,8,FALSE)</f>
        <v>mm</v>
      </c>
      <c r="CC66" t="str">
        <f>VLOOKUP(AA66,Comps2,9,FALSE)</f>
        <v>Field</v>
      </c>
      <c r="CD66">
        <f>VLOOKUP(AA66,Comps2,10,FALSE)</f>
        <v>544</v>
      </c>
      <c r="CE66" t="str">
        <f>VLOOKUP(AA66,Comps2,11,FALSE)</f>
        <v>g</v>
      </c>
      <c r="CF66" t="str">
        <f>VLOOKUP(AA66,Comps2,12,FALSE)</f>
        <v>Field</v>
      </c>
      <c r="CG66">
        <f>VLOOKUP(AA66,Comps2,13,FALSE)</f>
        <v>0</v>
      </c>
      <c r="CH66" t="str">
        <f>VLOOKUP(AA66,Comps2,14,FALSE)</f>
        <v>NR</v>
      </c>
      <c r="CI66" t="str">
        <f>VLOOKUP(AA66,Comps2,15,FALSE)</f>
        <v>F</v>
      </c>
    </row>
    <row r="67" spans="1:87" x14ac:dyDescent="0.25">
      <c r="A67" s="1">
        <v>45035</v>
      </c>
      <c r="B67">
        <v>4</v>
      </c>
      <c r="C67">
        <v>2023</v>
      </c>
      <c r="D67" t="s">
        <v>972</v>
      </c>
      <c r="E67" t="s">
        <v>973</v>
      </c>
      <c r="F67" t="s">
        <v>78</v>
      </c>
      <c r="G67" t="s">
        <v>79</v>
      </c>
      <c r="H67" t="s">
        <v>80</v>
      </c>
      <c r="I67" t="s">
        <v>81</v>
      </c>
      <c r="J67" t="s">
        <v>82</v>
      </c>
      <c r="K67" t="s">
        <v>1506</v>
      </c>
      <c r="M67" t="s">
        <v>1591</v>
      </c>
      <c r="N67" t="s">
        <v>86</v>
      </c>
      <c r="O67" s="2">
        <v>0.89583333333333337</v>
      </c>
      <c r="P67" t="s">
        <v>1552</v>
      </c>
      <c r="Q67">
        <v>1</v>
      </c>
      <c r="R67" t="s">
        <v>88</v>
      </c>
      <c r="S67">
        <v>33.20900125</v>
      </c>
      <c r="T67">
        <v>-117.40103499999999</v>
      </c>
      <c r="U67" t="s">
        <v>89</v>
      </c>
      <c r="V67" t="b">
        <v>0</v>
      </c>
      <c r="W67">
        <v>9</v>
      </c>
      <c r="X67" t="s">
        <v>1553</v>
      </c>
      <c r="Y67" t="s">
        <v>91</v>
      </c>
      <c r="AA67" t="s">
        <v>1465</v>
      </c>
      <c r="AB67" t="s">
        <v>1462</v>
      </c>
      <c r="AC67" t="s">
        <v>1463</v>
      </c>
      <c r="AD67" t="s">
        <v>1555</v>
      </c>
      <c r="AE67">
        <v>1</v>
      </c>
      <c r="AF67" t="s">
        <v>1466</v>
      </c>
      <c r="AG67" t="b">
        <v>1</v>
      </c>
      <c r="AH67" t="s">
        <v>1596</v>
      </c>
      <c r="AI67" t="s">
        <v>1562</v>
      </c>
      <c r="AJ67" t="s">
        <v>117</v>
      </c>
      <c r="AK67">
        <v>257.14999999999998</v>
      </c>
      <c r="AL67" t="s">
        <v>101</v>
      </c>
      <c r="AN67" t="s">
        <v>1593</v>
      </c>
      <c r="AO67">
        <v>1</v>
      </c>
      <c r="AP67" t="s">
        <v>103</v>
      </c>
      <c r="AQ67">
        <v>1008.82</v>
      </c>
      <c r="AR67" t="s">
        <v>101</v>
      </c>
      <c r="AS67" t="s">
        <v>83</v>
      </c>
      <c r="AT67" t="s">
        <v>1559</v>
      </c>
      <c r="AU67" t="s">
        <v>1594</v>
      </c>
      <c r="AV67" t="s">
        <v>106</v>
      </c>
      <c r="AW67" t="s">
        <v>125</v>
      </c>
      <c r="AX67">
        <v>50</v>
      </c>
      <c r="AY67" t="s">
        <v>126</v>
      </c>
      <c r="AZ67" t="s">
        <v>109</v>
      </c>
      <c r="BA67" t="s">
        <v>110</v>
      </c>
      <c r="BB67" t="s">
        <v>127</v>
      </c>
      <c r="BC67" t="s">
        <v>1560</v>
      </c>
      <c r="BD67" s="1">
        <v>45082</v>
      </c>
      <c r="BE67" t="s">
        <v>1595</v>
      </c>
      <c r="BF67" s="1">
        <v>45035</v>
      </c>
      <c r="BG67" t="s">
        <v>117</v>
      </c>
      <c r="BH67" s="1">
        <v>18264</v>
      </c>
      <c r="BI67">
        <v>1</v>
      </c>
      <c r="BJ67" s="35">
        <f>BK67*1000</f>
        <v>68</v>
      </c>
      <c r="BK67">
        <v>6.8000000000000005E-2</v>
      </c>
      <c r="BL67">
        <v>6.8000000000000005E-2</v>
      </c>
      <c r="BM67" t="s">
        <v>123</v>
      </c>
      <c r="BN67" t="s">
        <v>124</v>
      </c>
      <c r="BO67">
        <v>3.0000000000000001E-3</v>
      </c>
      <c r="BP67">
        <v>0.01</v>
      </c>
      <c r="BQ67">
        <v>1</v>
      </c>
      <c r="BR67" t="s">
        <v>117</v>
      </c>
      <c r="BS67" t="s">
        <v>118</v>
      </c>
      <c r="BT67" t="s">
        <v>119</v>
      </c>
      <c r="BU67" t="s">
        <v>120</v>
      </c>
      <c r="BX67" t="b">
        <v>0</v>
      </c>
      <c r="BY67" t="b">
        <v>1</v>
      </c>
      <c r="BZ67">
        <f>VLOOKUP(AA67,Comps2,6,FALSE)</f>
        <v>-88</v>
      </c>
      <c r="CA67">
        <f>VLOOKUP(AA67,Comps2,7,FALSE)</f>
        <v>75</v>
      </c>
      <c r="CB67" t="str">
        <f>VLOOKUP(AA67,Comps2,8,FALSE)</f>
        <v>mm</v>
      </c>
      <c r="CC67" t="str">
        <f>VLOOKUP(AA67,Comps2,9,FALSE)</f>
        <v>Field</v>
      </c>
      <c r="CD67">
        <f>VLOOKUP(AA67,Comps2,10,FALSE)</f>
        <v>416</v>
      </c>
      <c r="CE67" t="str">
        <f>VLOOKUP(AA67,Comps2,11,FALSE)</f>
        <v>g</v>
      </c>
      <c r="CF67" t="str">
        <f>VLOOKUP(AA67,Comps2,12,FALSE)</f>
        <v>Field</v>
      </c>
      <c r="CG67">
        <f>VLOOKUP(AA67,Comps2,13,FALSE)</f>
        <v>0</v>
      </c>
      <c r="CH67" t="str">
        <f>VLOOKUP(AA67,Comps2,14,FALSE)</f>
        <v>NR</v>
      </c>
      <c r="CI67" t="str">
        <f>VLOOKUP(AA67,Comps2,15,FALSE)</f>
        <v>F</v>
      </c>
    </row>
    <row r="68" spans="1:87" x14ac:dyDescent="0.25">
      <c r="A68" s="1">
        <v>45035</v>
      </c>
      <c r="B68">
        <v>4</v>
      </c>
      <c r="C68">
        <v>2023</v>
      </c>
      <c r="D68" t="s">
        <v>972</v>
      </c>
      <c r="E68" t="s">
        <v>973</v>
      </c>
      <c r="F68" t="s">
        <v>78</v>
      </c>
      <c r="G68" t="s">
        <v>79</v>
      </c>
      <c r="H68" t="s">
        <v>80</v>
      </c>
      <c r="I68" t="s">
        <v>81</v>
      </c>
      <c r="J68" t="s">
        <v>82</v>
      </c>
      <c r="K68" t="s">
        <v>1506</v>
      </c>
      <c r="M68" t="s">
        <v>1591</v>
      </c>
      <c r="N68" t="s">
        <v>86</v>
      </c>
      <c r="O68" s="2">
        <v>0.89583333333333337</v>
      </c>
      <c r="P68" t="s">
        <v>1552</v>
      </c>
      <c r="Q68">
        <v>1</v>
      </c>
      <c r="R68" t="s">
        <v>88</v>
      </c>
      <c r="S68">
        <v>33.20900125</v>
      </c>
      <c r="T68">
        <v>-117.40103499999999</v>
      </c>
      <c r="U68" t="s">
        <v>89</v>
      </c>
      <c r="V68" t="b">
        <v>0</v>
      </c>
      <c r="W68">
        <v>9</v>
      </c>
      <c r="X68" t="s">
        <v>1553</v>
      </c>
      <c r="Y68" t="s">
        <v>91</v>
      </c>
      <c r="AA68" t="s">
        <v>1467</v>
      </c>
      <c r="AB68" t="s">
        <v>1462</v>
      </c>
      <c r="AC68" t="s">
        <v>1463</v>
      </c>
      <c r="AD68" t="s">
        <v>1555</v>
      </c>
      <c r="AE68">
        <v>1</v>
      </c>
      <c r="AF68" t="s">
        <v>1468</v>
      </c>
      <c r="AG68" t="b">
        <v>1</v>
      </c>
      <c r="AH68" t="s">
        <v>1597</v>
      </c>
      <c r="AI68" t="s">
        <v>1562</v>
      </c>
      <c r="AJ68" t="s">
        <v>117</v>
      </c>
      <c r="AK68">
        <v>209</v>
      </c>
      <c r="AL68" t="s">
        <v>101</v>
      </c>
      <c r="AN68" t="s">
        <v>1593</v>
      </c>
      <c r="AO68">
        <v>1</v>
      </c>
      <c r="AP68" t="s">
        <v>103</v>
      </c>
      <c r="AQ68">
        <v>1008.82</v>
      </c>
      <c r="AR68" t="s">
        <v>101</v>
      </c>
      <c r="AS68" t="s">
        <v>83</v>
      </c>
      <c r="AT68" t="s">
        <v>1559</v>
      </c>
      <c r="AU68" t="s">
        <v>1594</v>
      </c>
      <c r="AV68" t="s">
        <v>106</v>
      </c>
      <c r="AW68" t="s">
        <v>125</v>
      </c>
      <c r="AX68">
        <v>50</v>
      </c>
      <c r="AY68" t="s">
        <v>126</v>
      </c>
      <c r="AZ68" t="s">
        <v>109</v>
      </c>
      <c r="BA68" t="s">
        <v>110</v>
      </c>
      <c r="BB68" t="s">
        <v>127</v>
      </c>
      <c r="BC68" t="s">
        <v>1560</v>
      </c>
      <c r="BD68" s="1">
        <v>45082</v>
      </c>
      <c r="BE68" t="s">
        <v>1595</v>
      </c>
      <c r="BF68" s="1">
        <v>45035</v>
      </c>
      <c r="BG68" t="s">
        <v>117</v>
      </c>
      <c r="BH68" s="1">
        <v>18264</v>
      </c>
      <c r="BI68">
        <v>1</v>
      </c>
      <c r="BJ68" s="35">
        <f>BK68*1000</f>
        <v>68</v>
      </c>
      <c r="BK68">
        <v>6.8000000000000005E-2</v>
      </c>
      <c r="BL68">
        <v>6.8000000000000005E-2</v>
      </c>
      <c r="BM68" t="s">
        <v>123</v>
      </c>
      <c r="BN68" t="s">
        <v>124</v>
      </c>
      <c r="BO68">
        <v>3.0000000000000001E-3</v>
      </c>
      <c r="BP68">
        <v>0.01</v>
      </c>
      <c r="BQ68">
        <v>1</v>
      </c>
      <c r="BR68" t="s">
        <v>117</v>
      </c>
      <c r="BS68" t="s">
        <v>118</v>
      </c>
      <c r="BT68" t="s">
        <v>119</v>
      </c>
      <c r="BU68" t="s">
        <v>120</v>
      </c>
      <c r="BX68" t="b">
        <v>0</v>
      </c>
      <c r="BY68" t="b">
        <v>1</v>
      </c>
      <c r="BZ68">
        <f>VLOOKUP(AA68,Comps2,6,FALSE)</f>
        <v>-88</v>
      </c>
      <c r="CA68">
        <f>VLOOKUP(AA68,Comps2,7,FALSE)</f>
        <v>73</v>
      </c>
      <c r="CB68" t="str">
        <f>VLOOKUP(AA68,Comps2,8,FALSE)</f>
        <v>mm</v>
      </c>
      <c r="CC68" t="str">
        <f>VLOOKUP(AA68,Comps2,9,FALSE)</f>
        <v>Field</v>
      </c>
      <c r="CD68">
        <f>VLOOKUP(AA68,Comps2,10,FALSE)</f>
        <v>354</v>
      </c>
      <c r="CE68" t="str">
        <f>VLOOKUP(AA68,Comps2,11,FALSE)</f>
        <v>g</v>
      </c>
      <c r="CF68" t="str">
        <f>VLOOKUP(AA68,Comps2,12,FALSE)</f>
        <v>Field</v>
      </c>
      <c r="CG68">
        <f>VLOOKUP(AA68,Comps2,13,FALSE)</f>
        <v>0</v>
      </c>
      <c r="CH68" t="str">
        <f>VLOOKUP(AA68,Comps2,14,FALSE)</f>
        <v>NR</v>
      </c>
      <c r="CI68" t="str">
        <f>VLOOKUP(AA68,Comps2,15,FALSE)</f>
        <v>M</v>
      </c>
    </row>
    <row r="69" spans="1:87" x14ac:dyDescent="0.25">
      <c r="A69" s="1">
        <v>45035</v>
      </c>
      <c r="B69">
        <v>4</v>
      </c>
      <c r="C69">
        <v>2023</v>
      </c>
      <c r="D69" t="s">
        <v>972</v>
      </c>
      <c r="E69" t="s">
        <v>973</v>
      </c>
      <c r="F69" t="s">
        <v>78</v>
      </c>
      <c r="G69" t="s">
        <v>79</v>
      </c>
      <c r="H69" t="s">
        <v>80</v>
      </c>
      <c r="I69" t="s">
        <v>81</v>
      </c>
      <c r="J69" t="s">
        <v>82</v>
      </c>
      <c r="K69" t="s">
        <v>1506</v>
      </c>
      <c r="M69" t="s">
        <v>1591</v>
      </c>
      <c r="N69" t="s">
        <v>86</v>
      </c>
      <c r="O69" s="2">
        <v>0.89583333333333337</v>
      </c>
      <c r="P69" t="s">
        <v>1552</v>
      </c>
      <c r="Q69">
        <v>1</v>
      </c>
      <c r="R69" t="s">
        <v>88</v>
      </c>
      <c r="S69">
        <v>33.20900125</v>
      </c>
      <c r="T69">
        <v>-117.40103499999999</v>
      </c>
      <c r="U69" t="s">
        <v>89</v>
      </c>
      <c r="V69" t="b">
        <v>0</v>
      </c>
      <c r="W69">
        <v>9</v>
      </c>
      <c r="X69" t="s">
        <v>1553</v>
      </c>
      <c r="Y69" t="s">
        <v>91</v>
      </c>
      <c r="AA69" t="s">
        <v>1469</v>
      </c>
      <c r="AB69" t="s">
        <v>1462</v>
      </c>
      <c r="AC69" t="s">
        <v>1463</v>
      </c>
      <c r="AD69" t="s">
        <v>1555</v>
      </c>
      <c r="AE69">
        <v>1</v>
      </c>
      <c r="AF69" t="s">
        <v>1470</v>
      </c>
      <c r="AG69" t="b">
        <v>1</v>
      </c>
      <c r="AH69" t="s">
        <v>1598</v>
      </c>
      <c r="AI69" t="s">
        <v>1562</v>
      </c>
      <c r="AJ69" t="s">
        <v>117</v>
      </c>
      <c r="AK69">
        <v>205.26</v>
      </c>
      <c r="AL69" t="s">
        <v>101</v>
      </c>
      <c r="AN69" t="s">
        <v>1593</v>
      </c>
      <c r="AO69">
        <v>1</v>
      </c>
      <c r="AP69" t="s">
        <v>103</v>
      </c>
      <c r="AQ69">
        <v>1008.82</v>
      </c>
      <c r="AR69" t="s">
        <v>101</v>
      </c>
      <c r="AS69" t="s">
        <v>83</v>
      </c>
      <c r="AT69" t="s">
        <v>1559</v>
      </c>
      <c r="AU69" t="s">
        <v>1594</v>
      </c>
      <c r="AV69" t="s">
        <v>106</v>
      </c>
      <c r="AW69" t="s">
        <v>125</v>
      </c>
      <c r="AX69">
        <v>50</v>
      </c>
      <c r="AY69" t="s">
        <v>126</v>
      </c>
      <c r="AZ69" t="s">
        <v>109</v>
      </c>
      <c r="BA69" t="s">
        <v>110</v>
      </c>
      <c r="BB69" t="s">
        <v>127</v>
      </c>
      <c r="BC69" t="s">
        <v>1560</v>
      </c>
      <c r="BD69" s="1">
        <v>45082</v>
      </c>
      <c r="BE69" t="s">
        <v>1595</v>
      </c>
      <c r="BF69" s="1">
        <v>45035</v>
      </c>
      <c r="BG69" t="s">
        <v>117</v>
      </c>
      <c r="BH69" s="1">
        <v>18264</v>
      </c>
      <c r="BI69">
        <v>1</v>
      </c>
      <c r="BJ69" s="35">
        <f>BK69*1000</f>
        <v>68</v>
      </c>
      <c r="BK69">
        <v>6.8000000000000005E-2</v>
      </c>
      <c r="BL69">
        <v>6.8000000000000005E-2</v>
      </c>
      <c r="BM69" t="s">
        <v>123</v>
      </c>
      <c r="BN69" t="s">
        <v>124</v>
      </c>
      <c r="BO69">
        <v>3.0000000000000001E-3</v>
      </c>
      <c r="BP69">
        <v>0.01</v>
      </c>
      <c r="BQ69">
        <v>1</v>
      </c>
      <c r="BR69" t="s">
        <v>117</v>
      </c>
      <c r="BS69" t="s">
        <v>118</v>
      </c>
      <c r="BT69" t="s">
        <v>119</v>
      </c>
      <c r="BU69" t="s">
        <v>120</v>
      </c>
      <c r="BX69" t="b">
        <v>0</v>
      </c>
      <c r="BY69" t="b">
        <v>1</v>
      </c>
      <c r="BZ69">
        <f>VLOOKUP(AA69,Comps2,6,FALSE)</f>
        <v>-88</v>
      </c>
      <c r="CA69">
        <f>VLOOKUP(AA69,Comps2,7,FALSE)</f>
        <v>72</v>
      </c>
      <c r="CB69" t="str">
        <f>VLOOKUP(AA69,Comps2,8,FALSE)</f>
        <v>mm</v>
      </c>
      <c r="CC69" t="str">
        <f>VLOOKUP(AA69,Comps2,9,FALSE)</f>
        <v>Field</v>
      </c>
      <c r="CD69">
        <f>VLOOKUP(AA69,Comps2,10,FALSE)</f>
        <v>330</v>
      </c>
      <c r="CE69" t="str">
        <f>VLOOKUP(AA69,Comps2,11,FALSE)</f>
        <v>g</v>
      </c>
      <c r="CF69" t="str">
        <f>VLOOKUP(AA69,Comps2,12,FALSE)</f>
        <v>Field</v>
      </c>
      <c r="CG69">
        <f>VLOOKUP(AA69,Comps2,13,FALSE)</f>
        <v>0</v>
      </c>
      <c r="CH69" t="str">
        <f>VLOOKUP(AA69,Comps2,14,FALSE)</f>
        <v>NR</v>
      </c>
      <c r="CI69" t="str">
        <f>VLOOKUP(AA69,Comps2,15,FALSE)</f>
        <v>M</v>
      </c>
    </row>
    <row r="70" spans="1:87" x14ac:dyDescent="0.25">
      <c r="A70" s="1">
        <v>44972</v>
      </c>
      <c r="B70">
        <v>2</v>
      </c>
      <c r="C70">
        <v>2023</v>
      </c>
      <c r="D70" t="s">
        <v>1550</v>
      </c>
      <c r="E70" t="s">
        <v>1233</v>
      </c>
      <c r="F70" t="s">
        <v>78</v>
      </c>
      <c r="G70" t="s">
        <v>79</v>
      </c>
      <c r="H70" t="s">
        <v>80</v>
      </c>
      <c r="I70" t="s">
        <v>81</v>
      </c>
      <c r="J70" t="s">
        <v>82</v>
      </c>
      <c r="K70" t="s">
        <v>1506</v>
      </c>
      <c r="M70" t="s">
        <v>1551</v>
      </c>
      <c r="N70" t="s">
        <v>86</v>
      </c>
      <c r="O70" s="2">
        <v>0.8125</v>
      </c>
      <c r="P70" t="s">
        <v>1552</v>
      </c>
      <c r="Q70">
        <v>1</v>
      </c>
      <c r="R70" t="s">
        <v>88</v>
      </c>
      <c r="S70">
        <v>32.770215262135899</v>
      </c>
      <c r="T70">
        <v>-117.238821058252</v>
      </c>
      <c r="U70" t="s">
        <v>89</v>
      </c>
      <c r="V70" t="b">
        <v>0</v>
      </c>
      <c r="W70">
        <v>9</v>
      </c>
      <c r="X70" t="s">
        <v>1553</v>
      </c>
      <c r="Y70" t="s">
        <v>91</v>
      </c>
      <c r="Z70" t="s">
        <v>1554</v>
      </c>
      <c r="AA70" t="s">
        <v>1479</v>
      </c>
      <c r="AB70" t="s">
        <v>1462</v>
      </c>
      <c r="AC70" t="s">
        <v>1463</v>
      </c>
      <c r="AD70" t="s">
        <v>1555</v>
      </c>
      <c r="AE70">
        <v>1</v>
      </c>
      <c r="AF70" t="s">
        <v>1480</v>
      </c>
      <c r="AG70" t="b">
        <v>1</v>
      </c>
      <c r="AH70" t="s">
        <v>1556</v>
      </c>
      <c r="AI70" t="s">
        <v>1557</v>
      </c>
      <c r="AJ70" t="s">
        <v>117</v>
      </c>
      <c r="AK70">
        <v>24.06</v>
      </c>
      <c r="AL70" t="s">
        <v>101</v>
      </c>
      <c r="AN70" t="s">
        <v>1558</v>
      </c>
      <c r="AO70">
        <v>1</v>
      </c>
      <c r="AP70" t="s">
        <v>103</v>
      </c>
      <c r="AQ70">
        <v>24.06</v>
      </c>
      <c r="AR70" t="s">
        <v>101</v>
      </c>
      <c r="AS70" t="s">
        <v>83</v>
      </c>
      <c r="AT70" t="s">
        <v>1559</v>
      </c>
      <c r="AV70" t="s">
        <v>106</v>
      </c>
      <c r="AW70" t="s">
        <v>125</v>
      </c>
      <c r="AX70">
        <v>50</v>
      </c>
      <c r="AY70" t="s">
        <v>126</v>
      </c>
      <c r="AZ70" t="s">
        <v>109</v>
      </c>
      <c r="BA70" t="s">
        <v>110</v>
      </c>
      <c r="BB70" t="s">
        <v>127</v>
      </c>
      <c r="BC70" t="s">
        <v>1560</v>
      </c>
      <c r="BD70" s="1">
        <v>45082</v>
      </c>
      <c r="BE70" t="s">
        <v>1480</v>
      </c>
      <c r="BF70" s="1">
        <v>44972</v>
      </c>
      <c r="BG70" t="s">
        <v>117</v>
      </c>
      <c r="BH70" s="1">
        <v>18264</v>
      </c>
      <c r="BI70">
        <v>1</v>
      </c>
      <c r="BJ70" s="35">
        <f>BK70*1000</f>
        <v>27</v>
      </c>
      <c r="BK70">
        <v>2.7E-2</v>
      </c>
      <c r="BL70">
        <v>2.7E-2</v>
      </c>
      <c r="BM70" t="s">
        <v>123</v>
      </c>
      <c r="BN70" t="s">
        <v>124</v>
      </c>
      <c r="BO70">
        <v>3.0000000000000001E-3</v>
      </c>
      <c r="BP70">
        <v>0.01</v>
      </c>
      <c r="BQ70">
        <v>1</v>
      </c>
      <c r="BR70" t="s">
        <v>117</v>
      </c>
      <c r="BS70" t="s">
        <v>118</v>
      </c>
      <c r="BT70" t="s">
        <v>119</v>
      </c>
      <c r="BU70" t="s">
        <v>120</v>
      </c>
      <c r="BX70" t="b">
        <v>0</v>
      </c>
      <c r="BY70" t="b">
        <v>1</v>
      </c>
      <c r="BZ70">
        <f>VLOOKUP(AA70,Comps2,6,FALSE)</f>
        <v>-88</v>
      </c>
      <c r="CA70">
        <f>VLOOKUP(AA70,Comps2,7,FALSE)</f>
        <v>57</v>
      </c>
      <c r="CB70" t="str">
        <f>VLOOKUP(AA70,Comps2,8,FALSE)</f>
        <v>mm</v>
      </c>
      <c r="CC70" t="str">
        <f>VLOOKUP(AA70,Comps2,9,FALSE)</f>
        <v>Field</v>
      </c>
      <c r="CD70">
        <f>VLOOKUP(AA70,Comps2,10,FALSE)</f>
        <v>168</v>
      </c>
      <c r="CE70" t="str">
        <f>VLOOKUP(AA70,Comps2,11,FALSE)</f>
        <v>g</v>
      </c>
      <c r="CF70" t="str">
        <f>VLOOKUP(AA70,Comps2,12,FALSE)</f>
        <v>Field</v>
      </c>
      <c r="CG70">
        <f>VLOOKUP(AA70,Comps2,13,FALSE)</f>
        <v>0</v>
      </c>
      <c r="CH70" t="str">
        <f>VLOOKUP(AA70,Comps2,14,FALSE)</f>
        <v>NR</v>
      </c>
      <c r="CI70" t="str">
        <f>VLOOKUP(AA70,Comps2,15,FALSE)</f>
        <v>F</v>
      </c>
    </row>
    <row r="71" spans="1:87" x14ac:dyDescent="0.25">
      <c r="A71" s="1">
        <v>44972</v>
      </c>
      <c r="B71">
        <v>2</v>
      </c>
      <c r="C71">
        <v>2023</v>
      </c>
      <c r="D71" t="s">
        <v>1550</v>
      </c>
      <c r="E71" t="s">
        <v>1233</v>
      </c>
      <c r="F71" t="s">
        <v>78</v>
      </c>
      <c r="G71" t="s">
        <v>79</v>
      </c>
      <c r="H71" t="s">
        <v>80</v>
      </c>
      <c r="I71" t="s">
        <v>81</v>
      </c>
      <c r="J71" t="s">
        <v>82</v>
      </c>
      <c r="K71" t="s">
        <v>1506</v>
      </c>
      <c r="M71" t="s">
        <v>1551</v>
      </c>
      <c r="N71" t="s">
        <v>86</v>
      </c>
      <c r="O71" s="2">
        <v>0.8125</v>
      </c>
      <c r="P71" t="s">
        <v>1552</v>
      </c>
      <c r="Q71">
        <v>1</v>
      </c>
      <c r="R71" t="s">
        <v>88</v>
      </c>
      <c r="S71">
        <v>32.770215262135899</v>
      </c>
      <c r="T71">
        <v>-117.238821058252</v>
      </c>
      <c r="U71" t="s">
        <v>89</v>
      </c>
      <c r="V71" t="b">
        <v>0</v>
      </c>
      <c r="W71">
        <v>9</v>
      </c>
      <c r="X71" t="s">
        <v>1553</v>
      </c>
      <c r="Y71" t="s">
        <v>91</v>
      </c>
      <c r="Z71" t="s">
        <v>1554</v>
      </c>
      <c r="AA71" t="s">
        <v>1471</v>
      </c>
      <c r="AB71" t="s">
        <v>1462</v>
      </c>
      <c r="AC71" t="s">
        <v>1463</v>
      </c>
      <c r="AD71" t="s">
        <v>1555</v>
      </c>
      <c r="AE71">
        <v>1</v>
      </c>
      <c r="AF71" t="s">
        <v>1472</v>
      </c>
      <c r="AG71" t="b">
        <v>1</v>
      </c>
      <c r="AH71" t="s">
        <v>1561</v>
      </c>
      <c r="AI71" t="s">
        <v>1562</v>
      </c>
      <c r="AJ71" t="s">
        <v>117</v>
      </c>
      <c r="AK71">
        <v>98.97</v>
      </c>
      <c r="AL71" t="s">
        <v>101</v>
      </c>
      <c r="AN71" t="s">
        <v>1563</v>
      </c>
      <c r="AO71">
        <v>1</v>
      </c>
      <c r="AP71" t="s">
        <v>103</v>
      </c>
      <c r="AQ71">
        <v>465.36</v>
      </c>
      <c r="AR71" t="s">
        <v>101</v>
      </c>
      <c r="AS71" t="s">
        <v>83</v>
      </c>
      <c r="AT71" t="s">
        <v>1559</v>
      </c>
      <c r="AU71" t="s">
        <v>1564</v>
      </c>
      <c r="AV71" t="s">
        <v>106</v>
      </c>
      <c r="AW71" t="s">
        <v>125</v>
      </c>
      <c r="AX71">
        <v>50</v>
      </c>
      <c r="AY71" t="s">
        <v>126</v>
      </c>
      <c r="AZ71" t="s">
        <v>109</v>
      </c>
      <c r="BA71" t="s">
        <v>110</v>
      </c>
      <c r="BB71" t="s">
        <v>127</v>
      </c>
      <c r="BC71" t="s">
        <v>1560</v>
      </c>
      <c r="BD71" s="1">
        <v>45082</v>
      </c>
      <c r="BE71" t="s">
        <v>1565</v>
      </c>
      <c r="BF71" s="1">
        <v>44972</v>
      </c>
      <c r="BG71" t="s">
        <v>117</v>
      </c>
      <c r="BH71" s="1">
        <v>18264</v>
      </c>
      <c r="BI71">
        <v>1</v>
      </c>
      <c r="BJ71" s="35">
        <f>BK71*1000</f>
        <v>27</v>
      </c>
      <c r="BK71">
        <v>2.7E-2</v>
      </c>
      <c r="BL71">
        <v>2.7E-2</v>
      </c>
      <c r="BM71" t="s">
        <v>123</v>
      </c>
      <c r="BN71" t="s">
        <v>124</v>
      </c>
      <c r="BO71">
        <v>3.0000000000000001E-3</v>
      </c>
      <c r="BP71">
        <v>0.01</v>
      </c>
      <c r="BQ71">
        <v>1</v>
      </c>
      <c r="BR71" t="s">
        <v>117</v>
      </c>
      <c r="BS71" t="s">
        <v>118</v>
      </c>
      <c r="BT71" t="s">
        <v>119</v>
      </c>
      <c r="BU71" t="s">
        <v>120</v>
      </c>
      <c r="BX71" t="b">
        <v>0</v>
      </c>
      <c r="BY71" t="b">
        <v>1</v>
      </c>
      <c r="BZ71">
        <f>VLOOKUP(AA71,Comps2,6,FALSE)</f>
        <v>-88</v>
      </c>
      <c r="CA71">
        <f>VLOOKUP(AA71,Comps2,7,FALSE)</f>
        <v>61</v>
      </c>
      <c r="CB71" t="str">
        <f>VLOOKUP(AA71,Comps2,8,FALSE)</f>
        <v>mm</v>
      </c>
      <c r="CC71" t="str">
        <f>VLOOKUP(AA71,Comps2,9,FALSE)</f>
        <v>Field</v>
      </c>
      <c r="CD71">
        <f>VLOOKUP(AA71,Comps2,10,FALSE)</f>
        <v>206</v>
      </c>
      <c r="CE71" t="str">
        <f>VLOOKUP(AA71,Comps2,11,FALSE)</f>
        <v>g</v>
      </c>
      <c r="CF71" t="str">
        <f>VLOOKUP(AA71,Comps2,12,FALSE)</f>
        <v>Field</v>
      </c>
      <c r="CG71">
        <f>VLOOKUP(AA71,Comps2,13,FALSE)</f>
        <v>0</v>
      </c>
      <c r="CH71" t="str">
        <f>VLOOKUP(AA71,Comps2,14,FALSE)</f>
        <v>NR</v>
      </c>
      <c r="CI71" t="str">
        <f>VLOOKUP(AA71,Comps2,15,FALSE)</f>
        <v>F</v>
      </c>
    </row>
    <row r="72" spans="1:87" x14ac:dyDescent="0.25">
      <c r="A72" s="1">
        <v>44972</v>
      </c>
      <c r="B72">
        <v>2</v>
      </c>
      <c r="C72">
        <v>2023</v>
      </c>
      <c r="D72" t="s">
        <v>1550</v>
      </c>
      <c r="E72" t="s">
        <v>1233</v>
      </c>
      <c r="F72" t="s">
        <v>78</v>
      </c>
      <c r="G72" t="s">
        <v>79</v>
      </c>
      <c r="H72" t="s">
        <v>80</v>
      </c>
      <c r="I72" t="s">
        <v>81</v>
      </c>
      <c r="J72" t="s">
        <v>82</v>
      </c>
      <c r="K72" t="s">
        <v>1506</v>
      </c>
      <c r="M72" t="s">
        <v>1551</v>
      </c>
      <c r="N72" t="s">
        <v>86</v>
      </c>
      <c r="O72" s="2">
        <v>0.8125</v>
      </c>
      <c r="P72" t="s">
        <v>1552</v>
      </c>
      <c r="Q72">
        <v>1</v>
      </c>
      <c r="R72" t="s">
        <v>88</v>
      </c>
      <c r="S72">
        <v>32.770215262135899</v>
      </c>
      <c r="T72">
        <v>-117.238821058252</v>
      </c>
      <c r="U72" t="s">
        <v>89</v>
      </c>
      <c r="V72" t="b">
        <v>0</v>
      </c>
      <c r="W72">
        <v>9</v>
      </c>
      <c r="X72" t="s">
        <v>1553</v>
      </c>
      <c r="Y72" t="s">
        <v>91</v>
      </c>
      <c r="Z72" t="s">
        <v>1554</v>
      </c>
      <c r="AA72" t="s">
        <v>1473</v>
      </c>
      <c r="AB72" t="s">
        <v>1462</v>
      </c>
      <c r="AC72" t="s">
        <v>1463</v>
      </c>
      <c r="AD72" t="s">
        <v>1555</v>
      </c>
      <c r="AE72">
        <v>1</v>
      </c>
      <c r="AF72" t="s">
        <v>1474</v>
      </c>
      <c r="AG72" t="b">
        <v>1</v>
      </c>
      <c r="AH72" t="s">
        <v>1566</v>
      </c>
      <c r="AI72" t="s">
        <v>1562</v>
      </c>
      <c r="AJ72" t="s">
        <v>117</v>
      </c>
      <c r="AK72">
        <v>160.41</v>
      </c>
      <c r="AL72" t="s">
        <v>101</v>
      </c>
      <c r="AN72" t="s">
        <v>1563</v>
      </c>
      <c r="AO72">
        <v>1</v>
      </c>
      <c r="AP72" t="s">
        <v>103</v>
      </c>
      <c r="AQ72">
        <v>465.36</v>
      </c>
      <c r="AR72" t="s">
        <v>101</v>
      </c>
      <c r="AS72" t="s">
        <v>83</v>
      </c>
      <c r="AT72" t="s">
        <v>1559</v>
      </c>
      <c r="AU72" t="s">
        <v>1564</v>
      </c>
      <c r="AV72" t="s">
        <v>106</v>
      </c>
      <c r="AW72" t="s">
        <v>125</v>
      </c>
      <c r="AX72">
        <v>50</v>
      </c>
      <c r="AY72" t="s">
        <v>126</v>
      </c>
      <c r="AZ72" t="s">
        <v>109</v>
      </c>
      <c r="BA72" t="s">
        <v>110</v>
      </c>
      <c r="BB72" t="s">
        <v>127</v>
      </c>
      <c r="BC72" t="s">
        <v>1560</v>
      </c>
      <c r="BD72" s="1">
        <v>45082</v>
      </c>
      <c r="BE72" t="s">
        <v>1565</v>
      </c>
      <c r="BF72" s="1">
        <v>44972</v>
      </c>
      <c r="BG72" t="s">
        <v>117</v>
      </c>
      <c r="BH72" s="1">
        <v>18264</v>
      </c>
      <c r="BI72">
        <v>1</v>
      </c>
      <c r="BJ72" s="35">
        <f>BK72*1000</f>
        <v>27</v>
      </c>
      <c r="BK72">
        <v>2.7E-2</v>
      </c>
      <c r="BL72">
        <v>2.7E-2</v>
      </c>
      <c r="BM72" t="s">
        <v>123</v>
      </c>
      <c r="BN72" t="s">
        <v>124</v>
      </c>
      <c r="BO72">
        <v>3.0000000000000001E-3</v>
      </c>
      <c r="BP72">
        <v>0.01</v>
      </c>
      <c r="BQ72">
        <v>1</v>
      </c>
      <c r="BR72" t="s">
        <v>117</v>
      </c>
      <c r="BS72" t="s">
        <v>118</v>
      </c>
      <c r="BT72" t="s">
        <v>119</v>
      </c>
      <c r="BU72" t="s">
        <v>120</v>
      </c>
      <c r="BX72" t="b">
        <v>0</v>
      </c>
      <c r="BY72" t="b">
        <v>1</v>
      </c>
      <c r="BZ72">
        <f>VLOOKUP(AA72,Comps2,6,FALSE)</f>
        <v>-88</v>
      </c>
      <c r="CA72">
        <f>VLOOKUP(AA72,Comps2,7,FALSE)</f>
        <v>75</v>
      </c>
      <c r="CB72" t="str">
        <f>VLOOKUP(AA72,Comps2,8,FALSE)</f>
        <v>mm</v>
      </c>
      <c r="CC72" t="str">
        <f>VLOOKUP(AA72,Comps2,9,FALSE)</f>
        <v>Field</v>
      </c>
      <c r="CD72">
        <f>VLOOKUP(AA72,Comps2,10,FALSE)</f>
        <v>386</v>
      </c>
      <c r="CE72" t="str">
        <f>VLOOKUP(AA72,Comps2,11,FALSE)</f>
        <v>g</v>
      </c>
      <c r="CF72" t="str">
        <f>VLOOKUP(AA72,Comps2,12,FALSE)</f>
        <v>Field</v>
      </c>
      <c r="CG72">
        <f>VLOOKUP(AA72,Comps2,13,FALSE)</f>
        <v>0</v>
      </c>
      <c r="CH72" t="str">
        <f>VLOOKUP(AA72,Comps2,14,FALSE)</f>
        <v>NR</v>
      </c>
      <c r="CI72" t="str">
        <f>VLOOKUP(AA72,Comps2,15,FALSE)</f>
        <v>F</v>
      </c>
    </row>
    <row r="73" spans="1:87" x14ac:dyDescent="0.25">
      <c r="A73" s="1">
        <v>44972</v>
      </c>
      <c r="B73">
        <v>2</v>
      </c>
      <c r="C73">
        <v>2023</v>
      </c>
      <c r="D73" t="s">
        <v>1550</v>
      </c>
      <c r="E73" t="s">
        <v>1233</v>
      </c>
      <c r="F73" t="s">
        <v>78</v>
      </c>
      <c r="G73" t="s">
        <v>79</v>
      </c>
      <c r="H73" t="s">
        <v>80</v>
      </c>
      <c r="I73" t="s">
        <v>81</v>
      </c>
      <c r="J73" t="s">
        <v>82</v>
      </c>
      <c r="K73" t="s">
        <v>1506</v>
      </c>
      <c r="M73" t="s">
        <v>1551</v>
      </c>
      <c r="N73" t="s">
        <v>86</v>
      </c>
      <c r="O73" s="2">
        <v>0.8125</v>
      </c>
      <c r="P73" t="s">
        <v>1552</v>
      </c>
      <c r="Q73">
        <v>1</v>
      </c>
      <c r="R73" t="s">
        <v>88</v>
      </c>
      <c r="S73">
        <v>32.770215262135899</v>
      </c>
      <c r="T73">
        <v>-117.238821058252</v>
      </c>
      <c r="U73" t="s">
        <v>89</v>
      </c>
      <c r="V73" t="b">
        <v>0</v>
      </c>
      <c r="W73">
        <v>9</v>
      </c>
      <c r="X73" t="s">
        <v>1553</v>
      </c>
      <c r="Y73" t="s">
        <v>91</v>
      </c>
      <c r="Z73" t="s">
        <v>1554</v>
      </c>
      <c r="AA73" t="s">
        <v>1475</v>
      </c>
      <c r="AB73" t="s">
        <v>1462</v>
      </c>
      <c r="AC73" t="s">
        <v>1463</v>
      </c>
      <c r="AD73" t="s">
        <v>1555</v>
      </c>
      <c r="AE73">
        <v>1</v>
      </c>
      <c r="AF73" t="s">
        <v>1476</v>
      </c>
      <c r="AG73" t="b">
        <v>1</v>
      </c>
      <c r="AH73" t="s">
        <v>1567</v>
      </c>
      <c r="AI73" t="s">
        <v>1562</v>
      </c>
      <c r="AJ73" t="s">
        <v>117</v>
      </c>
      <c r="AK73">
        <v>77.48</v>
      </c>
      <c r="AL73" t="s">
        <v>101</v>
      </c>
      <c r="AN73" t="s">
        <v>1563</v>
      </c>
      <c r="AO73">
        <v>1</v>
      </c>
      <c r="AP73" t="s">
        <v>103</v>
      </c>
      <c r="AQ73">
        <v>465.36</v>
      </c>
      <c r="AR73" t="s">
        <v>101</v>
      </c>
      <c r="AS73" t="s">
        <v>83</v>
      </c>
      <c r="AT73" t="s">
        <v>1559</v>
      </c>
      <c r="AU73" t="s">
        <v>1564</v>
      </c>
      <c r="AV73" t="s">
        <v>106</v>
      </c>
      <c r="AW73" t="s">
        <v>125</v>
      </c>
      <c r="AX73">
        <v>50</v>
      </c>
      <c r="AY73" t="s">
        <v>126</v>
      </c>
      <c r="AZ73" t="s">
        <v>109</v>
      </c>
      <c r="BA73" t="s">
        <v>110</v>
      </c>
      <c r="BB73" t="s">
        <v>127</v>
      </c>
      <c r="BC73" t="s">
        <v>1560</v>
      </c>
      <c r="BD73" s="1">
        <v>45082</v>
      </c>
      <c r="BE73" t="s">
        <v>1565</v>
      </c>
      <c r="BF73" s="1">
        <v>44972</v>
      </c>
      <c r="BG73" t="s">
        <v>117</v>
      </c>
      <c r="BH73" s="1">
        <v>18264</v>
      </c>
      <c r="BI73">
        <v>1</v>
      </c>
      <c r="BJ73" s="35">
        <f>BK73*1000</f>
        <v>27</v>
      </c>
      <c r="BK73">
        <v>2.7E-2</v>
      </c>
      <c r="BL73">
        <v>2.7E-2</v>
      </c>
      <c r="BM73" t="s">
        <v>123</v>
      </c>
      <c r="BN73" t="s">
        <v>124</v>
      </c>
      <c r="BO73">
        <v>3.0000000000000001E-3</v>
      </c>
      <c r="BP73">
        <v>0.01</v>
      </c>
      <c r="BQ73">
        <v>1</v>
      </c>
      <c r="BR73" t="s">
        <v>117</v>
      </c>
      <c r="BS73" t="s">
        <v>118</v>
      </c>
      <c r="BT73" t="s">
        <v>119</v>
      </c>
      <c r="BU73" t="s">
        <v>120</v>
      </c>
      <c r="BX73" t="b">
        <v>0</v>
      </c>
      <c r="BY73" t="b">
        <v>1</v>
      </c>
      <c r="BZ73">
        <f>VLOOKUP(AA73,Comps2,6,FALSE)</f>
        <v>-88</v>
      </c>
      <c r="CA73">
        <f>VLOOKUP(AA73,Comps2,7,FALSE)</f>
        <v>60</v>
      </c>
      <c r="CB73" t="str">
        <f>VLOOKUP(AA73,Comps2,8,FALSE)</f>
        <v>mm</v>
      </c>
      <c r="CC73" t="str">
        <f>VLOOKUP(AA73,Comps2,9,FALSE)</f>
        <v>Field</v>
      </c>
      <c r="CD73">
        <f>VLOOKUP(AA73,Comps2,10,FALSE)</f>
        <v>208</v>
      </c>
      <c r="CE73" t="str">
        <f>VLOOKUP(AA73,Comps2,11,FALSE)</f>
        <v>g</v>
      </c>
      <c r="CF73" t="str">
        <f>VLOOKUP(AA73,Comps2,12,FALSE)</f>
        <v>Field</v>
      </c>
      <c r="CG73">
        <f>VLOOKUP(AA73,Comps2,13,FALSE)</f>
        <v>0</v>
      </c>
      <c r="CH73" t="str">
        <f>VLOOKUP(AA73,Comps2,14,FALSE)</f>
        <v>NR</v>
      </c>
      <c r="CI73" t="str">
        <f>VLOOKUP(AA73,Comps2,15,FALSE)</f>
        <v>F</v>
      </c>
    </row>
    <row r="74" spans="1:87" x14ac:dyDescent="0.25">
      <c r="A74" s="1">
        <v>44789</v>
      </c>
      <c r="B74">
        <v>8</v>
      </c>
      <c r="C74">
        <v>2022</v>
      </c>
      <c r="D74" t="s">
        <v>620</v>
      </c>
      <c r="E74" t="s">
        <v>621</v>
      </c>
      <c r="F74" t="s">
        <v>78</v>
      </c>
      <c r="G74" t="s">
        <v>79</v>
      </c>
      <c r="H74" t="s">
        <v>80</v>
      </c>
      <c r="I74" t="s">
        <v>81</v>
      </c>
      <c r="J74" t="s">
        <v>82</v>
      </c>
      <c r="K74" t="s">
        <v>83</v>
      </c>
      <c r="L74" t="s">
        <v>84</v>
      </c>
      <c r="M74" t="s">
        <v>633</v>
      </c>
      <c r="N74" t="s">
        <v>86</v>
      </c>
      <c r="O74" s="2">
        <v>0.375</v>
      </c>
      <c r="P74" t="s">
        <v>87</v>
      </c>
      <c r="Q74">
        <v>1</v>
      </c>
      <c r="R74" t="s">
        <v>88</v>
      </c>
      <c r="S74">
        <v>32.767538999999999</v>
      </c>
      <c r="T74">
        <v>-117.160904</v>
      </c>
      <c r="U74" t="s">
        <v>89</v>
      </c>
      <c r="V74" t="b">
        <v>0</v>
      </c>
      <c r="W74">
        <v>9</v>
      </c>
      <c r="X74" t="s">
        <v>634</v>
      </c>
      <c r="Y74" t="s">
        <v>91</v>
      </c>
      <c r="AA74" t="s">
        <v>666</v>
      </c>
      <c r="AB74" t="s">
        <v>347</v>
      </c>
      <c r="AC74" t="s">
        <v>348</v>
      </c>
      <c r="AD74" t="s">
        <v>96</v>
      </c>
      <c r="AE74">
        <v>1</v>
      </c>
      <c r="AF74" t="s">
        <v>667</v>
      </c>
      <c r="AG74" t="b">
        <v>1</v>
      </c>
      <c r="AH74" t="s">
        <v>668</v>
      </c>
      <c r="AI74" t="s">
        <v>146</v>
      </c>
      <c r="AJ74" t="s">
        <v>147</v>
      </c>
      <c r="AK74">
        <v>190.62</v>
      </c>
      <c r="AL74" t="s">
        <v>101</v>
      </c>
      <c r="AN74" t="s">
        <v>669</v>
      </c>
      <c r="AO74">
        <v>1</v>
      </c>
      <c r="AP74" t="s">
        <v>103</v>
      </c>
      <c r="AQ74">
        <v>381.24</v>
      </c>
      <c r="AR74" t="s">
        <v>101</v>
      </c>
      <c r="AS74" t="s">
        <v>83</v>
      </c>
      <c r="AT74" t="s">
        <v>104</v>
      </c>
      <c r="AU74" t="s">
        <v>670</v>
      </c>
      <c r="AV74" t="s">
        <v>106</v>
      </c>
      <c r="AW74" t="s">
        <v>125</v>
      </c>
      <c r="AX74">
        <v>50</v>
      </c>
      <c r="AY74" t="s">
        <v>126</v>
      </c>
      <c r="AZ74" t="s">
        <v>109</v>
      </c>
      <c r="BA74" t="s">
        <v>110</v>
      </c>
      <c r="BB74" t="s">
        <v>127</v>
      </c>
      <c r="BC74" t="s">
        <v>671</v>
      </c>
      <c r="BD74" s="1">
        <v>45013</v>
      </c>
      <c r="BE74" t="s">
        <v>672</v>
      </c>
      <c r="BF74" s="1">
        <v>44789</v>
      </c>
      <c r="BG74" t="s">
        <v>117</v>
      </c>
      <c r="BH74" s="1">
        <v>18264</v>
      </c>
      <c r="BI74">
        <v>1</v>
      </c>
      <c r="BJ74" s="35">
        <f>BK74*1000</f>
        <v>68</v>
      </c>
      <c r="BK74">
        <v>6.8000000000000005E-2</v>
      </c>
      <c r="BL74">
        <v>6.8000000000000005E-2</v>
      </c>
      <c r="BM74" t="s">
        <v>123</v>
      </c>
      <c r="BN74" t="s">
        <v>124</v>
      </c>
      <c r="BO74">
        <v>3.0000000000000001E-3</v>
      </c>
      <c r="BP74">
        <v>0.01</v>
      </c>
      <c r="BQ74">
        <v>1</v>
      </c>
      <c r="BR74" t="s">
        <v>117</v>
      </c>
      <c r="BS74" t="s">
        <v>118</v>
      </c>
      <c r="BT74" t="s">
        <v>119</v>
      </c>
      <c r="BU74" t="s">
        <v>120</v>
      </c>
      <c r="BX74" t="b">
        <v>0</v>
      </c>
      <c r="BY74" t="b">
        <v>1</v>
      </c>
      <c r="BZ74">
        <f>VLOOKUP(AA74,Comps2,6,FALSE)</f>
        <v>522</v>
      </c>
      <c r="CA74">
        <f>VLOOKUP(AA74,Comps2,7,FALSE)</f>
        <v>581</v>
      </c>
      <c r="CB74" t="str">
        <f>VLOOKUP(AA74,Comps2,8,FALSE)</f>
        <v>mm</v>
      </c>
      <c r="CC74" t="str">
        <f>VLOOKUP(AA74,Comps2,9,FALSE)</f>
        <v>Field</v>
      </c>
      <c r="CD74">
        <f>VLOOKUP(AA74,Comps2,10,FALSE)</f>
        <v>2580</v>
      </c>
      <c r="CE74" t="str">
        <f>VLOOKUP(AA74,Comps2,11,FALSE)</f>
        <v>g</v>
      </c>
      <c r="CF74" t="str">
        <f>VLOOKUP(AA74,Comps2,12,FALSE)</f>
        <v>Field</v>
      </c>
      <c r="CG74">
        <f>VLOOKUP(AA74,Comps2,13,FALSE)</f>
        <v>0</v>
      </c>
      <c r="CH74" t="e">
        <f>VLOOKUP(AA74,Comps2,14,FALSE)</f>
        <v>#N/A</v>
      </c>
      <c r="CI74" t="str">
        <f>VLOOKUP(AA74,Comps2,15,FALSE)</f>
        <v>LAB</v>
      </c>
    </row>
    <row r="75" spans="1:87" x14ac:dyDescent="0.25">
      <c r="A75" s="1">
        <v>44789</v>
      </c>
      <c r="B75">
        <v>8</v>
      </c>
      <c r="C75">
        <v>2022</v>
      </c>
      <c r="D75" t="s">
        <v>620</v>
      </c>
      <c r="E75" t="s">
        <v>621</v>
      </c>
      <c r="F75" t="s">
        <v>78</v>
      </c>
      <c r="G75" t="s">
        <v>79</v>
      </c>
      <c r="H75" t="s">
        <v>80</v>
      </c>
      <c r="I75" t="s">
        <v>81</v>
      </c>
      <c r="J75" t="s">
        <v>82</v>
      </c>
      <c r="K75" t="s">
        <v>83</v>
      </c>
      <c r="L75" t="s">
        <v>84</v>
      </c>
      <c r="M75" t="s">
        <v>633</v>
      </c>
      <c r="N75" t="s">
        <v>86</v>
      </c>
      <c r="O75" s="2">
        <v>0.375</v>
      </c>
      <c r="P75" t="s">
        <v>87</v>
      </c>
      <c r="Q75">
        <v>1</v>
      </c>
      <c r="R75" t="s">
        <v>88</v>
      </c>
      <c r="S75">
        <v>32.767538999999999</v>
      </c>
      <c r="T75">
        <v>-117.160904</v>
      </c>
      <c r="U75" t="s">
        <v>89</v>
      </c>
      <c r="V75" t="b">
        <v>0</v>
      </c>
      <c r="W75">
        <v>9</v>
      </c>
      <c r="X75" t="s">
        <v>634</v>
      </c>
      <c r="Y75" t="s">
        <v>91</v>
      </c>
      <c r="AA75" t="s">
        <v>678</v>
      </c>
      <c r="AB75" t="s">
        <v>347</v>
      </c>
      <c r="AC75" t="s">
        <v>348</v>
      </c>
      <c r="AD75" t="s">
        <v>96</v>
      </c>
      <c r="AE75">
        <v>1</v>
      </c>
      <c r="AF75" t="s">
        <v>679</v>
      </c>
      <c r="AG75" t="b">
        <v>1</v>
      </c>
      <c r="AH75" t="s">
        <v>680</v>
      </c>
      <c r="AI75" t="s">
        <v>146</v>
      </c>
      <c r="AJ75" t="s">
        <v>147</v>
      </c>
      <c r="AK75">
        <v>190.62</v>
      </c>
      <c r="AL75" t="s">
        <v>101</v>
      </c>
      <c r="AN75" t="s">
        <v>669</v>
      </c>
      <c r="AO75">
        <v>1</v>
      </c>
      <c r="AP75" t="s">
        <v>103</v>
      </c>
      <c r="AQ75">
        <v>381.24</v>
      </c>
      <c r="AR75" t="s">
        <v>101</v>
      </c>
      <c r="AS75" t="s">
        <v>83</v>
      </c>
      <c r="AT75" t="s">
        <v>104</v>
      </c>
      <c r="AU75" t="s">
        <v>670</v>
      </c>
      <c r="AV75" t="s">
        <v>106</v>
      </c>
      <c r="AW75" t="s">
        <v>125</v>
      </c>
      <c r="AX75">
        <v>50</v>
      </c>
      <c r="AY75" t="s">
        <v>126</v>
      </c>
      <c r="AZ75" t="s">
        <v>109</v>
      </c>
      <c r="BA75" t="s">
        <v>110</v>
      </c>
      <c r="BB75" t="s">
        <v>127</v>
      </c>
      <c r="BC75" t="s">
        <v>671</v>
      </c>
      <c r="BD75" s="1">
        <v>45013</v>
      </c>
      <c r="BE75" t="s">
        <v>672</v>
      </c>
      <c r="BF75" s="1">
        <v>44789</v>
      </c>
      <c r="BG75" t="s">
        <v>117</v>
      </c>
      <c r="BH75" s="1">
        <v>18264</v>
      </c>
      <c r="BI75">
        <v>1</v>
      </c>
      <c r="BJ75" s="35">
        <f>BK75*1000</f>
        <v>68</v>
      </c>
      <c r="BK75">
        <v>6.8000000000000005E-2</v>
      </c>
      <c r="BL75">
        <v>6.8000000000000005E-2</v>
      </c>
      <c r="BM75" t="s">
        <v>123</v>
      </c>
      <c r="BN75" t="s">
        <v>124</v>
      </c>
      <c r="BO75">
        <v>3.0000000000000001E-3</v>
      </c>
      <c r="BP75">
        <v>0.01</v>
      </c>
      <c r="BQ75">
        <v>1</v>
      </c>
      <c r="BR75" t="s">
        <v>117</v>
      </c>
      <c r="BS75" t="s">
        <v>118</v>
      </c>
      <c r="BT75" t="s">
        <v>119</v>
      </c>
      <c r="BU75" t="s">
        <v>120</v>
      </c>
      <c r="BX75" t="b">
        <v>0</v>
      </c>
      <c r="BY75" t="b">
        <v>1</v>
      </c>
      <c r="BZ75">
        <f>VLOOKUP(AA75,Comps2,6,FALSE)</f>
        <v>567</v>
      </c>
      <c r="CA75">
        <f>VLOOKUP(AA75,Comps2,7,FALSE)</f>
        <v>633</v>
      </c>
      <c r="CB75" t="str">
        <f>VLOOKUP(AA75,Comps2,8,FALSE)</f>
        <v>mm</v>
      </c>
      <c r="CC75" t="str">
        <f>VLOOKUP(AA75,Comps2,9,FALSE)</f>
        <v>Field</v>
      </c>
      <c r="CD75">
        <f>VLOOKUP(AA75,Comps2,10,FALSE)</f>
        <v>3485</v>
      </c>
      <c r="CE75" t="str">
        <f>VLOOKUP(AA75,Comps2,11,FALSE)</f>
        <v>g</v>
      </c>
      <c r="CF75" t="str">
        <f>VLOOKUP(AA75,Comps2,12,FALSE)</f>
        <v>Field</v>
      </c>
      <c r="CG75">
        <f>VLOOKUP(AA75,Comps2,13,FALSE)</f>
        <v>0</v>
      </c>
      <c r="CH75" t="e">
        <f>VLOOKUP(AA75,Comps2,14,FALSE)</f>
        <v>#N/A</v>
      </c>
      <c r="CI75" t="str">
        <f>VLOOKUP(AA75,Comps2,15,FALSE)</f>
        <v>LAB</v>
      </c>
    </row>
    <row r="76" spans="1:87" x14ac:dyDescent="0.25">
      <c r="A76" s="1">
        <v>44697</v>
      </c>
      <c r="B76">
        <v>5</v>
      </c>
      <c r="C76">
        <v>2022</v>
      </c>
      <c r="D76" t="s">
        <v>76</v>
      </c>
      <c r="E76" t="s">
        <v>77</v>
      </c>
      <c r="F76" t="s">
        <v>78</v>
      </c>
      <c r="G76" t="s">
        <v>79</v>
      </c>
      <c r="H76" t="s">
        <v>80</v>
      </c>
      <c r="I76" t="s">
        <v>81</v>
      </c>
      <c r="J76" t="s">
        <v>82</v>
      </c>
      <c r="K76" t="s">
        <v>83</v>
      </c>
      <c r="L76" t="s">
        <v>84</v>
      </c>
      <c r="M76" t="s">
        <v>85</v>
      </c>
      <c r="N76" t="s">
        <v>86</v>
      </c>
      <c r="O76" s="2">
        <v>0.55555555555555558</v>
      </c>
      <c r="P76" t="s">
        <v>87</v>
      </c>
      <c r="Q76">
        <v>1</v>
      </c>
      <c r="R76" t="s">
        <v>88</v>
      </c>
      <c r="S76">
        <v>32.736890000000002</v>
      </c>
      <c r="T76">
        <v>-117.06286</v>
      </c>
      <c r="U76" t="s">
        <v>89</v>
      </c>
      <c r="V76" t="b">
        <v>0</v>
      </c>
      <c r="X76" t="s">
        <v>90</v>
      </c>
      <c r="Y76" t="s">
        <v>91</v>
      </c>
      <c r="Z76" t="s">
        <v>92</v>
      </c>
      <c r="AA76" t="s">
        <v>166</v>
      </c>
      <c r="AB76" t="s">
        <v>142</v>
      </c>
      <c r="AC76" t="s">
        <v>143</v>
      </c>
      <c r="AD76" t="s">
        <v>96</v>
      </c>
      <c r="AE76">
        <v>1</v>
      </c>
      <c r="AF76" t="s">
        <v>167</v>
      </c>
      <c r="AG76" t="b">
        <v>1</v>
      </c>
      <c r="AH76" t="s">
        <v>168</v>
      </c>
      <c r="AI76" t="s">
        <v>146</v>
      </c>
      <c r="AJ76" t="s">
        <v>147</v>
      </c>
      <c r="AK76">
        <v>20.22</v>
      </c>
      <c r="AL76" t="s">
        <v>101</v>
      </c>
      <c r="AN76" t="s">
        <v>169</v>
      </c>
      <c r="AO76">
        <v>1</v>
      </c>
      <c r="AP76" t="s">
        <v>103</v>
      </c>
      <c r="AQ76">
        <v>20.22</v>
      </c>
      <c r="AR76" t="s">
        <v>101</v>
      </c>
      <c r="AS76" t="s">
        <v>83</v>
      </c>
      <c r="AT76" t="s">
        <v>104</v>
      </c>
      <c r="AV76" t="s">
        <v>106</v>
      </c>
      <c r="AW76" t="s">
        <v>125</v>
      </c>
      <c r="AX76">
        <v>50</v>
      </c>
      <c r="AY76" t="s">
        <v>126</v>
      </c>
      <c r="AZ76" t="s">
        <v>109</v>
      </c>
      <c r="BA76" t="s">
        <v>110</v>
      </c>
      <c r="BB76" t="s">
        <v>127</v>
      </c>
      <c r="BC76" t="s">
        <v>149</v>
      </c>
      <c r="BD76" s="1">
        <v>44768</v>
      </c>
      <c r="BE76" t="s">
        <v>167</v>
      </c>
      <c r="BF76" s="1">
        <v>44697</v>
      </c>
      <c r="BG76" t="s">
        <v>117</v>
      </c>
      <c r="BH76" s="1">
        <v>18264</v>
      </c>
      <c r="BI76">
        <v>1</v>
      </c>
      <c r="BJ76" s="35">
        <f>BK76*1000</f>
        <v>66</v>
      </c>
      <c r="BK76">
        <v>6.6000000000000003E-2</v>
      </c>
      <c r="BL76">
        <v>6.6000000000000003E-2</v>
      </c>
      <c r="BM76" t="s">
        <v>123</v>
      </c>
      <c r="BN76" t="s">
        <v>124</v>
      </c>
      <c r="BO76">
        <v>3.0000000000000001E-3</v>
      </c>
      <c r="BP76">
        <v>0.01</v>
      </c>
      <c r="BQ76">
        <v>1</v>
      </c>
      <c r="BR76" t="s">
        <v>117</v>
      </c>
      <c r="BS76" t="s">
        <v>118</v>
      </c>
      <c r="BT76" t="s">
        <v>119</v>
      </c>
      <c r="BU76" t="s">
        <v>120</v>
      </c>
      <c r="BX76" t="b">
        <v>0</v>
      </c>
      <c r="BY76" t="b">
        <v>1</v>
      </c>
      <c r="BZ76">
        <f>VLOOKUP(AA76,Comps2,6,FALSE)</f>
        <v>280</v>
      </c>
      <c r="CA76">
        <f>VLOOKUP(AA76,Comps2,7,FALSE)</f>
        <v>290</v>
      </c>
      <c r="CB76" t="str">
        <f>VLOOKUP(AA76,Comps2,8,FALSE)</f>
        <v>mm</v>
      </c>
      <c r="CC76" t="str">
        <f>VLOOKUP(AA76,Comps2,9,FALSE)</f>
        <v>Field</v>
      </c>
      <c r="CD76">
        <f>VLOOKUP(AA76,Comps2,10,FALSE)</f>
        <v>380</v>
      </c>
      <c r="CE76" t="str">
        <f>VLOOKUP(AA76,Comps2,11,FALSE)</f>
        <v>g</v>
      </c>
      <c r="CF76" t="str">
        <f>VLOOKUP(AA76,Comps2,12,FALSE)</f>
        <v>Field</v>
      </c>
      <c r="CG76">
        <f>VLOOKUP(AA76,Comps2,13,FALSE)</f>
        <v>0</v>
      </c>
      <c r="CH76">
        <f>VLOOKUP(AA76,Comps2,14,FALSE)</f>
        <v>7</v>
      </c>
      <c r="CI76" t="str">
        <f>VLOOKUP(AA76,Comps2,15,FALSE)</f>
        <v>LAB</v>
      </c>
    </row>
    <row r="77" spans="1:87" x14ac:dyDescent="0.25">
      <c r="A77" s="1">
        <v>44972</v>
      </c>
      <c r="B77">
        <v>2</v>
      </c>
      <c r="C77">
        <v>2023</v>
      </c>
      <c r="D77" t="s">
        <v>1550</v>
      </c>
      <c r="E77" t="s">
        <v>1233</v>
      </c>
      <c r="F77" t="s">
        <v>78</v>
      </c>
      <c r="G77" t="s">
        <v>79</v>
      </c>
      <c r="H77" t="s">
        <v>80</v>
      </c>
      <c r="I77" t="s">
        <v>81</v>
      </c>
      <c r="J77" t="s">
        <v>82</v>
      </c>
      <c r="K77" t="s">
        <v>1506</v>
      </c>
      <c r="M77" t="s">
        <v>1551</v>
      </c>
      <c r="N77" t="s">
        <v>86</v>
      </c>
      <c r="O77" s="2">
        <v>0.8125</v>
      </c>
      <c r="P77" t="s">
        <v>1552</v>
      </c>
      <c r="Q77">
        <v>1</v>
      </c>
      <c r="R77" t="s">
        <v>88</v>
      </c>
      <c r="S77">
        <v>32.770215262135899</v>
      </c>
      <c r="T77">
        <v>-117.238821058252</v>
      </c>
      <c r="U77" t="s">
        <v>89</v>
      </c>
      <c r="V77" t="b">
        <v>0</v>
      </c>
      <c r="W77">
        <v>9</v>
      </c>
      <c r="X77" t="s">
        <v>1553</v>
      </c>
      <c r="Y77" t="s">
        <v>91</v>
      </c>
      <c r="Z77" t="s">
        <v>1554</v>
      </c>
      <c r="AA77" t="s">
        <v>1477</v>
      </c>
      <c r="AB77" t="s">
        <v>1462</v>
      </c>
      <c r="AC77" t="s">
        <v>1463</v>
      </c>
      <c r="AD77" t="s">
        <v>1555</v>
      </c>
      <c r="AE77">
        <v>1</v>
      </c>
      <c r="AF77" t="s">
        <v>1478</v>
      </c>
      <c r="AG77" t="b">
        <v>1</v>
      </c>
      <c r="AH77" t="s">
        <v>1568</v>
      </c>
      <c r="AI77" t="s">
        <v>1562</v>
      </c>
      <c r="AJ77" t="s">
        <v>117</v>
      </c>
      <c r="AK77">
        <v>128.5</v>
      </c>
      <c r="AL77" t="s">
        <v>101</v>
      </c>
      <c r="AN77" t="s">
        <v>1563</v>
      </c>
      <c r="AO77">
        <v>1</v>
      </c>
      <c r="AP77" t="s">
        <v>103</v>
      </c>
      <c r="AQ77">
        <v>465.36</v>
      </c>
      <c r="AR77" t="s">
        <v>101</v>
      </c>
      <c r="AS77" t="s">
        <v>83</v>
      </c>
      <c r="AT77" t="s">
        <v>1559</v>
      </c>
      <c r="AU77" t="s">
        <v>1564</v>
      </c>
      <c r="AV77" t="s">
        <v>106</v>
      </c>
      <c r="AW77" t="s">
        <v>125</v>
      </c>
      <c r="AX77">
        <v>50</v>
      </c>
      <c r="AY77" t="s">
        <v>126</v>
      </c>
      <c r="AZ77" t="s">
        <v>109</v>
      </c>
      <c r="BA77" t="s">
        <v>110</v>
      </c>
      <c r="BB77" t="s">
        <v>127</v>
      </c>
      <c r="BC77" t="s">
        <v>1560</v>
      </c>
      <c r="BD77" s="1">
        <v>45082</v>
      </c>
      <c r="BE77" t="s">
        <v>1565</v>
      </c>
      <c r="BF77" s="1">
        <v>44972</v>
      </c>
      <c r="BG77" t="s">
        <v>117</v>
      </c>
      <c r="BH77" s="1">
        <v>18264</v>
      </c>
      <c r="BI77">
        <v>1</v>
      </c>
      <c r="BJ77" s="35">
        <f>BK77*1000</f>
        <v>27</v>
      </c>
      <c r="BK77">
        <v>2.7E-2</v>
      </c>
      <c r="BL77">
        <v>2.7E-2</v>
      </c>
      <c r="BM77" t="s">
        <v>123</v>
      </c>
      <c r="BN77" t="s">
        <v>124</v>
      </c>
      <c r="BO77">
        <v>3.0000000000000001E-3</v>
      </c>
      <c r="BP77">
        <v>0.01</v>
      </c>
      <c r="BQ77">
        <v>1</v>
      </c>
      <c r="BR77" t="s">
        <v>117</v>
      </c>
      <c r="BS77" t="s">
        <v>118</v>
      </c>
      <c r="BT77" t="s">
        <v>119</v>
      </c>
      <c r="BU77" t="s">
        <v>120</v>
      </c>
      <c r="BX77" t="b">
        <v>0</v>
      </c>
      <c r="BY77" t="b">
        <v>1</v>
      </c>
      <c r="BZ77">
        <f>VLOOKUP(AA77,Comps2,6,FALSE)</f>
        <v>-88</v>
      </c>
      <c r="CA77">
        <f>VLOOKUP(AA77,Comps2,7,FALSE)</f>
        <v>70</v>
      </c>
      <c r="CB77" t="str">
        <f>VLOOKUP(AA77,Comps2,8,FALSE)</f>
        <v>mm</v>
      </c>
      <c r="CC77" t="str">
        <f>VLOOKUP(AA77,Comps2,9,FALSE)</f>
        <v>Field</v>
      </c>
      <c r="CD77">
        <f>VLOOKUP(AA77,Comps2,10,FALSE)</f>
        <v>324</v>
      </c>
      <c r="CE77" t="str">
        <f>VLOOKUP(AA77,Comps2,11,FALSE)</f>
        <v>g</v>
      </c>
      <c r="CF77" t="str">
        <f>VLOOKUP(AA77,Comps2,12,FALSE)</f>
        <v>Field</v>
      </c>
      <c r="CG77">
        <f>VLOOKUP(AA77,Comps2,13,FALSE)</f>
        <v>0</v>
      </c>
      <c r="CH77" t="str">
        <f>VLOOKUP(AA77,Comps2,14,FALSE)</f>
        <v>NR</v>
      </c>
      <c r="CI77" t="str">
        <f>VLOOKUP(AA77,Comps2,15,FALSE)</f>
        <v>F</v>
      </c>
    </row>
    <row r="78" spans="1:87" x14ac:dyDescent="0.25">
      <c r="A78" s="1">
        <v>45027</v>
      </c>
      <c r="B78">
        <v>4</v>
      </c>
      <c r="C78">
        <v>2023</v>
      </c>
      <c r="D78" t="s">
        <v>1569</v>
      </c>
      <c r="E78" t="s">
        <v>1570</v>
      </c>
      <c r="F78" t="s">
        <v>78</v>
      </c>
      <c r="G78" t="s">
        <v>79</v>
      </c>
      <c r="H78" t="s">
        <v>80</v>
      </c>
      <c r="I78" t="s">
        <v>81</v>
      </c>
      <c r="J78" t="s">
        <v>82</v>
      </c>
      <c r="K78" t="s">
        <v>1506</v>
      </c>
      <c r="M78" t="s">
        <v>1571</v>
      </c>
      <c r="N78" t="s">
        <v>86</v>
      </c>
      <c r="O78" s="2">
        <v>0.9375</v>
      </c>
      <c r="P78" t="s">
        <v>1552</v>
      </c>
      <c r="Q78">
        <v>1</v>
      </c>
      <c r="R78" t="s">
        <v>88</v>
      </c>
      <c r="S78">
        <v>32.712268376146802</v>
      </c>
      <c r="T78">
        <v>-117.22179793578</v>
      </c>
      <c r="U78" t="s">
        <v>89</v>
      </c>
      <c r="V78" t="b">
        <v>0</v>
      </c>
      <c r="W78">
        <v>9</v>
      </c>
      <c r="X78" t="s">
        <v>1553</v>
      </c>
      <c r="Y78" t="s">
        <v>91</v>
      </c>
      <c r="Z78" t="s">
        <v>1572</v>
      </c>
      <c r="AA78" t="s">
        <v>1481</v>
      </c>
      <c r="AB78" t="s">
        <v>1462</v>
      </c>
      <c r="AC78" t="s">
        <v>1463</v>
      </c>
      <c r="AD78" t="s">
        <v>1555</v>
      </c>
      <c r="AE78">
        <v>1</v>
      </c>
      <c r="AF78" t="s">
        <v>1482</v>
      </c>
      <c r="AG78" t="b">
        <v>1</v>
      </c>
      <c r="AH78" t="s">
        <v>1582</v>
      </c>
      <c r="AI78" t="s">
        <v>1562</v>
      </c>
      <c r="AJ78" t="s">
        <v>117</v>
      </c>
      <c r="AK78">
        <v>304.38</v>
      </c>
      <c r="AL78" t="s">
        <v>101</v>
      </c>
      <c r="AN78" t="s">
        <v>1583</v>
      </c>
      <c r="AO78">
        <v>1</v>
      </c>
      <c r="AP78" t="s">
        <v>103</v>
      </c>
      <c r="AQ78">
        <v>1081.9000000000001</v>
      </c>
      <c r="AR78" t="s">
        <v>101</v>
      </c>
      <c r="AS78" t="s">
        <v>83</v>
      </c>
      <c r="AT78" t="s">
        <v>1559</v>
      </c>
      <c r="AU78" t="s">
        <v>1584</v>
      </c>
      <c r="AV78" t="s">
        <v>106</v>
      </c>
      <c r="AW78" t="s">
        <v>125</v>
      </c>
      <c r="AX78">
        <v>50</v>
      </c>
      <c r="AY78" t="s">
        <v>126</v>
      </c>
      <c r="AZ78" t="s">
        <v>109</v>
      </c>
      <c r="BA78" t="s">
        <v>110</v>
      </c>
      <c r="BB78" t="s">
        <v>127</v>
      </c>
      <c r="BC78" t="s">
        <v>1560</v>
      </c>
      <c r="BD78" s="1">
        <v>45082</v>
      </c>
      <c r="BE78" t="s">
        <v>1585</v>
      </c>
      <c r="BF78" s="1">
        <v>45027</v>
      </c>
      <c r="BG78" t="s">
        <v>117</v>
      </c>
      <c r="BH78" s="1">
        <v>18264</v>
      </c>
      <c r="BI78">
        <v>1</v>
      </c>
      <c r="BJ78" s="35">
        <f>BK78*1000</f>
        <v>71</v>
      </c>
      <c r="BK78">
        <v>7.0999999999999994E-2</v>
      </c>
      <c r="BL78">
        <v>7.0999999999999994E-2</v>
      </c>
      <c r="BM78" t="s">
        <v>123</v>
      </c>
      <c r="BN78" t="s">
        <v>124</v>
      </c>
      <c r="BO78">
        <v>3.0000000000000001E-3</v>
      </c>
      <c r="BP78">
        <v>0.01</v>
      </c>
      <c r="BQ78">
        <v>1</v>
      </c>
      <c r="BR78" t="s">
        <v>117</v>
      </c>
      <c r="BS78" t="s">
        <v>118</v>
      </c>
      <c r="BT78" t="s">
        <v>119</v>
      </c>
      <c r="BU78" t="s">
        <v>120</v>
      </c>
      <c r="BX78" t="b">
        <v>0</v>
      </c>
      <c r="BY78" t="b">
        <v>1</v>
      </c>
      <c r="BZ78">
        <f>VLOOKUP(AA78,Comps2,6,FALSE)</f>
        <v>-88</v>
      </c>
      <c r="CA78">
        <f>VLOOKUP(AA78,Comps2,7,FALSE)</f>
        <v>80</v>
      </c>
      <c r="CB78" t="str">
        <f>VLOOKUP(AA78,Comps2,8,FALSE)</f>
        <v>mm</v>
      </c>
      <c r="CC78" t="str">
        <f>VLOOKUP(AA78,Comps2,9,FALSE)</f>
        <v>Field</v>
      </c>
      <c r="CD78">
        <f>VLOOKUP(AA78,Comps2,10,FALSE)</f>
        <v>518</v>
      </c>
      <c r="CE78" t="str">
        <f>VLOOKUP(AA78,Comps2,11,FALSE)</f>
        <v>g</v>
      </c>
      <c r="CF78" t="str">
        <f>VLOOKUP(AA78,Comps2,12,FALSE)</f>
        <v>Field</v>
      </c>
      <c r="CG78">
        <f>VLOOKUP(AA78,Comps2,13,FALSE)</f>
        <v>0</v>
      </c>
      <c r="CH78" t="str">
        <f>VLOOKUP(AA78,Comps2,14,FALSE)</f>
        <v>NR</v>
      </c>
      <c r="CI78" t="str">
        <f>VLOOKUP(AA78,Comps2,15,FALSE)</f>
        <v>M</v>
      </c>
    </row>
    <row r="79" spans="1:87" x14ac:dyDescent="0.25">
      <c r="A79" s="1">
        <v>45027</v>
      </c>
      <c r="B79">
        <v>4</v>
      </c>
      <c r="C79">
        <v>2023</v>
      </c>
      <c r="D79" t="s">
        <v>1569</v>
      </c>
      <c r="E79" t="s">
        <v>1570</v>
      </c>
      <c r="F79" t="s">
        <v>78</v>
      </c>
      <c r="G79" t="s">
        <v>79</v>
      </c>
      <c r="H79" t="s">
        <v>80</v>
      </c>
      <c r="I79" t="s">
        <v>81</v>
      </c>
      <c r="J79" t="s">
        <v>82</v>
      </c>
      <c r="K79" t="s">
        <v>1506</v>
      </c>
      <c r="M79" t="s">
        <v>1571</v>
      </c>
      <c r="N79" t="s">
        <v>86</v>
      </c>
      <c r="O79" s="2">
        <v>0.9375</v>
      </c>
      <c r="P79" t="s">
        <v>1552</v>
      </c>
      <c r="Q79">
        <v>1</v>
      </c>
      <c r="R79" t="s">
        <v>88</v>
      </c>
      <c r="S79">
        <v>32.712268376146802</v>
      </c>
      <c r="T79">
        <v>-117.22179793578</v>
      </c>
      <c r="U79" t="s">
        <v>89</v>
      </c>
      <c r="V79" t="b">
        <v>0</v>
      </c>
      <c r="W79">
        <v>9</v>
      </c>
      <c r="X79" t="s">
        <v>1553</v>
      </c>
      <c r="Y79" t="s">
        <v>91</v>
      </c>
      <c r="Z79" t="s">
        <v>1572</v>
      </c>
      <c r="AA79" t="s">
        <v>1483</v>
      </c>
      <c r="AB79" t="s">
        <v>1462</v>
      </c>
      <c r="AC79" t="s">
        <v>1463</v>
      </c>
      <c r="AD79" t="s">
        <v>1555</v>
      </c>
      <c r="AE79">
        <v>1</v>
      </c>
      <c r="AF79" t="s">
        <v>1484</v>
      </c>
      <c r="AG79" t="b">
        <v>1</v>
      </c>
      <c r="AH79" t="s">
        <v>1588</v>
      </c>
      <c r="AI79" t="s">
        <v>1562</v>
      </c>
      <c r="AJ79" t="s">
        <v>117</v>
      </c>
      <c r="AK79">
        <v>272.45</v>
      </c>
      <c r="AL79" t="s">
        <v>101</v>
      </c>
      <c r="AN79" t="s">
        <v>1583</v>
      </c>
      <c r="AO79">
        <v>1</v>
      </c>
      <c r="AP79" t="s">
        <v>103</v>
      </c>
      <c r="AQ79">
        <v>1081.9000000000001</v>
      </c>
      <c r="AR79" t="s">
        <v>101</v>
      </c>
      <c r="AS79" t="s">
        <v>83</v>
      </c>
      <c r="AT79" t="s">
        <v>1559</v>
      </c>
      <c r="AU79" t="s">
        <v>1584</v>
      </c>
      <c r="AV79" t="s">
        <v>106</v>
      </c>
      <c r="AW79" t="s">
        <v>125</v>
      </c>
      <c r="AX79">
        <v>50</v>
      </c>
      <c r="AY79" t="s">
        <v>126</v>
      </c>
      <c r="AZ79" t="s">
        <v>109</v>
      </c>
      <c r="BA79" t="s">
        <v>110</v>
      </c>
      <c r="BB79" t="s">
        <v>127</v>
      </c>
      <c r="BC79" t="s">
        <v>1560</v>
      </c>
      <c r="BD79" s="1">
        <v>45082</v>
      </c>
      <c r="BE79" t="s">
        <v>1585</v>
      </c>
      <c r="BF79" s="1">
        <v>45027</v>
      </c>
      <c r="BG79" t="s">
        <v>117</v>
      </c>
      <c r="BH79" s="1">
        <v>18264</v>
      </c>
      <c r="BI79">
        <v>1</v>
      </c>
      <c r="BJ79" s="35">
        <f>BK79*1000</f>
        <v>71</v>
      </c>
      <c r="BK79">
        <v>7.0999999999999994E-2</v>
      </c>
      <c r="BL79">
        <v>7.0999999999999994E-2</v>
      </c>
      <c r="BM79" t="s">
        <v>123</v>
      </c>
      <c r="BN79" t="s">
        <v>124</v>
      </c>
      <c r="BO79">
        <v>3.0000000000000001E-3</v>
      </c>
      <c r="BP79">
        <v>0.01</v>
      </c>
      <c r="BQ79">
        <v>1</v>
      </c>
      <c r="BR79" t="s">
        <v>117</v>
      </c>
      <c r="BS79" t="s">
        <v>118</v>
      </c>
      <c r="BT79" t="s">
        <v>119</v>
      </c>
      <c r="BU79" t="s">
        <v>120</v>
      </c>
      <c r="BX79" t="b">
        <v>0</v>
      </c>
      <c r="BY79" t="b">
        <v>1</v>
      </c>
      <c r="BZ79">
        <f>VLOOKUP(AA79,Comps2,6,FALSE)</f>
        <v>-88</v>
      </c>
      <c r="CA79">
        <f>VLOOKUP(AA79,Comps2,7,FALSE)</f>
        <v>78</v>
      </c>
      <c r="CB79" t="str">
        <f>VLOOKUP(AA79,Comps2,8,FALSE)</f>
        <v>mm</v>
      </c>
      <c r="CC79" t="str">
        <f>VLOOKUP(AA79,Comps2,9,FALSE)</f>
        <v>Field</v>
      </c>
      <c r="CD79">
        <f>VLOOKUP(AA79,Comps2,10,FALSE)</f>
        <v>454</v>
      </c>
      <c r="CE79" t="str">
        <f>VLOOKUP(AA79,Comps2,11,FALSE)</f>
        <v>g</v>
      </c>
      <c r="CF79" t="str">
        <f>VLOOKUP(AA79,Comps2,12,FALSE)</f>
        <v>Field</v>
      </c>
      <c r="CG79">
        <f>VLOOKUP(AA79,Comps2,13,FALSE)</f>
        <v>0</v>
      </c>
      <c r="CH79" t="str">
        <f>VLOOKUP(AA79,Comps2,14,FALSE)</f>
        <v>NR</v>
      </c>
      <c r="CI79" t="str">
        <f>VLOOKUP(AA79,Comps2,15,FALSE)</f>
        <v>F</v>
      </c>
    </row>
    <row r="80" spans="1:87" x14ac:dyDescent="0.25">
      <c r="A80" s="1">
        <v>45027</v>
      </c>
      <c r="B80">
        <v>4</v>
      </c>
      <c r="C80">
        <v>2023</v>
      </c>
      <c r="D80" t="s">
        <v>1569</v>
      </c>
      <c r="E80" t="s">
        <v>1570</v>
      </c>
      <c r="F80" t="s">
        <v>78</v>
      </c>
      <c r="G80" t="s">
        <v>79</v>
      </c>
      <c r="H80" t="s">
        <v>80</v>
      </c>
      <c r="I80" t="s">
        <v>81</v>
      </c>
      <c r="J80" t="s">
        <v>82</v>
      </c>
      <c r="K80" t="s">
        <v>1506</v>
      </c>
      <c r="M80" t="s">
        <v>1571</v>
      </c>
      <c r="N80" t="s">
        <v>86</v>
      </c>
      <c r="O80" s="2">
        <v>0.9375</v>
      </c>
      <c r="P80" t="s">
        <v>1552</v>
      </c>
      <c r="Q80">
        <v>1</v>
      </c>
      <c r="R80" t="s">
        <v>88</v>
      </c>
      <c r="S80">
        <v>32.712268376146802</v>
      </c>
      <c r="T80">
        <v>-117.22179793578</v>
      </c>
      <c r="U80" t="s">
        <v>89</v>
      </c>
      <c r="V80" t="b">
        <v>0</v>
      </c>
      <c r="W80">
        <v>9</v>
      </c>
      <c r="X80" t="s">
        <v>1553</v>
      </c>
      <c r="Y80" t="s">
        <v>91</v>
      </c>
      <c r="Z80" t="s">
        <v>1572</v>
      </c>
      <c r="AA80" t="s">
        <v>1485</v>
      </c>
      <c r="AB80" t="s">
        <v>1462</v>
      </c>
      <c r="AC80" t="s">
        <v>1463</v>
      </c>
      <c r="AD80" t="s">
        <v>1555</v>
      </c>
      <c r="AE80">
        <v>1</v>
      </c>
      <c r="AF80" t="s">
        <v>1486</v>
      </c>
      <c r="AG80" t="b">
        <v>1</v>
      </c>
      <c r="AH80" t="s">
        <v>1589</v>
      </c>
      <c r="AI80" t="s">
        <v>1562</v>
      </c>
      <c r="AJ80" t="s">
        <v>117</v>
      </c>
      <c r="AK80">
        <v>254.52</v>
      </c>
      <c r="AL80" t="s">
        <v>101</v>
      </c>
      <c r="AN80" t="s">
        <v>1583</v>
      </c>
      <c r="AO80">
        <v>1</v>
      </c>
      <c r="AP80" t="s">
        <v>103</v>
      </c>
      <c r="AQ80">
        <v>1081.9000000000001</v>
      </c>
      <c r="AR80" t="s">
        <v>101</v>
      </c>
      <c r="AS80" t="s">
        <v>83</v>
      </c>
      <c r="AT80" t="s">
        <v>1559</v>
      </c>
      <c r="AU80" t="s">
        <v>1584</v>
      </c>
      <c r="AV80" t="s">
        <v>106</v>
      </c>
      <c r="AW80" t="s">
        <v>125</v>
      </c>
      <c r="AX80">
        <v>50</v>
      </c>
      <c r="AY80" t="s">
        <v>126</v>
      </c>
      <c r="AZ80" t="s">
        <v>109</v>
      </c>
      <c r="BA80" t="s">
        <v>110</v>
      </c>
      <c r="BB80" t="s">
        <v>127</v>
      </c>
      <c r="BC80" t="s">
        <v>1560</v>
      </c>
      <c r="BD80" s="1">
        <v>45082</v>
      </c>
      <c r="BE80" t="s">
        <v>1585</v>
      </c>
      <c r="BF80" s="1">
        <v>45027</v>
      </c>
      <c r="BG80" t="s">
        <v>117</v>
      </c>
      <c r="BH80" s="1">
        <v>18264</v>
      </c>
      <c r="BI80">
        <v>1</v>
      </c>
      <c r="BJ80" s="35">
        <f>BK80*1000</f>
        <v>71</v>
      </c>
      <c r="BK80">
        <v>7.0999999999999994E-2</v>
      </c>
      <c r="BL80">
        <v>7.0999999999999994E-2</v>
      </c>
      <c r="BM80" t="s">
        <v>123</v>
      </c>
      <c r="BN80" t="s">
        <v>124</v>
      </c>
      <c r="BO80">
        <v>3.0000000000000001E-3</v>
      </c>
      <c r="BP80">
        <v>0.01</v>
      </c>
      <c r="BQ80">
        <v>1</v>
      </c>
      <c r="BR80" t="s">
        <v>117</v>
      </c>
      <c r="BS80" t="s">
        <v>118</v>
      </c>
      <c r="BT80" t="s">
        <v>119</v>
      </c>
      <c r="BU80" t="s">
        <v>120</v>
      </c>
      <c r="BX80" t="b">
        <v>0</v>
      </c>
      <c r="BY80" t="b">
        <v>1</v>
      </c>
      <c r="BZ80">
        <f>VLOOKUP(AA80,Comps2,6,FALSE)</f>
        <v>-88</v>
      </c>
      <c r="CA80">
        <f>VLOOKUP(AA80,Comps2,7,FALSE)</f>
        <v>75</v>
      </c>
      <c r="CB80" t="str">
        <f>VLOOKUP(AA80,Comps2,8,FALSE)</f>
        <v>mm</v>
      </c>
      <c r="CC80" t="str">
        <f>VLOOKUP(AA80,Comps2,9,FALSE)</f>
        <v>Field</v>
      </c>
      <c r="CD80">
        <f>VLOOKUP(AA80,Comps2,10,FALSE)</f>
        <v>410</v>
      </c>
      <c r="CE80" t="str">
        <f>VLOOKUP(AA80,Comps2,11,FALSE)</f>
        <v>g</v>
      </c>
      <c r="CF80" t="str">
        <f>VLOOKUP(AA80,Comps2,12,FALSE)</f>
        <v>Field</v>
      </c>
      <c r="CG80">
        <f>VLOOKUP(AA80,Comps2,13,FALSE)</f>
        <v>0</v>
      </c>
      <c r="CH80" t="str">
        <f>VLOOKUP(AA80,Comps2,14,FALSE)</f>
        <v>NR</v>
      </c>
      <c r="CI80" t="str">
        <f>VLOOKUP(AA80,Comps2,15,FALSE)</f>
        <v>F</v>
      </c>
    </row>
    <row r="81" spans="1:87" x14ac:dyDescent="0.25">
      <c r="A81" s="1">
        <v>44803</v>
      </c>
      <c r="B81">
        <v>8</v>
      </c>
      <c r="C81">
        <v>2022</v>
      </c>
      <c r="D81" t="s">
        <v>972</v>
      </c>
      <c r="E81" t="s">
        <v>973</v>
      </c>
      <c r="F81" t="s">
        <v>78</v>
      </c>
      <c r="G81" t="s">
        <v>79</v>
      </c>
      <c r="H81" t="s">
        <v>80</v>
      </c>
      <c r="I81" t="s">
        <v>81</v>
      </c>
      <c r="J81" t="s">
        <v>82</v>
      </c>
      <c r="K81" t="s">
        <v>83</v>
      </c>
      <c r="M81" t="s">
        <v>538</v>
      </c>
      <c r="N81" t="s">
        <v>86</v>
      </c>
      <c r="O81" s="2">
        <v>0.3888888888888889</v>
      </c>
      <c r="P81" t="s">
        <v>528</v>
      </c>
      <c r="Q81">
        <v>1</v>
      </c>
      <c r="R81" t="s">
        <v>88</v>
      </c>
      <c r="S81">
        <v>33.20900125</v>
      </c>
      <c r="T81">
        <v>-117.40103499999999</v>
      </c>
      <c r="U81" t="s">
        <v>89</v>
      </c>
      <c r="V81" t="b">
        <v>0</v>
      </c>
      <c r="W81">
        <v>9</v>
      </c>
      <c r="X81" t="s">
        <v>529</v>
      </c>
      <c r="Y81" t="s">
        <v>91</v>
      </c>
      <c r="AA81" t="s">
        <v>1010</v>
      </c>
      <c r="AB81" t="s">
        <v>732</v>
      </c>
      <c r="AC81" t="s">
        <v>733</v>
      </c>
      <c r="AD81" t="s">
        <v>96</v>
      </c>
      <c r="AE81">
        <v>1</v>
      </c>
      <c r="AF81" t="s">
        <v>1011</v>
      </c>
      <c r="AG81" t="b">
        <v>1</v>
      </c>
      <c r="AH81" t="s">
        <v>1012</v>
      </c>
      <c r="AI81" t="s">
        <v>99</v>
      </c>
      <c r="AJ81" t="s">
        <v>100</v>
      </c>
      <c r="AK81">
        <v>50.4</v>
      </c>
      <c r="AL81" t="s">
        <v>101</v>
      </c>
      <c r="AN81" t="s">
        <v>1013</v>
      </c>
      <c r="AO81">
        <v>1</v>
      </c>
      <c r="AP81" t="s">
        <v>103</v>
      </c>
      <c r="AQ81">
        <v>399.6</v>
      </c>
      <c r="AR81" t="s">
        <v>101</v>
      </c>
      <c r="AS81" t="s">
        <v>83</v>
      </c>
      <c r="AT81" t="s">
        <v>104</v>
      </c>
      <c r="AU81" t="s">
        <v>1014</v>
      </c>
      <c r="AV81" t="s">
        <v>106</v>
      </c>
      <c r="AW81" t="s">
        <v>125</v>
      </c>
      <c r="AX81">
        <v>50</v>
      </c>
      <c r="AY81" t="s">
        <v>126</v>
      </c>
      <c r="AZ81" t="s">
        <v>109</v>
      </c>
      <c r="BA81" t="s">
        <v>110</v>
      </c>
      <c r="BB81" t="s">
        <v>127</v>
      </c>
      <c r="BC81" t="s">
        <v>794</v>
      </c>
      <c r="BD81" s="1">
        <v>44979</v>
      </c>
      <c r="BE81" t="s">
        <v>1015</v>
      </c>
      <c r="BF81" s="1">
        <v>44803</v>
      </c>
      <c r="BG81" t="s">
        <v>117</v>
      </c>
      <c r="BH81" s="1">
        <v>18264</v>
      </c>
      <c r="BI81">
        <v>1</v>
      </c>
      <c r="BJ81" s="35">
        <f>BK81*1000</f>
        <v>63</v>
      </c>
      <c r="BK81">
        <v>6.3E-2</v>
      </c>
      <c r="BL81">
        <v>6.3E-2</v>
      </c>
      <c r="BM81" t="s">
        <v>123</v>
      </c>
      <c r="BN81" t="s">
        <v>124</v>
      </c>
      <c r="BO81">
        <v>3.0000000000000001E-3</v>
      </c>
      <c r="BP81">
        <v>0.01</v>
      </c>
      <c r="BQ81">
        <v>1</v>
      </c>
      <c r="BR81" t="s">
        <v>117</v>
      </c>
      <c r="BS81" t="s">
        <v>118</v>
      </c>
      <c r="BT81" t="s">
        <v>119</v>
      </c>
      <c r="BU81" t="s">
        <v>120</v>
      </c>
      <c r="BX81" t="b">
        <v>0</v>
      </c>
      <c r="BY81" t="b">
        <v>1</v>
      </c>
      <c r="BZ81">
        <f>VLOOKUP(AA81,Comps2,6,FALSE)</f>
        <v>216</v>
      </c>
      <c r="CA81">
        <f>VLOOKUP(AA81,Comps2,7,FALSE)</f>
        <v>227</v>
      </c>
      <c r="CB81" t="str">
        <f>VLOOKUP(AA81,Comps2,8,FALSE)</f>
        <v>mm</v>
      </c>
      <c r="CC81" t="str">
        <f>VLOOKUP(AA81,Comps2,9,FALSE)</f>
        <v>Field</v>
      </c>
      <c r="CD81">
        <f>VLOOKUP(AA81,Comps2,10,FALSE)</f>
        <v>75</v>
      </c>
      <c r="CE81" t="str">
        <f>VLOOKUP(AA81,Comps2,11,FALSE)</f>
        <v>g</v>
      </c>
      <c r="CF81" t="str">
        <f>VLOOKUP(AA81,Comps2,12,FALSE)</f>
        <v>Field</v>
      </c>
      <c r="CG81">
        <f>VLOOKUP(AA81,Comps2,13,FALSE)</f>
        <v>0</v>
      </c>
      <c r="CH81" t="e">
        <f>VLOOKUP(AA81,Comps2,14,FALSE)</f>
        <v>#N/A</v>
      </c>
      <c r="CI81" t="str">
        <f>VLOOKUP(AA81,Comps2,15,FALSE)</f>
        <v>LAB</v>
      </c>
    </row>
    <row r="82" spans="1:87" x14ac:dyDescent="0.25">
      <c r="A82" s="1">
        <v>44803</v>
      </c>
      <c r="B82">
        <v>8</v>
      </c>
      <c r="C82">
        <v>2022</v>
      </c>
      <c r="D82" t="s">
        <v>972</v>
      </c>
      <c r="E82" t="s">
        <v>973</v>
      </c>
      <c r="F82" t="s">
        <v>78</v>
      </c>
      <c r="G82" t="s">
        <v>79</v>
      </c>
      <c r="H82" t="s">
        <v>80</v>
      </c>
      <c r="I82" t="s">
        <v>81</v>
      </c>
      <c r="J82" t="s">
        <v>82</v>
      </c>
      <c r="K82" t="s">
        <v>83</v>
      </c>
      <c r="M82" t="s">
        <v>538</v>
      </c>
      <c r="N82" t="s">
        <v>86</v>
      </c>
      <c r="O82" s="2">
        <v>0.3888888888888889</v>
      </c>
      <c r="P82" t="s">
        <v>528</v>
      </c>
      <c r="Q82">
        <v>1</v>
      </c>
      <c r="R82" t="s">
        <v>88</v>
      </c>
      <c r="S82">
        <v>33.20900125</v>
      </c>
      <c r="T82">
        <v>-117.40103499999999</v>
      </c>
      <c r="U82" t="s">
        <v>89</v>
      </c>
      <c r="V82" t="b">
        <v>0</v>
      </c>
      <c r="W82">
        <v>9</v>
      </c>
      <c r="X82" t="s">
        <v>529</v>
      </c>
      <c r="Y82" t="s">
        <v>91</v>
      </c>
      <c r="AA82" t="s">
        <v>1016</v>
      </c>
      <c r="AB82" t="s">
        <v>732</v>
      </c>
      <c r="AC82" t="s">
        <v>733</v>
      </c>
      <c r="AD82" t="s">
        <v>96</v>
      </c>
      <c r="AE82">
        <v>1</v>
      </c>
      <c r="AF82" t="s">
        <v>1017</v>
      </c>
      <c r="AG82" t="b">
        <v>1</v>
      </c>
      <c r="AH82" t="s">
        <v>1018</v>
      </c>
      <c r="AI82" t="s">
        <v>99</v>
      </c>
      <c r="AJ82" t="s">
        <v>100</v>
      </c>
      <c r="AK82">
        <v>70.400000000000006</v>
      </c>
      <c r="AL82" t="s">
        <v>101</v>
      </c>
      <c r="AN82" t="s">
        <v>1013</v>
      </c>
      <c r="AO82">
        <v>1</v>
      </c>
      <c r="AP82" t="s">
        <v>103</v>
      </c>
      <c r="AQ82">
        <v>399.6</v>
      </c>
      <c r="AR82" t="s">
        <v>101</v>
      </c>
      <c r="AS82" t="s">
        <v>83</v>
      </c>
      <c r="AT82" t="s">
        <v>104</v>
      </c>
      <c r="AU82" t="s">
        <v>1014</v>
      </c>
      <c r="AV82" t="s">
        <v>106</v>
      </c>
      <c r="AW82" t="s">
        <v>125</v>
      </c>
      <c r="AX82">
        <v>50</v>
      </c>
      <c r="AY82" t="s">
        <v>126</v>
      </c>
      <c r="AZ82" t="s">
        <v>109</v>
      </c>
      <c r="BA82" t="s">
        <v>110</v>
      </c>
      <c r="BB82" t="s">
        <v>127</v>
      </c>
      <c r="BC82" t="s">
        <v>794</v>
      </c>
      <c r="BD82" s="1">
        <v>44979</v>
      </c>
      <c r="BE82" t="s">
        <v>1015</v>
      </c>
      <c r="BF82" s="1">
        <v>44803</v>
      </c>
      <c r="BG82" t="s">
        <v>117</v>
      </c>
      <c r="BH82" s="1">
        <v>18264</v>
      </c>
      <c r="BI82">
        <v>1</v>
      </c>
      <c r="BJ82" s="35">
        <f>BK82*1000</f>
        <v>63</v>
      </c>
      <c r="BK82">
        <v>6.3E-2</v>
      </c>
      <c r="BL82">
        <v>6.3E-2</v>
      </c>
      <c r="BM82" t="s">
        <v>123</v>
      </c>
      <c r="BN82" t="s">
        <v>124</v>
      </c>
      <c r="BO82">
        <v>3.0000000000000001E-3</v>
      </c>
      <c r="BP82">
        <v>0.01</v>
      </c>
      <c r="BQ82">
        <v>1</v>
      </c>
      <c r="BR82" t="s">
        <v>117</v>
      </c>
      <c r="BS82" t="s">
        <v>118</v>
      </c>
      <c r="BT82" t="s">
        <v>119</v>
      </c>
      <c r="BU82" t="s">
        <v>120</v>
      </c>
      <c r="BX82" t="b">
        <v>0</v>
      </c>
      <c r="BY82" t="b">
        <v>1</v>
      </c>
      <c r="BZ82">
        <f>VLOOKUP(AA82,Comps2,6,FALSE)</f>
        <v>228</v>
      </c>
      <c r="CA82">
        <f>VLOOKUP(AA82,Comps2,7,FALSE)</f>
        <v>251</v>
      </c>
      <c r="CB82" t="str">
        <f>VLOOKUP(AA82,Comps2,8,FALSE)</f>
        <v>mm</v>
      </c>
      <c r="CC82" t="str">
        <f>VLOOKUP(AA82,Comps2,9,FALSE)</f>
        <v>Field</v>
      </c>
      <c r="CD82">
        <f>VLOOKUP(AA82,Comps2,10,FALSE)</f>
        <v>105</v>
      </c>
      <c r="CE82" t="str">
        <f>VLOOKUP(AA82,Comps2,11,FALSE)</f>
        <v>g</v>
      </c>
      <c r="CF82" t="str">
        <f>VLOOKUP(AA82,Comps2,12,FALSE)</f>
        <v>Field</v>
      </c>
      <c r="CG82">
        <f>VLOOKUP(AA82,Comps2,13,FALSE)</f>
        <v>0</v>
      </c>
      <c r="CH82" t="e">
        <f>VLOOKUP(AA82,Comps2,14,FALSE)</f>
        <v>#N/A</v>
      </c>
      <c r="CI82" t="str">
        <f>VLOOKUP(AA82,Comps2,15,FALSE)</f>
        <v>LAB</v>
      </c>
    </row>
    <row r="83" spans="1:87" x14ac:dyDescent="0.25">
      <c r="A83" s="1">
        <v>44803</v>
      </c>
      <c r="B83">
        <v>8</v>
      </c>
      <c r="C83">
        <v>2022</v>
      </c>
      <c r="D83" t="s">
        <v>972</v>
      </c>
      <c r="E83" t="s">
        <v>973</v>
      </c>
      <c r="F83" t="s">
        <v>78</v>
      </c>
      <c r="G83" t="s">
        <v>79</v>
      </c>
      <c r="H83" t="s">
        <v>80</v>
      </c>
      <c r="I83" t="s">
        <v>81</v>
      </c>
      <c r="J83" t="s">
        <v>82</v>
      </c>
      <c r="K83" t="s">
        <v>83</v>
      </c>
      <c r="M83" t="s">
        <v>538</v>
      </c>
      <c r="N83" t="s">
        <v>86</v>
      </c>
      <c r="O83" s="2">
        <v>0.3888888888888889</v>
      </c>
      <c r="P83" t="s">
        <v>528</v>
      </c>
      <c r="Q83">
        <v>1</v>
      </c>
      <c r="R83" t="s">
        <v>88</v>
      </c>
      <c r="S83">
        <v>33.20900125</v>
      </c>
      <c r="T83">
        <v>-117.40103499999999</v>
      </c>
      <c r="U83" t="s">
        <v>89</v>
      </c>
      <c r="V83" t="b">
        <v>0</v>
      </c>
      <c r="W83">
        <v>9</v>
      </c>
      <c r="X83" t="s">
        <v>529</v>
      </c>
      <c r="Y83" t="s">
        <v>91</v>
      </c>
      <c r="AA83" t="s">
        <v>1019</v>
      </c>
      <c r="AB83" t="s">
        <v>732</v>
      </c>
      <c r="AC83" t="s">
        <v>733</v>
      </c>
      <c r="AD83" t="s">
        <v>96</v>
      </c>
      <c r="AE83">
        <v>1</v>
      </c>
      <c r="AF83" t="s">
        <v>1020</v>
      </c>
      <c r="AG83" t="b">
        <v>1</v>
      </c>
      <c r="AH83" t="s">
        <v>1021</v>
      </c>
      <c r="AI83" t="s">
        <v>99</v>
      </c>
      <c r="AJ83" t="s">
        <v>100</v>
      </c>
      <c r="AK83">
        <v>70.400000000000006</v>
      </c>
      <c r="AL83" t="s">
        <v>101</v>
      </c>
      <c r="AN83" t="s">
        <v>1013</v>
      </c>
      <c r="AO83">
        <v>1</v>
      </c>
      <c r="AP83" t="s">
        <v>103</v>
      </c>
      <c r="AQ83">
        <v>399.6</v>
      </c>
      <c r="AR83" t="s">
        <v>101</v>
      </c>
      <c r="AS83" t="s">
        <v>83</v>
      </c>
      <c r="AT83" t="s">
        <v>104</v>
      </c>
      <c r="AU83" t="s">
        <v>1014</v>
      </c>
      <c r="AV83" t="s">
        <v>106</v>
      </c>
      <c r="AW83" t="s">
        <v>125</v>
      </c>
      <c r="AX83">
        <v>50</v>
      </c>
      <c r="AY83" t="s">
        <v>126</v>
      </c>
      <c r="AZ83" t="s">
        <v>109</v>
      </c>
      <c r="BA83" t="s">
        <v>110</v>
      </c>
      <c r="BB83" t="s">
        <v>127</v>
      </c>
      <c r="BC83" t="s">
        <v>794</v>
      </c>
      <c r="BD83" s="1">
        <v>44979</v>
      </c>
      <c r="BE83" t="s">
        <v>1015</v>
      </c>
      <c r="BF83" s="1">
        <v>44803</v>
      </c>
      <c r="BG83" t="s">
        <v>117</v>
      </c>
      <c r="BH83" s="1">
        <v>18264</v>
      </c>
      <c r="BI83">
        <v>1</v>
      </c>
      <c r="BJ83" s="35">
        <f>BK83*1000</f>
        <v>63</v>
      </c>
      <c r="BK83">
        <v>6.3E-2</v>
      </c>
      <c r="BL83">
        <v>6.3E-2</v>
      </c>
      <c r="BM83" t="s">
        <v>123</v>
      </c>
      <c r="BN83" t="s">
        <v>124</v>
      </c>
      <c r="BO83">
        <v>3.0000000000000001E-3</v>
      </c>
      <c r="BP83">
        <v>0.01</v>
      </c>
      <c r="BQ83">
        <v>1</v>
      </c>
      <c r="BR83" t="s">
        <v>117</v>
      </c>
      <c r="BS83" t="s">
        <v>118</v>
      </c>
      <c r="BT83" t="s">
        <v>119</v>
      </c>
      <c r="BU83" t="s">
        <v>120</v>
      </c>
      <c r="BX83" t="b">
        <v>0</v>
      </c>
      <c r="BY83" t="b">
        <v>1</v>
      </c>
      <c r="BZ83">
        <f>VLOOKUP(AA83,Comps2,6,FALSE)</f>
        <v>215</v>
      </c>
      <c r="CA83">
        <f>VLOOKUP(AA83,Comps2,7,FALSE)</f>
        <v>236</v>
      </c>
      <c r="CB83" t="str">
        <f>VLOOKUP(AA83,Comps2,8,FALSE)</f>
        <v>mm</v>
      </c>
      <c r="CC83" t="str">
        <f>VLOOKUP(AA83,Comps2,9,FALSE)</f>
        <v>Field</v>
      </c>
      <c r="CD83">
        <f>VLOOKUP(AA83,Comps2,10,FALSE)</f>
        <v>105</v>
      </c>
      <c r="CE83" t="str">
        <f>VLOOKUP(AA83,Comps2,11,FALSE)</f>
        <v>g</v>
      </c>
      <c r="CF83" t="str">
        <f>VLOOKUP(AA83,Comps2,12,FALSE)</f>
        <v>Field</v>
      </c>
      <c r="CG83">
        <f>VLOOKUP(AA83,Comps2,13,FALSE)</f>
        <v>0</v>
      </c>
      <c r="CH83" t="e">
        <f>VLOOKUP(AA83,Comps2,14,FALSE)</f>
        <v>#N/A</v>
      </c>
      <c r="CI83" t="str">
        <f>VLOOKUP(AA83,Comps2,15,FALSE)</f>
        <v>LAB</v>
      </c>
    </row>
    <row r="84" spans="1:87" x14ac:dyDescent="0.25">
      <c r="A84" s="1">
        <v>44803</v>
      </c>
      <c r="B84">
        <v>8</v>
      </c>
      <c r="C84">
        <v>2022</v>
      </c>
      <c r="D84" t="s">
        <v>972</v>
      </c>
      <c r="E84" t="s">
        <v>973</v>
      </c>
      <c r="F84" t="s">
        <v>78</v>
      </c>
      <c r="G84" t="s">
        <v>79</v>
      </c>
      <c r="H84" t="s">
        <v>80</v>
      </c>
      <c r="I84" t="s">
        <v>81</v>
      </c>
      <c r="J84" t="s">
        <v>82</v>
      </c>
      <c r="K84" t="s">
        <v>83</v>
      </c>
      <c r="M84" t="s">
        <v>538</v>
      </c>
      <c r="N84" t="s">
        <v>86</v>
      </c>
      <c r="O84" s="2">
        <v>0.3888888888888889</v>
      </c>
      <c r="P84" t="s">
        <v>528</v>
      </c>
      <c r="Q84">
        <v>1</v>
      </c>
      <c r="R84" t="s">
        <v>88</v>
      </c>
      <c r="S84">
        <v>33.20900125</v>
      </c>
      <c r="T84">
        <v>-117.40103499999999</v>
      </c>
      <c r="U84" t="s">
        <v>89</v>
      </c>
      <c r="V84" t="b">
        <v>0</v>
      </c>
      <c r="W84">
        <v>9</v>
      </c>
      <c r="X84" t="s">
        <v>529</v>
      </c>
      <c r="Y84" t="s">
        <v>91</v>
      </c>
      <c r="AA84" t="s">
        <v>1022</v>
      </c>
      <c r="AB84" t="s">
        <v>732</v>
      </c>
      <c r="AC84" t="s">
        <v>733</v>
      </c>
      <c r="AD84" t="s">
        <v>96</v>
      </c>
      <c r="AE84">
        <v>1</v>
      </c>
      <c r="AF84" t="s">
        <v>1023</v>
      </c>
      <c r="AG84" t="b">
        <v>1</v>
      </c>
      <c r="AH84" t="s">
        <v>1024</v>
      </c>
      <c r="AI84" t="s">
        <v>99</v>
      </c>
      <c r="AJ84" t="s">
        <v>100</v>
      </c>
      <c r="AK84">
        <v>60.4</v>
      </c>
      <c r="AL84" t="s">
        <v>101</v>
      </c>
      <c r="AN84" t="s">
        <v>1013</v>
      </c>
      <c r="AO84">
        <v>1</v>
      </c>
      <c r="AP84" t="s">
        <v>103</v>
      </c>
      <c r="AQ84">
        <v>399.6</v>
      </c>
      <c r="AR84" t="s">
        <v>101</v>
      </c>
      <c r="AS84" t="s">
        <v>83</v>
      </c>
      <c r="AT84" t="s">
        <v>104</v>
      </c>
      <c r="AU84" t="s">
        <v>1014</v>
      </c>
      <c r="AV84" t="s">
        <v>106</v>
      </c>
      <c r="AW84" t="s">
        <v>125</v>
      </c>
      <c r="AX84">
        <v>50</v>
      </c>
      <c r="AY84" t="s">
        <v>126</v>
      </c>
      <c r="AZ84" t="s">
        <v>109</v>
      </c>
      <c r="BA84" t="s">
        <v>110</v>
      </c>
      <c r="BB84" t="s">
        <v>127</v>
      </c>
      <c r="BC84" t="s">
        <v>794</v>
      </c>
      <c r="BD84" s="1">
        <v>44979</v>
      </c>
      <c r="BE84" t="s">
        <v>1015</v>
      </c>
      <c r="BF84" s="1">
        <v>44803</v>
      </c>
      <c r="BG84" t="s">
        <v>117</v>
      </c>
      <c r="BH84" s="1">
        <v>18264</v>
      </c>
      <c r="BI84">
        <v>1</v>
      </c>
      <c r="BJ84" s="35">
        <f>BK84*1000</f>
        <v>63</v>
      </c>
      <c r="BK84">
        <v>6.3E-2</v>
      </c>
      <c r="BL84">
        <v>6.3E-2</v>
      </c>
      <c r="BM84" t="s">
        <v>123</v>
      </c>
      <c r="BN84" t="s">
        <v>124</v>
      </c>
      <c r="BO84">
        <v>3.0000000000000001E-3</v>
      </c>
      <c r="BP84">
        <v>0.01</v>
      </c>
      <c r="BQ84">
        <v>1</v>
      </c>
      <c r="BR84" t="s">
        <v>117</v>
      </c>
      <c r="BS84" t="s">
        <v>118</v>
      </c>
      <c r="BT84" t="s">
        <v>119</v>
      </c>
      <c r="BU84" t="s">
        <v>120</v>
      </c>
      <c r="BX84" t="b">
        <v>0</v>
      </c>
      <c r="BY84" t="b">
        <v>1</v>
      </c>
      <c r="BZ84">
        <f>VLOOKUP(AA84,Comps2,6,FALSE)</f>
        <v>218</v>
      </c>
      <c r="CA84">
        <f>VLOOKUP(AA84,Comps2,7,FALSE)</f>
        <v>238</v>
      </c>
      <c r="CB84" t="str">
        <f>VLOOKUP(AA84,Comps2,8,FALSE)</f>
        <v>mm</v>
      </c>
      <c r="CC84" t="str">
        <f>VLOOKUP(AA84,Comps2,9,FALSE)</f>
        <v>Field</v>
      </c>
      <c r="CD84">
        <f>VLOOKUP(AA84,Comps2,10,FALSE)</f>
        <v>90</v>
      </c>
      <c r="CE84" t="str">
        <f>VLOOKUP(AA84,Comps2,11,FALSE)</f>
        <v>g</v>
      </c>
      <c r="CF84" t="str">
        <f>VLOOKUP(AA84,Comps2,12,FALSE)</f>
        <v>Field</v>
      </c>
      <c r="CG84">
        <f>VLOOKUP(AA84,Comps2,13,FALSE)</f>
        <v>0</v>
      </c>
      <c r="CH84" t="e">
        <f>VLOOKUP(AA84,Comps2,14,FALSE)</f>
        <v>#N/A</v>
      </c>
      <c r="CI84" t="str">
        <f>VLOOKUP(AA84,Comps2,15,FALSE)</f>
        <v>LAB</v>
      </c>
    </row>
    <row r="85" spans="1:87" x14ac:dyDescent="0.25">
      <c r="A85" s="1">
        <v>44803</v>
      </c>
      <c r="B85">
        <v>8</v>
      </c>
      <c r="C85">
        <v>2022</v>
      </c>
      <c r="D85" t="s">
        <v>972</v>
      </c>
      <c r="E85" t="s">
        <v>973</v>
      </c>
      <c r="F85" t="s">
        <v>78</v>
      </c>
      <c r="G85" t="s">
        <v>79</v>
      </c>
      <c r="H85" t="s">
        <v>80</v>
      </c>
      <c r="I85" t="s">
        <v>81</v>
      </c>
      <c r="J85" t="s">
        <v>82</v>
      </c>
      <c r="K85" t="s">
        <v>83</v>
      </c>
      <c r="M85" t="s">
        <v>538</v>
      </c>
      <c r="N85" t="s">
        <v>86</v>
      </c>
      <c r="O85" s="2">
        <v>0.3888888888888889</v>
      </c>
      <c r="P85" t="s">
        <v>528</v>
      </c>
      <c r="Q85">
        <v>1</v>
      </c>
      <c r="R85" t="s">
        <v>88</v>
      </c>
      <c r="S85">
        <v>33.20900125</v>
      </c>
      <c r="T85">
        <v>-117.40103499999999</v>
      </c>
      <c r="U85" t="s">
        <v>89</v>
      </c>
      <c r="V85" t="b">
        <v>0</v>
      </c>
      <c r="W85">
        <v>9</v>
      </c>
      <c r="X85" t="s">
        <v>529</v>
      </c>
      <c r="Y85" t="s">
        <v>91</v>
      </c>
      <c r="AA85" t="s">
        <v>1025</v>
      </c>
      <c r="AB85" t="s">
        <v>732</v>
      </c>
      <c r="AC85" t="s">
        <v>733</v>
      </c>
      <c r="AD85" t="s">
        <v>96</v>
      </c>
      <c r="AE85">
        <v>1</v>
      </c>
      <c r="AF85" t="s">
        <v>1026</v>
      </c>
      <c r="AG85" t="b">
        <v>1</v>
      </c>
      <c r="AH85" t="s">
        <v>1027</v>
      </c>
      <c r="AI85" t="s">
        <v>99</v>
      </c>
      <c r="AJ85" t="s">
        <v>100</v>
      </c>
      <c r="AK85">
        <v>148</v>
      </c>
      <c r="AL85" t="s">
        <v>101</v>
      </c>
      <c r="AN85" t="s">
        <v>1013</v>
      </c>
      <c r="AO85">
        <v>1</v>
      </c>
      <c r="AP85" t="s">
        <v>103</v>
      </c>
      <c r="AQ85">
        <v>399.6</v>
      </c>
      <c r="AR85" t="s">
        <v>101</v>
      </c>
      <c r="AS85" t="s">
        <v>83</v>
      </c>
      <c r="AT85" t="s">
        <v>104</v>
      </c>
      <c r="AU85" t="s">
        <v>1014</v>
      </c>
      <c r="AV85" t="s">
        <v>106</v>
      </c>
      <c r="AW85" t="s">
        <v>125</v>
      </c>
      <c r="AX85">
        <v>50</v>
      </c>
      <c r="AY85" t="s">
        <v>126</v>
      </c>
      <c r="AZ85" t="s">
        <v>109</v>
      </c>
      <c r="BA85" t="s">
        <v>110</v>
      </c>
      <c r="BB85" t="s">
        <v>127</v>
      </c>
      <c r="BC85" t="s">
        <v>794</v>
      </c>
      <c r="BD85" s="1">
        <v>44979</v>
      </c>
      <c r="BE85" t="s">
        <v>1015</v>
      </c>
      <c r="BF85" s="1">
        <v>44803</v>
      </c>
      <c r="BG85" t="s">
        <v>117</v>
      </c>
      <c r="BH85" s="1">
        <v>18264</v>
      </c>
      <c r="BI85">
        <v>1</v>
      </c>
      <c r="BJ85" s="35">
        <f>BK85*1000</f>
        <v>63</v>
      </c>
      <c r="BK85">
        <v>6.3E-2</v>
      </c>
      <c r="BL85">
        <v>6.3E-2</v>
      </c>
      <c r="BM85" t="s">
        <v>123</v>
      </c>
      <c r="BN85" t="s">
        <v>124</v>
      </c>
      <c r="BO85">
        <v>3.0000000000000001E-3</v>
      </c>
      <c r="BP85">
        <v>0.01</v>
      </c>
      <c r="BQ85">
        <v>1</v>
      </c>
      <c r="BR85" t="s">
        <v>117</v>
      </c>
      <c r="BS85" t="s">
        <v>118</v>
      </c>
      <c r="BT85" t="s">
        <v>119</v>
      </c>
      <c r="BU85" t="s">
        <v>120</v>
      </c>
      <c r="BX85" t="b">
        <v>0</v>
      </c>
      <c r="BY85" t="b">
        <v>1</v>
      </c>
      <c r="BZ85">
        <f>VLOOKUP(AA85,Comps2,6,FALSE)</f>
        <v>280</v>
      </c>
      <c r="CA85">
        <f>VLOOKUP(AA85,Comps2,7,FALSE)</f>
        <v>304</v>
      </c>
      <c r="CB85" t="str">
        <f>VLOOKUP(AA85,Comps2,8,FALSE)</f>
        <v>mm</v>
      </c>
      <c r="CC85" t="str">
        <f>VLOOKUP(AA85,Comps2,9,FALSE)</f>
        <v>Field</v>
      </c>
      <c r="CD85">
        <f>VLOOKUP(AA85,Comps2,10,FALSE)</f>
        <v>220</v>
      </c>
      <c r="CE85" t="str">
        <f>VLOOKUP(AA85,Comps2,11,FALSE)</f>
        <v>g</v>
      </c>
      <c r="CF85" t="str">
        <f>VLOOKUP(AA85,Comps2,12,FALSE)</f>
        <v>Field</v>
      </c>
      <c r="CG85">
        <f>VLOOKUP(AA85,Comps2,13,FALSE)</f>
        <v>0</v>
      </c>
      <c r="CH85" t="e">
        <f>VLOOKUP(AA85,Comps2,14,FALSE)</f>
        <v>#N/A</v>
      </c>
      <c r="CI85" t="str">
        <f>VLOOKUP(AA85,Comps2,15,FALSE)</f>
        <v>LAB</v>
      </c>
    </row>
    <row r="86" spans="1:87" x14ac:dyDescent="0.25">
      <c r="A86" s="1">
        <v>44697</v>
      </c>
      <c r="B86">
        <v>5</v>
      </c>
      <c r="C86">
        <v>2022</v>
      </c>
      <c r="D86" t="s">
        <v>76</v>
      </c>
      <c r="E86" t="s">
        <v>77</v>
      </c>
      <c r="F86" t="s">
        <v>78</v>
      </c>
      <c r="G86" t="s">
        <v>79</v>
      </c>
      <c r="H86" t="s">
        <v>80</v>
      </c>
      <c r="I86" t="s">
        <v>81</v>
      </c>
      <c r="J86" t="s">
        <v>82</v>
      </c>
      <c r="K86" t="s">
        <v>83</v>
      </c>
      <c r="L86" t="s">
        <v>84</v>
      </c>
      <c r="M86" t="s">
        <v>85</v>
      </c>
      <c r="N86" t="s">
        <v>86</v>
      </c>
      <c r="O86" s="2">
        <v>0.55555555555555558</v>
      </c>
      <c r="P86" t="s">
        <v>87</v>
      </c>
      <c r="Q86">
        <v>1</v>
      </c>
      <c r="R86" t="s">
        <v>88</v>
      </c>
      <c r="S86">
        <v>32.736890000000002</v>
      </c>
      <c r="T86">
        <v>-117.06286</v>
      </c>
      <c r="U86" t="s">
        <v>89</v>
      </c>
      <c r="V86" t="b">
        <v>0</v>
      </c>
      <c r="X86" t="s">
        <v>90</v>
      </c>
      <c r="Y86" t="s">
        <v>91</v>
      </c>
      <c r="Z86" t="s">
        <v>92</v>
      </c>
      <c r="AA86" t="s">
        <v>141</v>
      </c>
      <c r="AB86" t="s">
        <v>142</v>
      </c>
      <c r="AC86" t="s">
        <v>143</v>
      </c>
      <c r="AD86" t="s">
        <v>96</v>
      </c>
      <c r="AE86">
        <v>1</v>
      </c>
      <c r="AF86" t="s">
        <v>144</v>
      </c>
      <c r="AG86" t="b">
        <v>1</v>
      </c>
      <c r="AH86" t="s">
        <v>145</v>
      </c>
      <c r="AI86" t="s">
        <v>146</v>
      </c>
      <c r="AJ86" t="s">
        <v>147</v>
      </c>
      <c r="AK86">
        <v>18.11</v>
      </c>
      <c r="AL86" t="s">
        <v>101</v>
      </c>
      <c r="AN86" t="s">
        <v>148</v>
      </c>
      <c r="AO86">
        <v>1</v>
      </c>
      <c r="AP86" t="s">
        <v>103</v>
      </c>
      <c r="AQ86">
        <v>18.11</v>
      </c>
      <c r="AR86" t="s">
        <v>101</v>
      </c>
      <c r="AS86" t="s">
        <v>83</v>
      </c>
      <c r="AT86" t="s">
        <v>104</v>
      </c>
      <c r="AV86" t="s">
        <v>106</v>
      </c>
      <c r="AW86" t="s">
        <v>125</v>
      </c>
      <c r="AX86">
        <v>50</v>
      </c>
      <c r="AY86" t="s">
        <v>126</v>
      </c>
      <c r="AZ86" t="s">
        <v>109</v>
      </c>
      <c r="BA86" t="s">
        <v>110</v>
      </c>
      <c r="BB86" t="s">
        <v>127</v>
      </c>
      <c r="BC86" t="s">
        <v>149</v>
      </c>
      <c r="BD86" s="1">
        <v>44768</v>
      </c>
      <c r="BE86" t="s">
        <v>144</v>
      </c>
      <c r="BF86" s="1">
        <v>44697</v>
      </c>
      <c r="BG86" t="s">
        <v>117</v>
      </c>
      <c r="BH86" s="1">
        <v>18264</v>
      </c>
      <c r="BI86">
        <v>1</v>
      </c>
      <c r="BJ86" s="35">
        <f>BK86*1000</f>
        <v>62</v>
      </c>
      <c r="BK86">
        <v>6.2E-2</v>
      </c>
      <c r="BL86">
        <v>6.2E-2</v>
      </c>
      <c r="BM86" t="s">
        <v>123</v>
      </c>
      <c r="BN86" t="s">
        <v>124</v>
      </c>
      <c r="BO86">
        <v>3.0000000000000001E-3</v>
      </c>
      <c r="BP86">
        <v>0.01</v>
      </c>
      <c r="BQ86">
        <v>1</v>
      </c>
      <c r="BR86" t="s">
        <v>117</v>
      </c>
      <c r="BS86" t="s">
        <v>118</v>
      </c>
      <c r="BT86" t="s">
        <v>119</v>
      </c>
      <c r="BU86" t="s">
        <v>120</v>
      </c>
      <c r="BX86" t="b">
        <v>0</v>
      </c>
      <c r="BY86" t="b">
        <v>1</v>
      </c>
      <c r="BZ86">
        <f>VLOOKUP(AA86,Comps2,6,FALSE)</f>
        <v>231</v>
      </c>
      <c r="CA86">
        <f>VLOOKUP(AA86,Comps2,7,FALSE)</f>
        <v>245</v>
      </c>
      <c r="CB86" t="str">
        <f>VLOOKUP(AA86,Comps2,8,FALSE)</f>
        <v>mm</v>
      </c>
      <c r="CC86" t="str">
        <f>VLOOKUP(AA86,Comps2,9,FALSE)</f>
        <v>Field</v>
      </c>
      <c r="CD86">
        <f>VLOOKUP(AA86,Comps2,10,FALSE)</f>
        <v>200</v>
      </c>
      <c r="CE86" t="str">
        <f>VLOOKUP(AA86,Comps2,11,FALSE)</f>
        <v>g</v>
      </c>
      <c r="CF86" t="str">
        <f>VLOOKUP(AA86,Comps2,12,FALSE)</f>
        <v>Field</v>
      </c>
      <c r="CG86">
        <f>VLOOKUP(AA86,Comps2,13,FALSE)</f>
        <v>0</v>
      </c>
      <c r="CH86">
        <f>VLOOKUP(AA86,Comps2,14,FALSE)</f>
        <v>4</v>
      </c>
      <c r="CI86" t="str">
        <f>VLOOKUP(AA86,Comps2,15,FALSE)</f>
        <v>LAB</v>
      </c>
    </row>
    <row r="87" spans="1:87" x14ac:dyDescent="0.25">
      <c r="A87" s="1">
        <v>44803</v>
      </c>
      <c r="B87">
        <v>8</v>
      </c>
      <c r="C87">
        <v>2022</v>
      </c>
      <c r="D87" t="s">
        <v>972</v>
      </c>
      <c r="E87" t="s">
        <v>973</v>
      </c>
      <c r="F87" t="s">
        <v>78</v>
      </c>
      <c r="G87" t="s">
        <v>79</v>
      </c>
      <c r="H87" t="s">
        <v>80</v>
      </c>
      <c r="I87" t="s">
        <v>81</v>
      </c>
      <c r="J87" t="s">
        <v>82</v>
      </c>
      <c r="K87" t="s">
        <v>83</v>
      </c>
      <c r="M87" t="s">
        <v>538</v>
      </c>
      <c r="N87" t="s">
        <v>86</v>
      </c>
      <c r="O87" s="2">
        <v>0.3888888888888889</v>
      </c>
      <c r="P87" t="s">
        <v>528</v>
      </c>
      <c r="Q87">
        <v>1</v>
      </c>
      <c r="R87" t="s">
        <v>88</v>
      </c>
      <c r="S87">
        <v>33.20900125</v>
      </c>
      <c r="T87">
        <v>-117.40103499999999</v>
      </c>
      <c r="U87" t="s">
        <v>89</v>
      </c>
      <c r="V87" t="b">
        <v>0</v>
      </c>
      <c r="W87">
        <v>9</v>
      </c>
      <c r="X87" t="s">
        <v>529</v>
      </c>
      <c r="Y87" t="s">
        <v>91</v>
      </c>
      <c r="AA87" t="s">
        <v>1037</v>
      </c>
      <c r="AB87" t="s">
        <v>758</v>
      </c>
      <c r="AC87" t="s">
        <v>759</v>
      </c>
      <c r="AD87" t="s">
        <v>96</v>
      </c>
      <c r="AE87">
        <v>1</v>
      </c>
      <c r="AF87" t="s">
        <v>1038</v>
      </c>
      <c r="AG87" t="b">
        <v>1</v>
      </c>
      <c r="AH87" t="s">
        <v>1039</v>
      </c>
      <c r="AI87" t="s">
        <v>99</v>
      </c>
      <c r="AJ87" t="s">
        <v>100</v>
      </c>
      <c r="AK87">
        <v>54</v>
      </c>
      <c r="AL87" t="s">
        <v>101</v>
      </c>
      <c r="AN87" t="s">
        <v>1040</v>
      </c>
      <c r="AO87">
        <v>1</v>
      </c>
      <c r="AP87" t="s">
        <v>103</v>
      </c>
      <c r="AQ87">
        <v>300.99</v>
      </c>
      <c r="AR87" t="s">
        <v>101</v>
      </c>
      <c r="AS87" t="s">
        <v>83</v>
      </c>
      <c r="AT87" t="s">
        <v>104</v>
      </c>
      <c r="AU87" t="s">
        <v>1041</v>
      </c>
      <c r="AV87" t="s">
        <v>106</v>
      </c>
      <c r="AW87" t="s">
        <v>125</v>
      </c>
      <c r="AX87">
        <v>50</v>
      </c>
      <c r="AY87" t="s">
        <v>126</v>
      </c>
      <c r="AZ87" t="s">
        <v>109</v>
      </c>
      <c r="BA87" t="s">
        <v>110</v>
      </c>
      <c r="BB87" t="s">
        <v>127</v>
      </c>
      <c r="BC87" t="s">
        <v>703</v>
      </c>
      <c r="BD87" s="1">
        <v>44977</v>
      </c>
      <c r="BE87" t="s">
        <v>1042</v>
      </c>
      <c r="BF87" s="1">
        <v>44803</v>
      </c>
      <c r="BG87" t="s">
        <v>117</v>
      </c>
      <c r="BH87" s="1">
        <v>18264</v>
      </c>
      <c r="BI87">
        <v>1</v>
      </c>
      <c r="BJ87" s="35">
        <f>BK87*1000</f>
        <v>57</v>
      </c>
      <c r="BK87">
        <v>5.7000000000000002E-2</v>
      </c>
      <c r="BL87">
        <v>5.7000000000000002E-2</v>
      </c>
      <c r="BM87" t="s">
        <v>123</v>
      </c>
      <c r="BN87" t="s">
        <v>124</v>
      </c>
      <c r="BO87">
        <v>3.0000000000000001E-3</v>
      </c>
      <c r="BP87">
        <v>0.01</v>
      </c>
      <c r="BQ87">
        <v>1</v>
      </c>
      <c r="BR87" t="s">
        <v>117</v>
      </c>
      <c r="BS87" t="s">
        <v>118</v>
      </c>
      <c r="BT87" t="s">
        <v>119</v>
      </c>
      <c r="BU87" t="s">
        <v>120</v>
      </c>
      <c r="BX87" t="b">
        <v>0</v>
      </c>
      <c r="BY87" t="b">
        <v>1</v>
      </c>
      <c r="BZ87">
        <f>VLOOKUP(AA87,Comps2,6,FALSE)</f>
        <v>219</v>
      </c>
      <c r="CA87">
        <f>VLOOKUP(AA87,Comps2,7,FALSE)</f>
        <v>228</v>
      </c>
      <c r="CB87" t="str">
        <f>VLOOKUP(AA87,Comps2,8,FALSE)</f>
        <v>mm</v>
      </c>
      <c r="CC87" t="str">
        <f>VLOOKUP(AA87,Comps2,9,FALSE)</f>
        <v>Field</v>
      </c>
      <c r="CD87">
        <f>VLOOKUP(AA87,Comps2,10,FALSE)</f>
        <v>125</v>
      </c>
      <c r="CE87" t="str">
        <f>VLOOKUP(AA87,Comps2,11,FALSE)</f>
        <v>g</v>
      </c>
      <c r="CF87" t="str">
        <f>VLOOKUP(AA87,Comps2,12,FALSE)</f>
        <v>Field</v>
      </c>
      <c r="CG87">
        <f>VLOOKUP(AA87,Comps2,13,FALSE)</f>
        <v>0</v>
      </c>
      <c r="CH87" t="e">
        <f>VLOOKUP(AA87,Comps2,14,FALSE)</f>
        <v>#N/A</v>
      </c>
      <c r="CI87" t="str">
        <f>VLOOKUP(AA87,Comps2,15,FALSE)</f>
        <v>LAB</v>
      </c>
    </row>
    <row r="88" spans="1:87" x14ac:dyDescent="0.25">
      <c r="A88" s="1">
        <v>44803</v>
      </c>
      <c r="B88">
        <v>8</v>
      </c>
      <c r="C88">
        <v>2022</v>
      </c>
      <c r="D88" t="s">
        <v>972</v>
      </c>
      <c r="E88" t="s">
        <v>973</v>
      </c>
      <c r="F88" t="s">
        <v>78</v>
      </c>
      <c r="G88" t="s">
        <v>79</v>
      </c>
      <c r="H88" t="s">
        <v>80</v>
      </c>
      <c r="I88" t="s">
        <v>81</v>
      </c>
      <c r="J88" t="s">
        <v>82</v>
      </c>
      <c r="K88" t="s">
        <v>83</v>
      </c>
      <c r="M88" t="s">
        <v>538</v>
      </c>
      <c r="N88" t="s">
        <v>86</v>
      </c>
      <c r="O88" s="2">
        <v>0.3888888888888889</v>
      </c>
      <c r="P88" t="s">
        <v>528</v>
      </c>
      <c r="Q88">
        <v>1</v>
      </c>
      <c r="R88" t="s">
        <v>88</v>
      </c>
      <c r="S88">
        <v>33.20900125</v>
      </c>
      <c r="T88">
        <v>-117.40103499999999</v>
      </c>
      <c r="U88" t="s">
        <v>89</v>
      </c>
      <c r="V88" t="b">
        <v>0</v>
      </c>
      <c r="W88">
        <v>9</v>
      </c>
      <c r="X88" t="s">
        <v>529</v>
      </c>
      <c r="Y88" t="s">
        <v>91</v>
      </c>
      <c r="AA88" t="s">
        <v>1043</v>
      </c>
      <c r="AB88" t="s">
        <v>758</v>
      </c>
      <c r="AC88" t="s">
        <v>759</v>
      </c>
      <c r="AD88" t="s">
        <v>96</v>
      </c>
      <c r="AE88">
        <v>1</v>
      </c>
      <c r="AF88" t="s">
        <v>1044</v>
      </c>
      <c r="AG88" t="b">
        <v>1</v>
      </c>
      <c r="AH88" t="s">
        <v>1045</v>
      </c>
      <c r="AI88" t="s">
        <v>99</v>
      </c>
      <c r="AJ88" t="s">
        <v>100</v>
      </c>
      <c r="AK88">
        <v>54</v>
      </c>
      <c r="AL88" t="s">
        <v>101</v>
      </c>
      <c r="AN88" t="s">
        <v>1040</v>
      </c>
      <c r="AO88">
        <v>1</v>
      </c>
      <c r="AP88" t="s">
        <v>103</v>
      </c>
      <c r="AQ88">
        <v>300.99</v>
      </c>
      <c r="AR88" t="s">
        <v>101</v>
      </c>
      <c r="AS88" t="s">
        <v>83</v>
      </c>
      <c r="AT88" t="s">
        <v>104</v>
      </c>
      <c r="AU88" t="s">
        <v>1041</v>
      </c>
      <c r="AV88" t="s">
        <v>106</v>
      </c>
      <c r="AW88" t="s">
        <v>125</v>
      </c>
      <c r="AX88">
        <v>50</v>
      </c>
      <c r="AY88" t="s">
        <v>126</v>
      </c>
      <c r="AZ88" t="s">
        <v>109</v>
      </c>
      <c r="BA88" t="s">
        <v>110</v>
      </c>
      <c r="BB88" t="s">
        <v>127</v>
      </c>
      <c r="BC88" t="s">
        <v>703</v>
      </c>
      <c r="BD88" s="1">
        <v>44977</v>
      </c>
      <c r="BE88" t="s">
        <v>1042</v>
      </c>
      <c r="BF88" s="1">
        <v>44803</v>
      </c>
      <c r="BG88" t="s">
        <v>117</v>
      </c>
      <c r="BH88" s="1">
        <v>18264</v>
      </c>
      <c r="BI88">
        <v>1</v>
      </c>
      <c r="BJ88" s="35">
        <f>BK88*1000</f>
        <v>57</v>
      </c>
      <c r="BK88">
        <v>5.7000000000000002E-2</v>
      </c>
      <c r="BL88">
        <v>5.7000000000000002E-2</v>
      </c>
      <c r="BM88" t="s">
        <v>123</v>
      </c>
      <c r="BN88" t="s">
        <v>124</v>
      </c>
      <c r="BO88">
        <v>3.0000000000000001E-3</v>
      </c>
      <c r="BP88">
        <v>0.01</v>
      </c>
      <c r="BQ88">
        <v>1</v>
      </c>
      <c r="BR88" t="s">
        <v>117</v>
      </c>
      <c r="BS88" t="s">
        <v>118</v>
      </c>
      <c r="BT88" t="s">
        <v>119</v>
      </c>
      <c r="BU88" t="s">
        <v>120</v>
      </c>
      <c r="BX88" t="b">
        <v>0</v>
      </c>
      <c r="BY88" t="b">
        <v>1</v>
      </c>
      <c r="BZ88">
        <f>VLOOKUP(AA88,Comps2,6,FALSE)</f>
        <v>214</v>
      </c>
      <c r="CA88">
        <f>VLOOKUP(AA88,Comps2,7,FALSE)</f>
        <v>234</v>
      </c>
      <c r="CB88" t="str">
        <f>VLOOKUP(AA88,Comps2,8,FALSE)</f>
        <v>mm</v>
      </c>
      <c r="CC88" t="str">
        <f>VLOOKUP(AA88,Comps2,9,FALSE)</f>
        <v>Field</v>
      </c>
      <c r="CD88">
        <f>VLOOKUP(AA88,Comps2,10,FALSE)</f>
        <v>125</v>
      </c>
      <c r="CE88" t="str">
        <f>VLOOKUP(AA88,Comps2,11,FALSE)</f>
        <v>g</v>
      </c>
      <c r="CF88" t="str">
        <f>VLOOKUP(AA88,Comps2,12,FALSE)</f>
        <v>Field</v>
      </c>
      <c r="CG88">
        <f>VLOOKUP(AA88,Comps2,13,FALSE)</f>
        <v>0</v>
      </c>
      <c r="CH88" t="e">
        <f>VLOOKUP(AA88,Comps2,14,FALSE)</f>
        <v>#N/A</v>
      </c>
      <c r="CI88" t="str">
        <f>VLOOKUP(AA88,Comps2,15,FALSE)</f>
        <v>LAB</v>
      </c>
    </row>
    <row r="89" spans="1:87" x14ac:dyDescent="0.25">
      <c r="A89" s="1">
        <v>44803</v>
      </c>
      <c r="B89">
        <v>8</v>
      </c>
      <c r="C89">
        <v>2022</v>
      </c>
      <c r="D89" t="s">
        <v>972</v>
      </c>
      <c r="E89" t="s">
        <v>973</v>
      </c>
      <c r="F89" t="s">
        <v>78</v>
      </c>
      <c r="G89" t="s">
        <v>79</v>
      </c>
      <c r="H89" t="s">
        <v>80</v>
      </c>
      <c r="I89" t="s">
        <v>81</v>
      </c>
      <c r="J89" t="s">
        <v>82</v>
      </c>
      <c r="K89" t="s">
        <v>83</v>
      </c>
      <c r="M89" t="s">
        <v>538</v>
      </c>
      <c r="N89" t="s">
        <v>86</v>
      </c>
      <c r="O89" s="2">
        <v>0.3888888888888889</v>
      </c>
      <c r="P89" t="s">
        <v>528</v>
      </c>
      <c r="Q89">
        <v>1</v>
      </c>
      <c r="R89" t="s">
        <v>88</v>
      </c>
      <c r="S89">
        <v>33.20900125</v>
      </c>
      <c r="T89">
        <v>-117.40103499999999</v>
      </c>
      <c r="U89" t="s">
        <v>89</v>
      </c>
      <c r="V89" t="b">
        <v>0</v>
      </c>
      <c r="W89">
        <v>9</v>
      </c>
      <c r="X89" t="s">
        <v>529</v>
      </c>
      <c r="Y89" t="s">
        <v>91</v>
      </c>
      <c r="AA89" t="s">
        <v>1046</v>
      </c>
      <c r="AB89" t="s">
        <v>758</v>
      </c>
      <c r="AC89" t="s">
        <v>759</v>
      </c>
      <c r="AD89" t="s">
        <v>96</v>
      </c>
      <c r="AE89">
        <v>1</v>
      </c>
      <c r="AF89" t="s">
        <v>1047</v>
      </c>
      <c r="AG89" t="b">
        <v>1</v>
      </c>
      <c r="AH89" t="s">
        <v>1048</v>
      </c>
      <c r="AI89" t="s">
        <v>99</v>
      </c>
      <c r="AJ89" t="s">
        <v>100</v>
      </c>
      <c r="AK89">
        <v>60</v>
      </c>
      <c r="AL89" t="s">
        <v>101</v>
      </c>
      <c r="AN89" t="s">
        <v>1040</v>
      </c>
      <c r="AO89">
        <v>1</v>
      </c>
      <c r="AP89" t="s">
        <v>103</v>
      </c>
      <c r="AQ89">
        <v>300.99</v>
      </c>
      <c r="AR89" t="s">
        <v>101</v>
      </c>
      <c r="AS89" t="s">
        <v>83</v>
      </c>
      <c r="AT89" t="s">
        <v>104</v>
      </c>
      <c r="AU89" t="s">
        <v>1041</v>
      </c>
      <c r="AV89" t="s">
        <v>106</v>
      </c>
      <c r="AW89" t="s">
        <v>125</v>
      </c>
      <c r="AX89">
        <v>50</v>
      </c>
      <c r="AY89" t="s">
        <v>126</v>
      </c>
      <c r="AZ89" t="s">
        <v>109</v>
      </c>
      <c r="BA89" t="s">
        <v>110</v>
      </c>
      <c r="BB89" t="s">
        <v>127</v>
      </c>
      <c r="BC89" t="s">
        <v>703</v>
      </c>
      <c r="BD89" s="1">
        <v>44977</v>
      </c>
      <c r="BE89" t="s">
        <v>1042</v>
      </c>
      <c r="BF89" s="1">
        <v>44803</v>
      </c>
      <c r="BG89" t="s">
        <v>117</v>
      </c>
      <c r="BH89" s="1">
        <v>18264</v>
      </c>
      <c r="BI89">
        <v>1</v>
      </c>
      <c r="BJ89" s="35">
        <f>BK89*1000</f>
        <v>57</v>
      </c>
      <c r="BK89">
        <v>5.7000000000000002E-2</v>
      </c>
      <c r="BL89">
        <v>5.7000000000000002E-2</v>
      </c>
      <c r="BM89" t="s">
        <v>123</v>
      </c>
      <c r="BN89" t="s">
        <v>124</v>
      </c>
      <c r="BO89">
        <v>3.0000000000000001E-3</v>
      </c>
      <c r="BP89">
        <v>0.01</v>
      </c>
      <c r="BQ89">
        <v>1</v>
      </c>
      <c r="BR89" t="s">
        <v>117</v>
      </c>
      <c r="BS89" t="s">
        <v>118</v>
      </c>
      <c r="BT89" t="s">
        <v>119</v>
      </c>
      <c r="BU89" t="s">
        <v>120</v>
      </c>
      <c r="BX89" t="b">
        <v>0</v>
      </c>
      <c r="BY89" t="b">
        <v>1</v>
      </c>
      <c r="BZ89">
        <f>VLOOKUP(AA89,Comps2,6,FALSE)</f>
        <v>225</v>
      </c>
      <c r="CA89">
        <f>VLOOKUP(AA89,Comps2,7,FALSE)</f>
        <v>246</v>
      </c>
      <c r="CB89" t="str">
        <f>VLOOKUP(AA89,Comps2,8,FALSE)</f>
        <v>mm</v>
      </c>
      <c r="CC89" t="str">
        <f>VLOOKUP(AA89,Comps2,9,FALSE)</f>
        <v>Field</v>
      </c>
      <c r="CD89">
        <f>VLOOKUP(AA89,Comps2,10,FALSE)</f>
        <v>140</v>
      </c>
      <c r="CE89" t="str">
        <f>VLOOKUP(AA89,Comps2,11,FALSE)</f>
        <v>g</v>
      </c>
      <c r="CF89" t="str">
        <f>VLOOKUP(AA89,Comps2,12,FALSE)</f>
        <v>Field</v>
      </c>
      <c r="CG89">
        <f>VLOOKUP(AA89,Comps2,13,FALSE)</f>
        <v>0</v>
      </c>
      <c r="CH89" t="e">
        <f>VLOOKUP(AA89,Comps2,14,FALSE)</f>
        <v>#N/A</v>
      </c>
      <c r="CI89" t="str">
        <f>VLOOKUP(AA89,Comps2,15,FALSE)</f>
        <v>LAB</v>
      </c>
    </row>
    <row r="90" spans="1:87" x14ac:dyDescent="0.25">
      <c r="A90" s="1">
        <v>44803</v>
      </c>
      <c r="B90">
        <v>8</v>
      </c>
      <c r="C90">
        <v>2022</v>
      </c>
      <c r="D90" t="s">
        <v>972</v>
      </c>
      <c r="E90" t="s">
        <v>973</v>
      </c>
      <c r="F90" t="s">
        <v>78</v>
      </c>
      <c r="G90" t="s">
        <v>79</v>
      </c>
      <c r="H90" t="s">
        <v>80</v>
      </c>
      <c r="I90" t="s">
        <v>81</v>
      </c>
      <c r="J90" t="s">
        <v>82</v>
      </c>
      <c r="K90" t="s">
        <v>83</v>
      </c>
      <c r="M90" t="s">
        <v>538</v>
      </c>
      <c r="N90" t="s">
        <v>86</v>
      </c>
      <c r="O90" s="2">
        <v>0.3888888888888889</v>
      </c>
      <c r="P90" t="s">
        <v>528</v>
      </c>
      <c r="Q90">
        <v>1</v>
      </c>
      <c r="R90" t="s">
        <v>88</v>
      </c>
      <c r="S90">
        <v>33.20900125</v>
      </c>
      <c r="T90">
        <v>-117.40103499999999</v>
      </c>
      <c r="U90" t="s">
        <v>89</v>
      </c>
      <c r="V90" t="b">
        <v>0</v>
      </c>
      <c r="W90">
        <v>9</v>
      </c>
      <c r="X90" t="s">
        <v>529</v>
      </c>
      <c r="Y90" t="s">
        <v>91</v>
      </c>
      <c r="AA90" t="s">
        <v>1049</v>
      </c>
      <c r="AB90" t="s">
        <v>758</v>
      </c>
      <c r="AC90" t="s">
        <v>759</v>
      </c>
      <c r="AD90" t="s">
        <v>96</v>
      </c>
      <c r="AE90">
        <v>1</v>
      </c>
      <c r="AF90" t="s">
        <v>1050</v>
      </c>
      <c r="AG90" t="b">
        <v>1</v>
      </c>
      <c r="AH90" t="s">
        <v>1051</v>
      </c>
      <c r="AI90" t="s">
        <v>99</v>
      </c>
      <c r="AJ90" t="s">
        <v>100</v>
      </c>
      <c r="AK90">
        <v>75</v>
      </c>
      <c r="AL90" t="s">
        <v>101</v>
      </c>
      <c r="AN90" t="s">
        <v>1040</v>
      </c>
      <c r="AO90">
        <v>1</v>
      </c>
      <c r="AP90" t="s">
        <v>103</v>
      </c>
      <c r="AQ90">
        <v>300.99</v>
      </c>
      <c r="AR90" t="s">
        <v>101</v>
      </c>
      <c r="AS90" t="s">
        <v>83</v>
      </c>
      <c r="AT90" t="s">
        <v>104</v>
      </c>
      <c r="AU90" t="s">
        <v>1041</v>
      </c>
      <c r="AV90" t="s">
        <v>106</v>
      </c>
      <c r="AW90" t="s">
        <v>125</v>
      </c>
      <c r="AX90">
        <v>50</v>
      </c>
      <c r="AY90" t="s">
        <v>126</v>
      </c>
      <c r="AZ90" t="s">
        <v>109</v>
      </c>
      <c r="BA90" t="s">
        <v>110</v>
      </c>
      <c r="BB90" t="s">
        <v>127</v>
      </c>
      <c r="BC90" t="s">
        <v>703</v>
      </c>
      <c r="BD90" s="1">
        <v>44977</v>
      </c>
      <c r="BE90" t="s">
        <v>1042</v>
      </c>
      <c r="BF90" s="1">
        <v>44803</v>
      </c>
      <c r="BG90" t="s">
        <v>117</v>
      </c>
      <c r="BH90" s="1">
        <v>18264</v>
      </c>
      <c r="BI90">
        <v>1</v>
      </c>
      <c r="BJ90" s="35">
        <f>BK90*1000</f>
        <v>57</v>
      </c>
      <c r="BK90">
        <v>5.7000000000000002E-2</v>
      </c>
      <c r="BL90">
        <v>5.7000000000000002E-2</v>
      </c>
      <c r="BM90" t="s">
        <v>123</v>
      </c>
      <c r="BN90" t="s">
        <v>124</v>
      </c>
      <c r="BO90">
        <v>3.0000000000000001E-3</v>
      </c>
      <c r="BP90">
        <v>0.01</v>
      </c>
      <c r="BQ90">
        <v>1</v>
      </c>
      <c r="BR90" t="s">
        <v>117</v>
      </c>
      <c r="BS90" t="s">
        <v>118</v>
      </c>
      <c r="BT90" t="s">
        <v>119</v>
      </c>
      <c r="BU90" t="s">
        <v>120</v>
      </c>
      <c r="BX90" t="b">
        <v>0</v>
      </c>
      <c r="BY90" t="b">
        <v>1</v>
      </c>
      <c r="BZ90">
        <f>VLOOKUP(AA90,Comps2,6,FALSE)</f>
        <v>240</v>
      </c>
      <c r="CA90">
        <f>VLOOKUP(AA90,Comps2,7,FALSE)</f>
        <v>269</v>
      </c>
      <c r="CB90" t="str">
        <f>VLOOKUP(AA90,Comps2,8,FALSE)</f>
        <v>mm</v>
      </c>
      <c r="CC90" t="str">
        <f>VLOOKUP(AA90,Comps2,9,FALSE)</f>
        <v>Field</v>
      </c>
      <c r="CD90">
        <f>VLOOKUP(AA90,Comps2,10,FALSE)</f>
        <v>175</v>
      </c>
      <c r="CE90" t="str">
        <f>VLOOKUP(AA90,Comps2,11,FALSE)</f>
        <v>g</v>
      </c>
      <c r="CF90" t="str">
        <f>VLOOKUP(AA90,Comps2,12,FALSE)</f>
        <v>Field</v>
      </c>
      <c r="CG90">
        <f>VLOOKUP(AA90,Comps2,13,FALSE)</f>
        <v>0</v>
      </c>
      <c r="CH90" t="e">
        <f>VLOOKUP(AA90,Comps2,14,FALSE)</f>
        <v>#N/A</v>
      </c>
      <c r="CI90" t="str">
        <f>VLOOKUP(AA90,Comps2,15,FALSE)</f>
        <v>LAB</v>
      </c>
    </row>
    <row r="91" spans="1:87" x14ac:dyDescent="0.25">
      <c r="A91" s="1">
        <v>44803</v>
      </c>
      <c r="B91">
        <v>8</v>
      </c>
      <c r="C91">
        <v>2022</v>
      </c>
      <c r="D91" t="s">
        <v>972</v>
      </c>
      <c r="E91" t="s">
        <v>973</v>
      </c>
      <c r="F91" t="s">
        <v>78</v>
      </c>
      <c r="G91" t="s">
        <v>79</v>
      </c>
      <c r="H91" t="s">
        <v>80</v>
      </c>
      <c r="I91" t="s">
        <v>81</v>
      </c>
      <c r="J91" t="s">
        <v>82</v>
      </c>
      <c r="K91" t="s">
        <v>83</v>
      </c>
      <c r="M91" t="s">
        <v>538</v>
      </c>
      <c r="N91" t="s">
        <v>86</v>
      </c>
      <c r="O91" s="2">
        <v>0.3888888888888889</v>
      </c>
      <c r="P91" t="s">
        <v>528</v>
      </c>
      <c r="Q91">
        <v>1</v>
      </c>
      <c r="R91" t="s">
        <v>88</v>
      </c>
      <c r="S91">
        <v>33.20900125</v>
      </c>
      <c r="T91">
        <v>-117.40103499999999</v>
      </c>
      <c r="U91" t="s">
        <v>89</v>
      </c>
      <c r="V91" t="b">
        <v>0</v>
      </c>
      <c r="W91">
        <v>9</v>
      </c>
      <c r="X91" t="s">
        <v>529</v>
      </c>
      <c r="Y91" t="s">
        <v>91</v>
      </c>
      <c r="AA91" t="s">
        <v>1052</v>
      </c>
      <c r="AB91" t="s">
        <v>758</v>
      </c>
      <c r="AC91" t="s">
        <v>759</v>
      </c>
      <c r="AD91" t="s">
        <v>96</v>
      </c>
      <c r="AE91">
        <v>1</v>
      </c>
      <c r="AF91" t="s">
        <v>1053</v>
      </c>
      <c r="AG91" t="b">
        <v>1</v>
      </c>
      <c r="AH91" t="s">
        <v>1054</v>
      </c>
      <c r="AI91" t="s">
        <v>99</v>
      </c>
      <c r="AJ91" t="s">
        <v>100</v>
      </c>
      <c r="AK91">
        <v>57.99</v>
      </c>
      <c r="AL91" t="s">
        <v>101</v>
      </c>
      <c r="AN91" t="s">
        <v>1040</v>
      </c>
      <c r="AO91">
        <v>1</v>
      </c>
      <c r="AP91" t="s">
        <v>103</v>
      </c>
      <c r="AQ91">
        <v>300.99</v>
      </c>
      <c r="AR91" t="s">
        <v>101</v>
      </c>
      <c r="AS91" t="s">
        <v>83</v>
      </c>
      <c r="AT91" t="s">
        <v>104</v>
      </c>
      <c r="AU91" t="s">
        <v>1041</v>
      </c>
      <c r="AV91" t="s">
        <v>106</v>
      </c>
      <c r="AW91" t="s">
        <v>125</v>
      </c>
      <c r="AX91">
        <v>50</v>
      </c>
      <c r="AY91" t="s">
        <v>126</v>
      </c>
      <c r="AZ91" t="s">
        <v>109</v>
      </c>
      <c r="BA91" t="s">
        <v>110</v>
      </c>
      <c r="BB91" t="s">
        <v>127</v>
      </c>
      <c r="BC91" t="s">
        <v>703</v>
      </c>
      <c r="BD91" s="1">
        <v>44977</v>
      </c>
      <c r="BE91" t="s">
        <v>1042</v>
      </c>
      <c r="BF91" s="1">
        <v>44803</v>
      </c>
      <c r="BG91" t="s">
        <v>117</v>
      </c>
      <c r="BH91" s="1">
        <v>18264</v>
      </c>
      <c r="BI91">
        <v>1</v>
      </c>
      <c r="BJ91" s="35">
        <f>BK91*1000</f>
        <v>57</v>
      </c>
      <c r="BK91">
        <v>5.7000000000000002E-2</v>
      </c>
      <c r="BL91">
        <v>5.7000000000000002E-2</v>
      </c>
      <c r="BM91" t="s">
        <v>123</v>
      </c>
      <c r="BN91" t="s">
        <v>124</v>
      </c>
      <c r="BO91">
        <v>3.0000000000000001E-3</v>
      </c>
      <c r="BP91">
        <v>0.01</v>
      </c>
      <c r="BQ91">
        <v>1</v>
      </c>
      <c r="BR91" t="s">
        <v>117</v>
      </c>
      <c r="BS91" t="s">
        <v>118</v>
      </c>
      <c r="BT91" t="s">
        <v>119</v>
      </c>
      <c r="BU91" t="s">
        <v>120</v>
      </c>
      <c r="BX91" t="b">
        <v>0</v>
      </c>
      <c r="BY91" t="b">
        <v>1</v>
      </c>
      <c r="BZ91">
        <f>VLOOKUP(AA91,Comps2,6,FALSE)</f>
        <v>218</v>
      </c>
      <c r="CA91">
        <f>VLOOKUP(AA91,Comps2,7,FALSE)</f>
        <v>239</v>
      </c>
      <c r="CB91" t="str">
        <f>VLOOKUP(AA91,Comps2,8,FALSE)</f>
        <v>mm</v>
      </c>
      <c r="CC91" t="str">
        <f>VLOOKUP(AA91,Comps2,9,FALSE)</f>
        <v>Field</v>
      </c>
      <c r="CD91">
        <f>VLOOKUP(AA91,Comps2,10,FALSE)</f>
        <v>130</v>
      </c>
      <c r="CE91" t="str">
        <f>VLOOKUP(AA91,Comps2,11,FALSE)</f>
        <v>g</v>
      </c>
      <c r="CF91" t="str">
        <f>VLOOKUP(AA91,Comps2,12,FALSE)</f>
        <v>Field</v>
      </c>
      <c r="CG91">
        <f>VLOOKUP(AA91,Comps2,13,FALSE)</f>
        <v>0</v>
      </c>
      <c r="CH91" t="e">
        <f>VLOOKUP(AA91,Comps2,14,FALSE)</f>
        <v>#N/A</v>
      </c>
      <c r="CI91" t="str">
        <f>VLOOKUP(AA91,Comps2,15,FALSE)</f>
        <v>LAB</v>
      </c>
    </row>
    <row r="92" spans="1:87" x14ac:dyDescent="0.25">
      <c r="A92" s="1">
        <v>44804</v>
      </c>
      <c r="B92">
        <v>8</v>
      </c>
      <c r="C92">
        <v>2022</v>
      </c>
      <c r="D92" t="s">
        <v>878</v>
      </c>
      <c r="E92" t="s">
        <v>879</v>
      </c>
      <c r="F92" t="s">
        <v>78</v>
      </c>
      <c r="G92" t="s">
        <v>79</v>
      </c>
      <c r="H92" t="s">
        <v>80</v>
      </c>
      <c r="I92" t="s">
        <v>81</v>
      </c>
      <c r="J92" t="s">
        <v>82</v>
      </c>
      <c r="K92" t="s">
        <v>83</v>
      </c>
      <c r="M92" t="s">
        <v>782</v>
      </c>
      <c r="N92" t="s">
        <v>86</v>
      </c>
      <c r="O92" s="2">
        <v>0.30208333333333331</v>
      </c>
      <c r="P92" t="s">
        <v>783</v>
      </c>
      <c r="Q92">
        <v>1</v>
      </c>
      <c r="R92" t="s">
        <v>88</v>
      </c>
      <c r="S92">
        <v>33.191589999999998</v>
      </c>
      <c r="T92">
        <v>-117.38888</v>
      </c>
      <c r="U92" t="s">
        <v>89</v>
      </c>
      <c r="V92" t="b">
        <v>0</v>
      </c>
      <c r="X92" t="s">
        <v>784</v>
      </c>
      <c r="Y92" t="s">
        <v>91</v>
      </c>
      <c r="Z92" t="s">
        <v>1073</v>
      </c>
      <c r="AA92" t="s">
        <v>1086</v>
      </c>
      <c r="AB92" t="s">
        <v>531</v>
      </c>
      <c r="AC92" t="s">
        <v>532</v>
      </c>
      <c r="AD92" t="s">
        <v>96</v>
      </c>
      <c r="AE92">
        <v>1</v>
      </c>
      <c r="AF92" t="s">
        <v>1087</v>
      </c>
      <c r="AG92" t="b">
        <v>1</v>
      </c>
      <c r="AH92" t="s">
        <v>1092</v>
      </c>
      <c r="AI92" t="s">
        <v>674</v>
      </c>
      <c r="AJ92" t="s">
        <v>117</v>
      </c>
      <c r="AK92">
        <v>39.74</v>
      </c>
      <c r="AL92" t="s">
        <v>101</v>
      </c>
      <c r="AN92" t="s">
        <v>1093</v>
      </c>
      <c r="AO92">
        <v>1</v>
      </c>
      <c r="AP92" t="s">
        <v>103</v>
      </c>
      <c r="AQ92">
        <v>124.97</v>
      </c>
      <c r="AR92" t="s">
        <v>101</v>
      </c>
      <c r="AS92" t="s">
        <v>83</v>
      </c>
      <c r="AT92" t="s">
        <v>104</v>
      </c>
      <c r="AU92" t="s">
        <v>1094</v>
      </c>
      <c r="AV92" t="s">
        <v>106</v>
      </c>
      <c r="AW92" t="s">
        <v>125</v>
      </c>
      <c r="AX92">
        <v>50</v>
      </c>
      <c r="AY92" t="s">
        <v>126</v>
      </c>
      <c r="AZ92" t="s">
        <v>109</v>
      </c>
      <c r="BA92" t="s">
        <v>110</v>
      </c>
      <c r="BB92" t="s">
        <v>127</v>
      </c>
      <c r="BC92" t="s">
        <v>671</v>
      </c>
      <c r="BD92" s="1">
        <v>45013</v>
      </c>
      <c r="BE92" t="s">
        <v>1095</v>
      </c>
      <c r="BF92" s="1">
        <v>44804</v>
      </c>
      <c r="BG92" t="s">
        <v>117</v>
      </c>
      <c r="BH92" s="1">
        <v>18264</v>
      </c>
      <c r="BI92">
        <v>1</v>
      </c>
      <c r="BJ92" s="35">
        <f>BK92*1000</f>
        <v>56</v>
      </c>
      <c r="BK92">
        <v>5.6000000000000001E-2</v>
      </c>
      <c r="BL92">
        <v>5.6000000000000001E-2</v>
      </c>
      <c r="BM92" t="s">
        <v>123</v>
      </c>
      <c r="BN92" t="s">
        <v>124</v>
      </c>
      <c r="BO92">
        <v>3.0000000000000001E-3</v>
      </c>
      <c r="BP92">
        <v>0.01</v>
      </c>
      <c r="BQ92">
        <v>1</v>
      </c>
      <c r="BR92" t="s">
        <v>117</v>
      </c>
      <c r="BS92" t="s">
        <v>118</v>
      </c>
      <c r="BT92" t="s">
        <v>119</v>
      </c>
      <c r="BU92" t="s">
        <v>120</v>
      </c>
      <c r="BX92" t="b">
        <v>0</v>
      </c>
      <c r="BY92" t="b">
        <v>1</v>
      </c>
      <c r="BZ92">
        <f>VLOOKUP(AA92,Comps2,6,FALSE)</f>
        <v>552</v>
      </c>
      <c r="CA92">
        <f>VLOOKUP(AA92,Comps2,7,FALSE)</f>
        <v>575</v>
      </c>
      <c r="CB92" t="str">
        <f>VLOOKUP(AA92,Comps2,8,FALSE)</f>
        <v>mm</v>
      </c>
      <c r="CC92" t="str">
        <f>VLOOKUP(AA92,Comps2,9,FALSE)</f>
        <v>Field</v>
      </c>
      <c r="CD92">
        <f>VLOOKUP(AA92,Comps2,10,FALSE)</f>
        <v>2515</v>
      </c>
      <c r="CE92" t="str">
        <f>VLOOKUP(AA92,Comps2,11,FALSE)</f>
        <v>g</v>
      </c>
      <c r="CF92" t="str">
        <f>VLOOKUP(AA92,Comps2,12,FALSE)</f>
        <v>Field</v>
      </c>
      <c r="CG92">
        <f>VLOOKUP(AA92,Comps2,13,FALSE)</f>
        <v>0</v>
      </c>
      <c r="CH92" t="e">
        <f>VLOOKUP(AA92,Comps2,14,FALSE)</f>
        <v>#N/A</v>
      </c>
      <c r="CI92" t="str">
        <f>VLOOKUP(AA92,Comps2,15,FALSE)</f>
        <v>LAB</v>
      </c>
    </row>
    <row r="93" spans="1:87" x14ac:dyDescent="0.25">
      <c r="A93" s="1">
        <v>44804</v>
      </c>
      <c r="B93">
        <v>8</v>
      </c>
      <c r="C93">
        <v>2022</v>
      </c>
      <c r="D93" t="s">
        <v>878</v>
      </c>
      <c r="E93" t="s">
        <v>879</v>
      </c>
      <c r="F93" t="s">
        <v>78</v>
      </c>
      <c r="G93" t="s">
        <v>79</v>
      </c>
      <c r="H93" t="s">
        <v>80</v>
      </c>
      <c r="I93" t="s">
        <v>81</v>
      </c>
      <c r="J93" t="s">
        <v>82</v>
      </c>
      <c r="K93" t="s">
        <v>83</v>
      </c>
      <c r="M93" t="s">
        <v>782</v>
      </c>
      <c r="N93" t="s">
        <v>86</v>
      </c>
      <c r="O93" s="2">
        <v>0.30208333333333331</v>
      </c>
      <c r="P93" t="s">
        <v>783</v>
      </c>
      <c r="Q93">
        <v>1</v>
      </c>
      <c r="R93" t="s">
        <v>88</v>
      </c>
      <c r="S93">
        <v>33.191589999999998</v>
      </c>
      <c r="T93">
        <v>-117.38888</v>
      </c>
      <c r="U93" t="s">
        <v>89</v>
      </c>
      <c r="V93" t="b">
        <v>0</v>
      </c>
      <c r="X93" t="s">
        <v>784</v>
      </c>
      <c r="Y93" t="s">
        <v>91</v>
      </c>
      <c r="Z93" t="s">
        <v>1073</v>
      </c>
      <c r="AA93" t="s">
        <v>1096</v>
      </c>
      <c r="AB93" t="s">
        <v>531</v>
      </c>
      <c r="AC93" t="s">
        <v>532</v>
      </c>
      <c r="AD93" t="s">
        <v>96</v>
      </c>
      <c r="AE93">
        <v>1</v>
      </c>
      <c r="AF93" t="s">
        <v>1097</v>
      </c>
      <c r="AG93" t="b">
        <v>1</v>
      </c>
      <c r="AH93" t="s">
        <v>1099</v>
      </c>
      <c r="AI93" t="s">
        <v>674</v>
      </c>
      <c r="AJ93" t="s">
        <v>117</v>
      </c>
      <c r="AK93">
        <v>24.09</v>
      </c>
      <c r="AL93" t="s">
        <v>101</v>
      </c>
      <c r="AN93" t="s">
        <v>1093</v>
      </c>
      <c r="AO93">
        <v>1</v>
      </c>
      <c r="AP93" t="s">
        <v>103</v>
      </c>
      <c r="AQ93">
        <v>124.97</v>
      </c>
      <c r="AR93" t="s">
        <v>101</v>
      </c>
      <c r="AS93" t="s">
        <v>83</v>
      </c>
      <c r="AT93" t="s">
        <v>104</v>
      </c>
      <c r="AU93" t="s">
        <v>1094</v>
      </c>
      <c r="AV93" t="s">
        <v>106</v>
      </c>
      <c r="AW93" t="s">
        <v>125</v>
      </c>
      <c r="AX93">
        <v>50</v>
      </c>
      <c r="AY93" t="s">
        <v>126</v>
      </c>
      <c r="AZ93" t="s">
        <v>109</v>
      </c>
      <c r="BA93" t="s">
        <v>110</v>
      </c>
      <c r="BB93" t="s">
        <v>127</v>
      </c>
      <c r="BC93" t="s">
        <v>671</v>
      </c>
      <c r="BD93" s="1">
        <v>45013</v>
      </c>
      <c r="BE93" t="s">
        <v>1095</v>
      </c>
      <c r="BF93" s="1">
        <v>44804</v>
      </c>
      <c r="BG93" t="s">
        <v>117</v>
      </c>
      <c r="BH93" s="1">
        <v>18264</v>
      </c>
      <c r="BI93">
        <v>1</v>
      </c>
      <c r="BJ93" s="35">
        <f>BK93*1000</f>
        <v>56</v>
      </c>
      <c r="BK93">
        <v>5.6000000000000001E-2</v>
      </c>
      <c r="BL93">
        <v>5.6000000000000001E-2</v>
      </c>
      <c r="BM93" t="s">
        <v>123</v>
      </c>
      <c r="BN93" t="s">
        <v>124</v>
      </c>
      <c r="BO93">
        <v>3.0000000000000001E-3</v>
      </c>
      <c r="BP93">
        <v>0.01</v>
      </c>
      <c r="BQ93">
        <v>1</v>
      </c>
      <c r="BR93" t="s">
        <v>117</v>
      </c>
      <c r="BS93" t="s">
        <v>118</v>
      </c>
      <c r="BT93" t="s">
        <v>119</v>
      </c>
      <c r="BU93" t="s">
        <v>120</v>
      </c>
      <c r="BX93" t="b">
        <v>0</v>
      </c>
      <c r="BY93" t="b">
        <v>1</v>
      </c>
      <c r="BZ93">
        <f>VLOOKUP(AA93,Comps2,6,FALSE)</f>
        <v>547</v>
      </c>
      <c r="CA93">
        <f>VLOOKUP(AA93,Comps2,7,FALSE)</f>
        <v>568</v>
      </c>
      <c r="CB93" t="str">
        <f>VLOOKUP(AA93,Comps2,8,FALSE)</f>
        <v>mm</v>
      </c>
      <c r="CC93" t="str">
        <f>VLOOKUP(AA93,Comps2,9,FALSE)</f>
        <v>Field</v>
      </c>
      <c r="CD93">
        <f>VLOOKUP(AA93,Comps2,10,FALSE)</f>
        <v>2580</v>
      </c>
      <c r="CE93" t="str">
        <f>VLOOKUP(AA93,Comps2,11,FALSE)</f>
        <v>g</v>
      </c>
      <c r="CF93" t="str">
        <f>VLOOKUP(AA93,Comps2,12,FALSE)</f>
        <v>Field</v>
      </c>
      <c r="CG93">
        <f>VLOOKUP(AA93,Comps2,13,FALSE)</f>
        <v>0</v>
      </c>
      <c r="CH93" t="e">
        <f>VLOOKUP(AA93,Comps2,14,FALSE)</f>
        <v>#N/A</v>
      </c>
      <c r="CI93" t="str">
        <f>VLOOKUP(AA93,Comps2,15,FALSE)</f>
        <v>LAB</v>
      </c>
    </row>
    <row r="94" spans="1:87" x14ac:dyDescent="0.25">
      <c r="A94" s="1">
        <v>44804</v>
      </c>
      <c r="B94">
        <v>8</v>
      </c>
      <c r="C94">
        <v>2022</v>
      </c>
      <c r="D94" t="s">
        <v>878</v>
      </c>
      <c r="E94" t="s">
        <v>879</v>
      </c>
      <c r="F94" t="s">
        <v>78</v>
      </c>
      <c r="G94" t="s">
        <v>79</v>
      </c>
      <c r="H94" t="s">
        <v>80</v>
      </c>
      <c r="I94" t="s">
        <v>81</v>
      </c>
      <c r="J94" t="s">
        <v>82</v>
      </c>
      <c r="K94" t="s">
        <v>83</v>
      </c>
      <c r="M94" t="s">
        <v>782</v>
      </c>
      <c r="N94" t="s">
        <v>86</v>
      </c>
      <c r="O94" s="2">
        <v>0.30208333333333331</v>
      </c>
      <c r="P94" t="s">
        <v>783</v>
      </c>
      <c r="Q94">
        <v>1</v>
      </c>
      <c r="R94" t="s">
        <v>88</v>
      </c>
      <c r="S94">
        <v>33.191589999999998</v>
      </c>
      <c r="T94">
        <v>-117.38888</v>
      </c>
      <c r="U94" t="s">
        <v>89</v>
      </c>
      <c r="V94" t="b">
        <v>0</v>
      </c>
      <c r="X94" t="s">
        <v>784</v>
      </c>
      <c r="Y94" t="s">
        <v>91</v>
      </c>
      <c r="Z94" t="s">
        <v>1073</v>
      </c>
      <c r="AA94" t="s">
        <v>1100</v>
      </c>
      <c r="AB94" t="s">
        <v>531</v>
      </c>
      <c r="AC94" t="s">
        <v>532</v>
      </c>
      <c r="AD94" t="s">
        <v>96</v>
      </c>
      <c r="AE94">
        <v>1</v>
      </c>
      <c r="AF94" t="s">
        <v>1101</v>
      </c>
      <c r="AG94" t="b">
        <v>1</v>
      </c>
      <c r="AH94" t="s">
        <v>1103</v>
      </c>
      <c r="AI94" t="s">
        <v>674</v>
      </c>
      <c r="AJ94" t="s">
        <v>117</v>
      </c>
      <c r="AK94">
        <v>18.25</v>
      </c>
      <c r="AL94" t="s">
        <v>101</v>
      </c>
      <c r="AN94" t="s">
        <v>1093</v>
      </c>
      <c r="AO94">
        <v>1</v>
      </c>
      <c r="AP94" t="s">
        <v>103</v>
      </c>
      <c r="AQ94">
        <v>124.97</v>
      </c>
      <c r="AR94" t="s">
        <v>101</v>
      </c>
      <c r="AS94" t="s">
        <v>83</v>
      </c>
      <c r="AT94" t="s">
        <v>104</v>
      </c>
      <c r="AU94" t="s">
        <v>1094</v>
      </c>
      <c r="AV94" t="s">
        <v>106</v>
      </c>
      <c r="AW94" t="s">
        <v>125</v>
      </c>
      <c r="AX94">
        <v>50</v>
      </c>
      <c r="AY94" t="s">
        <v>126</v>
      </c>
      <c r="AZ94" t="s">
        <v>109</v>
      </c>
      <c r="BA94" t="s">
        <v>110</v>
      </c>
      <c r="BB94" t="s">
        <v>127</v>
      </c>
      <c r="BC94" t="s">
        <v>671</v>
      </c>
      <c r="BD94" s="1">
        <v>45013</v>
      </c>
      <c r="BE94" t="s">
        <v>1095</v>
      </c>
      <c r="BF94" s="1">
        <v>44804</v>
      </c>
      <c r="BG94" t="s">
        <v>117</v>
      </c>
      <c r="BH94" s="1">
        <v>18264</v>
      </c>
      <c r="BI94">
        <v>1</v>
      </c>
      <c r="BJ94" s="35">
        <f>BK94*1000</f>
        <v>56</v>
      </c>
      <c r="BK94">
        <v>5.6000000000000001E-2</v>
      </c>
      <c r="BL94">
        <v>5.6000000000000001E-2</v>
      </c>
      <c r="BM94" t="s">
        <v>123</v>
      </c>
      <c r="BN94" t="s">
        <v>124</v>
      </c>
      <c r="BO94">
        <v>3.0000000000000001E-3</v>
      </c>
      <c r="BP94">
        <v>0.01</v>
      </c>
      <c r="BQ94">
        <v>1</v>
      </c>
      <c r="BR94" t="s">
        <v>117</v>
      </c>
      <c r="BS94" t="s">
        <v>118</v>
      </c>
      <c r="BT94" t="s">
        <v>119</v>
      </c>
      <c r="BU94" t="s">
        <v>120</v>
      </c>
      <c r="BX94" t="b">
        <v>0</v>
      </c>
      <c r="BY94" t="b">
        <v>1</v>
      </c>
      <c r="BZ94">
        <f>VLOOKUP(AA94,Comps2,6,FALSE)</f>
        <v>501</v>
      </c>
      <c r="CA94">
        <f>VLOOKUP(AA94,Comps2,7,FALSE)</f>
        <v>526</v>
      </c>
      <c r="CB94" t="str">
        <f>VLOOKUP(AA94,Comps2,8,FALSE)</f>
        <v>mm</v>
      </c>
      <c r="CC94" t="str">
        <f>VLOOKUP(AA94,Comps2,9,FALSE)</f>
        <v>Field</v>
      </c>
      <c r="CD94">
        <f>VLOOKUP(AA94,Comps2,10,FALSE)</f>
        <v>1790</v>
      </c>
      <c r="CE94" t="str">
        <f>VLOOKUP(AA94,Comps2,11,FALSE)</f>
        <v>g</v>
      </c>
      <c r="CF94" t="str">
        <f>VLOOKUP(AA94,Comps2,12,FALSE)</f>
        <v>Field</v>
      </c>
      <c r="CG94">
        <f>VLOOKUP(AA94,Comps2,13,FALSE)</f>
        <v>0</v>
      </c>
      <c r="CH94" t="e">
        <f>VLOOKUP(AA94,Comps2,14,FALSE)</f>
        <v>#N/A</v>
      </c>
      <c r="CI94" t="str">
        <f>VLOOKUP(AA94,Comps2,15,FALSE)</f>
        <v>LAB</v>
      </c>
    </row>
    <row r="95" spans="1:87" x14ac:dyDescent="0.25">
      <c r="A95" s="1">
        <v>44804</v>
      </c>
      <c r="B95">
        <v>8</v>
      </c>
      <c r="C95">
        <v>2022</v>
      </c>
      <c r="D95" t="s">
        <v>878</v>
      </c>
      <c r="E95" t="s">
        <v>879</v>
      </c>
      <c r="F95" t="s">
        <v>78</v>
      </c>
      <c r="G95" t="s">
        <v>79</v>
      </c>
      <c r="H95" t="s">
        <v>80</v>
      </c>
      <c r="I95" t="s">
        <v>81</v>
      </c>
      <c r="J95" t="s">
        <v>82</v>
      </c>
      <c r="K95" t="s">
        <v>83</v>
      </c>
      <c r="M95" t="s">
        <v>782</v>
      </c>
      <c r="N95" t="s">
        <v>86</v>
      </c>
      <c r="O95" s="2">
        <v>0.30208333333333331</v>
      </c>
      <c r="P95" t="s">
        <v>783</v>
      </c>
      <c r="Q95">
        <v>1</v>
      </c>
      <c r="R95" t="s">
        <v>88</v>
      </c>
      <c r="S95">
        <v>33.191589999999998</v>
      </c>
      <c r="T95">
        <v>-117.38888</v>
      </c>
      <c r="U95" t="s">
        <v>89</v>
      </c>
      <c r="V95" t="b">
        <v>0</v>
      </c>
      <c r="X95" t="s">
        <v>784</v>
      </c>
      <c r="Y95" t="s">
        <v>91</v>
      </c>
      <c r="Z95" t="s">
        <v>1073</v>
      </c>
      <c r="AA95" t="s">
        <v>1104</v>
      </c>
      <c r="AB95" t="s">
        <v>531</v>
      </c>
      <c r="AC95" t="s">
        <v>532</v>
      </c>
      <c r="AD95" t="s">
        <v>96</v>
      </c>
      <c r="AE95">
        <v>1</v>
      </c>
      <c r="AF95" t="s">
        <v>1105</v>
      </c>
      <c r="AG95" t="b">
        <v>1</v>
      </c>
      <c r="AH95" t="s">
        <v>1107</v>
      </c>
      <c r="AI95" t="s">
        <v>674</v>
      </c>
      <c r="AJ95" t="s">
        <v>117</v>
      </c>
      <c r="AK95">
        <v>26.04</v>
      </c>
      <c r="AL95" t="s">
        <v>101</v>
      </c>
      <c r="AN95" t="s">
        <v>1093</v>
      </c>
      <c r="AO95">
        <v>1</v>
      </c>
      <c r="AP95" t="s">
        <v>103</v>
      </c>
      <c r="AQ95">
        <v>124.97</v>
      </c>
      <c r="AR95" t="s">
        <v>101</v>
      </c>
      <c r="AS95" t="s">
        <v>83</v>
      </c>
      <c r="AT95" t="s">
        <v>104</v>
      </c>
      <c r="AU95" t="s">
        <v>1094</v>
      </c>
      <c r="AV95" t="s">
        <v>106</v>
      </c>
      <c r="AW95" t="s">
        <v>125</v>
      </c>
      <c r="AX95">
        <v>50</v>
      </c>
      <c r="AY95" t="s">
        <v>126</v>
      </c>
      <c r="AZ95" t="s">
        <v>109</v>
      </c>
      <c r="BA95" t="s">
        <v>110</v>
      </c>
      <c r="BB95" t="s">
        <v>127</v>
      </c>
      <c r="BC95" t="s">
        <v>671</v>
      </c>
      <c r="BD95" s="1">
        <v>45013</v>
      </c>
      <c r="BE95" t="s">
        <v>1095</v>
      </c>
      <c r="BF95" s="1">
        <v>44804</v>
      </c>
      <c r="BG95" t="s">
        <v>117</v>
      </c>
      <c r="BH95" s="1">
        <v>18264</v>
      </c>
      <c r="BI95">
        <v>1</v>
      </c>
      <c r="BJ95" s="35">
        <f>BK95*1000</f>
        <v>56</v>
      </c>
      <c r="BK95">
        <v>5.6000000000000001E-2</v>
      </c>
      <c r="BL95">
        <v>5.6000000000000001E-2</v>
      </c>
      <c r="BM95" t="s">
        <v>123</v>
      </c>
      <c r="BN95" t="s">
        <v>124</v>
      </c>
      <c r="BO95">
        <v>3.0000000000000001E-3</v>
      </c>
      <c r="BP95">
        <v>0.01</v>
      </c>
      <c r="BQ95">
        <v>1</v>
      </c>
      <c r="BR95" t="s">
        <v>117</v>
      </c>
      <c r="BS95" t="s">
        <v>118</v>
      </c>
      <c r="BT95" t="s">
        <v>119</v>
      </c>
      <c r="BU95" t="s">
        <v>120</v>
      </c>
      <c r="BX95" t="b">
        <v>0</v>
      </c>
      <c r="BY95" t="b">
        <v>1</v>
      </c>
      <c r="BZ95">
        <f>VLOOKUP(AA95,Comps2,6,FALSE)</f>
        <v>563</v>
      </c>
      <c r="CA95">
        <f>VLOOKUP(AA95,Comps2,7,FALSE)</f>
        <v>580</v>
      </c>
      <c r="CB95" t="str">
        <f>VLOOKUP(AA95,Comps2,8,FALSE)</f>
        <v>mm</v>
      </c>
      <c r="CC95" t="str">
        <f>VLOOKUP(AA95,Comps2,9,FALSE)</f>
        <v>Field</v>
      </c>
      <c r="CD95">
        <f>VLOOKUP(AA95,Comps2,10,FALSE)</f>
        <v>2555</v>
      </c>
      <c r="CE95" t="str">
        <f>VLOOKUP(AA95,Comps2,11,FALSE)</f>
        <v>g</v>
      </c>
      <c r="CF95" t="str">
        <f>VLOOKUP(AA95,Comps2,12,FALSE)</f>
        <v>Field</v>
      </c>
      <c r="CG95">
        <f>VLOOKUP(AA95,Comps2,13,FALSE)</f>
        <v>0</v>
      </c>
      <c r="CH95" t="e">
        <f>VLOOKUP(AA95,Comps2,14,FALSE)</f>
        <v>#N/A</v>
      </c>
      <c r="CI95" t="str">
        <f>VLOOKUP(AA95,Comps2,15,FALSE)</f>
        <v>LAB</v>
      </c>
    </row>
    <row r="96" spans="1:87" x14ac:dyDescent="0.25">
      <c r="A96" s="1">
        <v>44804</v>
      </c>
      <c r="B96">
        <v>8</v>
      </c>
      <c r="C96">
        <v>2022</v>
      </c>
      <c r="D96" t="s">
        <v>878</v>
      </c>
      <c r="E96" t="s">
        <v>879</v>
      </c>
      <c r="F96" t="s">
        <v>78</v>
      </c>
      <c r="G96" t="s">
        <v>79</v>
      </c>
      <c r="H96" t="s">
        <v>80</v>
      </c>
      <c r="I96" t="s">
        <v>81</v>
      </c>
      <c r="J96" t="s">
        <v>82</v>
      </c>
      <c r="K96" t="s">
        <v>83</v>
      </c>
      <c r="M96" t="s">
        <v>782</v>
      </c>
      <c r="N96" t="s">
        <v>86</v>
      </c>
      <c r="O96" s="2">
        <v>0.30208333333333331</v>
      </c>
      <c r="P96" t="s">
        <v>783</v>
      </c>
      <c r="Q96">
        <v>1</v>
      </c>
      <c r="R96" t="s">
        <v>88</v>
      </c>
      <c r="S96">
        <v>33.191589999999998</v>
      </c>
      <c r="T96">
        <v>-117.38888</v>
      </c>
      <c r="U96" t="s">
        <v>89</v>
      </c>
      <c r="V96" t="b">
        <v>0</v>
      </c>
      <c r="X96" t="s">
        <v>784</v>
      </c>
      <c r="Y96" t="s">
        <v>91</v>
      </c>
      <c r="Z96" t="s">
        <v>1073</v>
      </c>
      <c r="AA96" t="s">
        <v>1108</v>
      </c>
      <c r="AB96" t="s">
        <v>531</v>
      </c>
      <c r="AC96" t="s">
        <v>532</v>
      </c>
      <c r="AD96" t="s">
        <v>96</v>
      </c>
      <c r="AE96">
        <v>1</v>
      </c>
      <c r="AF96" t="s">
        <v>1109</v>
      </c>
      <c r="AG96" t="b">
        <v>1</v>
      </c>
      <c r="AH96" t="s">
        <v>1111</v>
      </c>
      <c r="AI96" t="s">
        <v>674</v>
      </c>
      <c r="AJ96" t="s">
        <v>117</v>
      </c>
      <c r="AK96">
        <v>16.850000000000001</v>
      </c>
      <c r="AL96" t="s">
        <v>101</v>
      </c>
      <c r="AN96" t="s">
        <v>1093</v>
      </c>
      <c r="AO96">
        <v>1</v>
      </c>
      <c r="AP96" t="s">
        <v>103</v>
      </c>
      <c r="AQ96">
        <v>124.97</v>
      </c>
      <c r="AR96" t="s">
        <v>101</v>
      </c>
      <c r="AS96" t="s">
        <v>83</v>
      </c>
      <c r="AT96" t="s">
        <v>104</v>
      </c>
      <c r="AU96" t="s">
        <v>1094</v>
      </c>
      <c r="AV96" t="s">
        <v>106</v>
      </c>
      <c r="AW96" t="s">
        <v>125</v>
      </c>
      <c r="AX96">
        <v>50</v>
      </c>
      <c r="AY96" t="s">
        <v>126</v>
      </c>
      <c r="AZ96" t="s">
        <v>109</v>
      </c>
      <c r="BA96" t="s">
        <v>110</v>
      </c>
      <c r="BB96" t="s">
        <v>127</v>
      </c>
      <c r="BC96" t="s">
        <v>671</v>
      </c>
      <c r="BD96" s="1">
        <v>45013</v>
      </c>
      <c r="BE96" t="s">
        <v>1095</v>
      </c>
      <c r="BF96" s="1">
        <v>44804</v>
      </c>
      <c r="BG96" t="s">
        <v>117</v>
      </c>
      <c r="BH96" s="1">
        <v>18264</v>
      </c>
      <c r="BI96">
        <v>1</v>
      </c>
      <c r="BJ96" s="35">
        <f>BK96*1000</f>
        <v>56</v>
      </c>
      <c r="BK96">
        <v>5.6000000000000001E-2</v>
      </c>
      <c r="BL96">
        <v>5.6000000000000001E-2</v>
      </c>
      <c r="BM96" t="s">
        <v>123</v>
      </c>
      <c r="BN96" t="s">
        <v>124</v>
      </c>
      <c r="BO96">
        <v>3.0000000000000001E-3</v>
      </c>
      <c r="BP96">
        <v>0.01</v>
      </c>
      <c r="BQ96">
        <v>1</v>
      </c>
      <c r="BR96" t="s">
        <v>117</v>
      </c>
      <c r="BS96" t="s">
        <v>118</v>
      </c>
      <c r="BT96" t="s">
        <v>119</v>
      </c>
      <c r="BU96" t="s">
        <v>120</v>
      </c>
      <c r="BX96" t="b">
        <v>0</v>
      </c>
      <c r="BY96" t="b">
        <v>1</v>
      </c>
      <c r="BZ96">
        <f>VLOOKUP(AA96,Comps2,6,FALSE)</f>
        <v>564</v>
      </c>
      <c r="CA96">
        <f>VLOOKUP(AA96,Comps2,7,FALSE)</f>
        <v>593</v>
      </c>
      <c r="CB96" t="str">
        <f>VLOOKUP(AA96,Comps2,8,FALSE)</f>
        <v>mm</v>
      </c>
      <c r="CC96" t="str">
        <f>VLOOKUP(AA96,Comps2,9,FALSE)</f>
        <v>Field</v>
      </c>
      <c r="CD96">
        <f>VLOOKUP(AA96,Comps2,10,FALSE)</f>
        <v>2515</v>
      </c>
      <c r="CE96" t="str">
        <f>VLOOKUP(AA96,Comps2,11,FALSE)</f>
        <v>g</v>
      </c>
      <c r="CF96" t="str">
        <f>VLOOKUP(AA96,Comps2,12,FALSE)</f>
        <v>Field</v>
      </c>
      <c r="CG96">
        <f>VLOOKUP(AA96,Comps2,13,FALSE)</f>
        <v>0</v>
      </c>
      <c r="CH96" t="e">
        <f>VLOOKUP(AA96,Comps2,14,FALSE)</f>
        <v>#N/A</v>
      </c>
      <c r="CI96" t="str">
        <f>VLOOKUP(AA96,Comps2,15,FALSE)</f>
        <v>LAB</v>
      </c>
    </row>
    <row r="97" spans="1:87" x14ac:dyDescent="0.25">
      <c r="A97" s="1">
        <v>44790</v>
      </c>
      <c r="B97">
        <v>8</v>
      </c>
      <c r="C97">
        <v>2022</v>
      </c>
      <c r="D97" t="s">
        <v>687</v>
      </c>
      <c r="E97" t="s">
        <v>688</v>
      </c>
      <c r="F97" t="s">
        <v>78</v>
      </c>
      <c r="G97" t="s">
        <v>79</v>
      </c>
      <c r="H97" t="s">
        <v>80</v>
      </c>
      <c r="I97" t="s">
        <v>81</v>
      </c>
      <c r="J97" t="s">
        <v>82</v>
      </c>
      <c r="K97" t="s">
        <v>83</v>
      </c>
      <c r="L97" t="s">
        <v>84</v>
      </c>
      <c r="M97" t="s">
        <v>689</v>
      </c>
      <c r="N97" t="s">
        <v>86</v>
      </c>
      <c r="O97" s="2">
        <v>0.51041666666666663</v>
      </c>
      <c r="P97" t="s">
        <v>690</v>
      </c>
      <c r="Q97">
        <v>1</v>
      </c>
      <c r="R97" t="s">
        <v>88</v>
      </c>
      <c r="S97">
        <v>32.672919999999998</v>
      </c>
      <c r="T97">
        <v>-117.02381</v>
      </c>
      <c r="U97" t="s">
        <v>89</v>
      </c>
      <c r="V97" t="b">
        <v>0</v>
      </c>
      <c r="X97" t="s">
        <v>691</v>
      </c>
      <c r="Y97" t="s">
        <v>91</v>
      </c>
      <c r="AA97" t="s">
        <v>692</v>
      </c>
      <c r="AB97" t="s">
        <v>94</v>
      </c>
      <c r="AC97" t="s">
        <v>95</v>
      </c>
      <c r="AD97" t="s">
        <v>96</v>
      </c>
      <c r="AE97">
        <v>1</v>
      </c>
      <c r="AF97" t="s">
        <v>693</v>
      </c>
      <c r="AG97" t="b">
        <v>1</v>
      </c>
      <c r="AH97" t="s">
        <v>694</v>
      </c>
      <c r="AI97" t="s">
        <v>146</v>
      </c>
      <c r="AJ97" t="s">
        <v>147</v>
      </c>
      <c r="AK97">
        <v>3.03</v>
      </c>
      <c r="AL97" t="s">
        <v>101</v>
      </c>
      <c r="AN97" t="s">
        <v>695</v>
      </c>
      <c r="AO97">
        <v>1</v>
      </c>
      <c r="AP97" t="s">
        <v>103</v>
      </c>
      <c r="AQ97">
        <v>15.15</v>
      </c>
      <c r="AR97" t="s">
        <v>101</v>
      </c>
      <c r="AS97" t="s">
        <v>83</v>
      </c>
      <c r="AT97" t="s">
        <v>104</v>
      </c>
      <c r="AU97" t="s">
        <v>696</v>
      </c>
      <c r="AV97" t="s">
        <v>106</v>
      </c>
      <c r="AW97" t="s">
        <v>125</v>
      </c>
      <c r="AX97">
        <v>50</v>
      </c>
      <c r="AY97" t="s">
        <v>126</v>
      </c>
      <c r="AZ97" t="s">
        <v>109</v>
      </c>
      <c r="BA97" t="s">
        <v>110</v>
      </c>
      <c r="BB97" t="s">
        <v>127</v>
      </c>
      <c r="BC97" t="s">
        <v>697</v>
      </c>
      <c r="BD97" s="1">
        <v>44986</v>
      </c>
      <c r="BE97" t="s">
        <v>698</v>
      </c>
      <c r="BF97" s="1">
        <v>44790</v>
      </c>
      <c r="BG97" t="s">
        <v>117</v>
      </c>
      <c r="BH97" s="1">
        <v>18264</v>
      </c>
      <c r="BI97">
        <v>1</v>
      </c>
      <c r="BJ97" s="35">
        <f>BK97*1000</f>
        <v>51</v>
      </c>
      <c r="BK97">
        <v>5.0999999999999997E-2</v>
      </c>
      <c r="BL97">
        <v>5.0999999999999997E-2</v>
      </c>
      <c r="BM97" t="s">
        <v>123</v>
      </c>
      <c r="BN97" t="s">
        <v>124</v>
      </c>
      <c r="BO97">
        <v>3.0000000000000001E-3</v>
      </c>
      <c r="BP97">
        <v>0.01</v>
      </c>
      <c r="BQ97">
        <v>1</v>
      </c>
      <c r="BR97" t="s">
        <v>117</v>
      </c>
      <c r="BS97" t="s">
        <v>118</v>
      </c>
      <c r="BT97" t="s">
        <v>119</v>
      </c>
      <c r="BU97" t="s">
        <v>120</v>
      </c>
      <c r="BX97" t="b">
        <v>0</v>
      </c>
      <c r="BY97" t="b">
        <v>1</v>
      </c>
      <c r="BZ97">
        <f>VLOOKUP(AA97,Comps2,6,FALSE)</f>
        <v>103</v>
      </c>
      <c r="CA97">
        <f>VLOOKUP(AA97,Comps2,7,FALSE)</f>
        <v>112</v>
      </c>
      <c r="CB97" t="str">
        <f>VLOOKUP(AA97,Comps2,8,FALSE)</f>
        <v>mm</v>
      </c>
      <c r="CC97" t="str">
        <f>VLOOKUP(AA97,Comps2,9,FALSE)</f>
        <v>Field</v>
      </c>
      <c r="CD97">
        <f>VLOOKUP(AA97,Comps2,10,FALSE)</f>
        <v>68</v>
      </c>
      <c r="CE97" t="str">
        <f>VLOOKUP(AA97,Comps2,11,FALSE)</f>
        <v>g</v>
      </c>
      <c r="CF97" t="str">
        <f>VLOOKUP(AA97,Comps2,12,FALSE)</f>
        <v>Field</v>
      </c>
      <c r="CG97">
        <f>VLOOKUP(AA97,Comps2,13,FALSE)</f>
        <v>0</v>
      </c>
      <c r="CH97" t="e">
        <f>VLOOKUP(AA97,Comps2,14,FALSE)</f>
        <v>#N/A</v>
      </c>
      <c r="CI97" t="str">
        <f>VLOOKUP(AA97,Comps2,15,FALSE)</f>
        <v>LAB</v>
      </c>
    </row>
    <row r="98" spans="1:87" x14ac:dyDescent="0.25">
      <c r="A98" s="1">
        <v>44790</v>
      </c>
      <c r="B98">
        <v>8</v>
      </c>
      <c r="C98">
        <v>2022</v>
      </c>
      <c r="D98" t="s">
        <v>687</v>
      </c>
      <c r="E98" t="s">
        <v>688</v>
      </c>
      <c r="F98" t="s">
        <v>78</v>
      </c>
      <c r="G98" t="s">
        <v>79</v>
      </c>
      <c r="H98" t="s">
        <v>80</v>
      </c>
      <c r="I98" t="s">
        <v>81</v>
      </c>
      <c r="J98" t="s">
        <v>82</v>
      </c>
      <c r="K98" t="s">
        <v>83</v>
      </c>
      <c r="L98" t="s">
        <v>84</v>
      </c>
      <c r="M98" t="s">
        <v>689</v>
      </c>
      <c r="N98" t="s">
        <v>86</v>
      </c>
      <c r="O98" s="2">
        <v>0.51041666666666663</v>
      </c>
      <c r="P98" t="s">
        <v>690</v>
      </c>
      <c r="Q98">
        <v>1</v>
      </c>
      <c r="R98" t="s">
        <v>88</v>
      </c>
      <c r="S98">
        <v>32.672919999999998</v>
      </c>
      <c r="T98">
        <v>-117.02381</v>
      </c>
      <c r="U98" t="s">
        <v>89</v>
      </c>
      <c r="V98" t="b">
        <v>0</v>
      </c>
      <c r="X98" t="s">
        <v>691</v>
      </c>
      <c r="Y98" t="s">
        <v>91</v>
      </c>
      <c r="AA98" t="s">
        <v>717</v>
      </c>
      <c r="AB98" t="s">
        <v>94</v>
      </c>
      <c r="AC98" t="s">
        <v>95</v>
      </c>
      <c r="AD98" t="s">
        <v>96</v>
      </c>
      <c r="AE98">
        <v>1</v>
      </c>
      <c r="AF98" t="s">
        <v>718</v>
      </c>
      <c r="AG98" t="b">
        <v>1</v>
      </c>
      <c r="AH98" t="s">
        <v>719</v>
      </c>
      <c r="AI98" t="s">
        <v>146</v>
      </c>
      <c r="AJ98" t="s">
        <v>147</v>
      </c>
      <c r="AK98">
        <v>3.03</v>
      </c>
      <c r="AL98" t="s">
        <v>101</v>
      </c>
      <c r="AN98" t="s">
        <v>695</v>
      </c>
      <c r="AO98">
        <v>1</v>
      </c>
      <c r="AP98" t="s">
        <v>103</v>
      </c>
      <c r="AQ98">
        <v>15.15</v>
      </c>
      <c r="AR98" t="s">
        <v>101</v>
      </c>
      <c r="AS98" t="s">
        <v>83</v>
      </c>
      <c r="AT98" t="s">
        <v>104</v>
      </c>
      <c r="AU98" t="s">
        <v>696</v>
      </c>
      <c r="AV98" t="s">
        <v>106</v>
      </c>
      <c r="AW98" t="s">
        <v>125</v>
      </c>
      <c r="AX98">
        <v>50</v>
      </c>
      <c r="AY98" t="s">
        <v>126</v>
      </c>
      <c r="AZ98" t="s">
        <v>109</v>
      </c>
      <c r="BA98" t="s">
        <v>110</v>
      </c>
      <c r="BB98" t="s">
        <v>127</v>
      </c>
      <c r="BC98" t="s">
        <v>697</v>
      </c>
      <c r="BD98" s="1">
        <v>44986</v>
      </c>
      <c r="BE98" t="s">
        <v>698</v>
      </c>
      <c r="BF98" s="1">
        <v>44790</v>
      </c>
      <c r="BG98" t="s">
        <v>117</v>
      </c>
      <c r="BH98" s="1">
        <v>18264</v>
      </c>
      <c r="BI98">
        <v>1</v>
      </c>
      <c r="BJ98" s="35">
        <f>BK98*1000</f>
        <v>51</v>
      </c>
      <c r="BK98">
        <v>5.0999999999999997E-2</v>
      </c>
      <c r="BL98">
        <v>5.0999999999999997E-2</v>
      </c>
      <c r="BM98" t="s">
        <v>123</v>
      </c>
      <c r="BN98" t="s">
        <v>124</v>
      </c>
      <c r="BO98">
        <v>3.0000000000000001E-3</v>
      </c>
      <c r="BP98">
        <v>0.01</v>
      </c>
      <c r="BQ98">
        <v>1</v>
      </c>
      <c r="BR98" t="s">
        <v>117</v>
      </c>
      <c r="BS98" t="s">
        <v>118</v>
      </c>
      <c r="BT98" t="s">
        <v>119</v>
      </c>
      <c r="BU98" t="s">
        <v>120</v>
      </c>
      <c r="BX98" t="b">
        <v>0</v>
      </c>
      <c r="BY98" t="b">
        <v>1</v>
      </c>
      <c r="BZ98">
        <f>VLOOKUP(AA98,Comps2,6,FALSE)</f>
        <v>98</v>
      </c>
      <c r="CA98">
        <f>VLOOKUP(AA98,Comps2,7,FALSE)</f>
        <v>107</v>
      </c>
      <c r="CB98" t="str">
        <f>VLOOKUP(AA98,Comps2,8,FALSE)</f>
        <v>mm</v>
      </c>
      <c r="CC98" t="str">
        <f>VLOOKUP(AA98,Comps2,9,FALSE)</f>
        <v>Field</v>
      </c>
      <c r="CD98">
        <f>VLOOKUP(AA98,Comps2,10,FALSE)</f>
        <v>69</v>
      </c>
      <c r="CE98" t="str">
        <f>VLOOKUP(AA98,Comps2,11,FALSE)</f>
        <v>g</v>
      </c>
      <c r="CF98" t="str">
        <f>VLOOKUP(AA98,Comps2,12,FALSE)</f>
        <v>Field</v>
      </c>
      <c r="CG98">
        <f>VLOOKUP(AA98,Comps2,13,FALSE)</f>
        <v>0</v>
      </c>
      <c r="CH98" t="e">
        <f>VLOOKUP(AA98,Comps2,14,FALSE)</f>
        <v>#N/A</v>
      </c>
      <c r="CI98" t="str">
        <f>VLOOKUP(AA98,Comps2,15,FALSE)</f>
        <v>LAB</v>
      </c>
    </row>
    <row r="99" spans="1:87" x14ac:dyDescent="0.25">
      <c r="A99" s="1">
        <v>44790</v>
      </c>
      <c r="B99">
        <v>8</v>
      </c>
      <c r="C99">
        <v>2022</v>
      </c>
      <c r="D99" t="s">
        <v>687</v>
      </c>
      <c r="E99" t="s">
        <v>688</v>
      </c>
      <c r="F99" t="s">
        <v>78</v>
      </c>
      <c r="G99" t="s">
        <v>79</v>
      </c>
      <c r="H99" t="s">
        <v>80</v>
      </c>
      <c r="I99" t="s">
        <v>81</v>
      </c>
      <c r="J99" t="s">
        <v>82</v>
      </c>
      <c r="K99" t="s">
        <v>83</v>
      </c>
      <c r="L99" t="s">
        <v>84</v>
      </c>
      <c r="M99" t="s">
        <v>689</v>
      </c>
      <c r="N99" t="s">
        <v>86</v>
      </c>
      <c r="O99" s="2">
        <v>0.51041666666666663</v>
      </c>
      <c r="P99" t="s">
        <v>690</v>
      </c>
      <c r="Q99">
        <v>1</v>
      </c>
      <c r="R99" t="s">
        <v>88</v>
      </c>
      <c r="S99">
        <v>32.672919999999998</v>
      </c>
      <c r="T99">
        <v>-117.02381</v>
      </c>
      <c r="U99" t="s">
        <v>89</v>
      </c>
      <c r="V99" t="b">
        <v>0</v>
      </c>
      <c r="X99" t="s">
        <v>691</v>
      </c>
      <c r="Y99" t="s">
        <v>91</v>
      </c>
      <c r="AA99" t="s">
        <v>720</v>
      </c>
      <c r="AB99" t="s">
        <v>94</v>
      </c>
      <c r="AC99" t="s">
        <v>95</v>
      </c>
      <c r="AD99" t="s">
        <v>96</v>
      </c>
      <c r="AE99">
        <v>1</v>
      </c>
      <c r="AF99" t="s">
        <v>721</v>
      </c>
      <c r="AG99" t="b">
        <v>1</v>
      </c>
      <c r="AH99" t="s">
        <v>722</v>
      </c>
      <c r="AI99" t="s">
        <v>146</v>
      </c>
      <c r="AJ99" t="s">
        <v>147</v>
      </c>
      <c r="AK99">
        <v>3.03</v>
      </c>
      <c r="AL99" t="s">
        <v>101</v>
      </c>
      <c r="AN99" t="s">
        <v>695</v>
      </c>
      <c r="AO99">
        <v>1</v>
      </c>
      <c r="AP99" t="s">
        <v>103</v>
      </c>
      <c r="AQ99">
        <v>15.15</v>
      </c>
      <c r="AR99" t="s">
        <v>101</v>
      </c>
      <c r="AS99" t="s">
        <v>83</v>
      </c>
      <c r="AT99" t="s">
        <v>104</v>
      </c>
      <c r="AU99" t="s">
        <v>696</v>
      </c>
      <c r="AV99" t="s">
        <v>106</v>
      </c>
      <c r="AW99" t="s">
        <v>125</v>
      </c>
      <c r="AX99">
        <v>50</v>
      </c>
      <c r="AY99" t="s">
        <v>126</v>
      </c>
      <c r="AZ99" t="s">
        <v>109</v>
      </c>
      <c r="BA99" t="s">
        <v>110</v>
      </c>
      <c r="BB99" t="s">
        <v>127</v>
      </c>
      <c r="BC99" t="s">
        <v>697</v>
      </c>
      <c r="BD99" s="1">
        <v>44986</v>
      </c>
      <c r="BE99" t="s">
        <v>698</v>
      </c>
      <c r="BF99" s="1">
        <v>44790</v>
      </c>
      <c r="BG99" t="s">
        <v>117</v>
      </c>
      <c r="BH99" s="1">
        <v>18264</v>
      </c>
      <c r="BI99">
        <v>1</v>
      </c>
      <c r="BJ99" s="35">
        <f>BK99*1000</f>
        <v>51</v>
      </c>
      <c r="BK99">
        <v>5.0999999999999997E-2</v>
      </c>
      <c r="BL99">
        <v>5.0999999999999997E-2</v>
      </c>
      <c r="BM99" t="s">
        <v>123</v>
      </c>
      <c r="BN99" t="s">
        <v>124</v>
      </c>
      <c r="BO99">
        <v>3.0000000000000001E-3</v>
      </c>
      <c r="BP99">
        <v>0.01</v>
      </c>
      <c r="BQ99">
        <v>1</v>
      </c>
      <c r="BR99" t="s">
        <v>117</v>
      </c>
      <c r="BS99" t="s">
        <v>118</v>
      </c>
      <c r="BT99" t="s">
        <v>119</v>
      </c>
      <c r="BU99" t="s">
        <v>120</v>
      </c>
      <c r="BX99" t="b">
        <v>0</v>
      </c>
      <c r="BY99" t="b">
        <v>1</v>
      </c>
      <c r="BZ99">
        <f>VLOOKUP(AA99,Comps2,6,FALSE)</f>
        <v>91</v>
      </c>
      <c r="CA99">
        <f>VLOOKUP(AA99,Comps2,7,FALSE)</f>
        <v>102</v>
      </c>
      <c r="CB99" t="str">
        <f>VLOOKUP(AA99,Comps2,8,FALSE)</f>
        <v>mm</v>
      </c>
      <c r="CC99" t="str">
        <f>VLOOKUP(AA99,Comps2,9,FALSE)</f>
        <v>Field</v>
      </c>
      <c r="CD99">
        <f>VLOOKUP(AA99,Comps2,10,FALSE)</f>
        <v>59</v>
      </c>
      <c r="CE99" t="str">
        <f>VLOOKUP(AA99,Comps2,11,FALSE)</f>
        <v>g</v>
      </c>
      <c r="CF99" t="str">
        <f>VLOOKUP(AA99,Comps2,12,FALSE)</f>
        <v>Field</v>
      </c>
      <c r="CG99">
        <f>VLOOKUP(AA99,Comps2,13,FALSE)</f>
        <v>0</v>
      </c>
      <c r="CH99" t="e">
        <f>VLOOKUP(AA99,Comps2,14,FALSE)</f>
        <v>#N/A</v>
      </c>
      <c r="CI99" t="str">
        <f>VLOOKUP(AA99,Comps2,15,FALSE)</f>
        <v>LAB</v>
      </c>
    </row>
    <row r="100" spans="1:87" x14ac:dyDescent="0.25">
      <c r="A100" s="1">
        <v>44790</v>
      </c>
      <c r="B100">
        <v>8</v>
      </c>
      <c r="C100">
        <v>2022</v>
      </c>
      <c r="D100" t="s">
        <v>687</v>
      </c>
      <c r="E100" t="s">
        <v>688</v>
      </c>
      <c r="F100" t="s">
        <v>78</v>
      </c>
      <c r="G100" t="s">
        <v>79</v>
      </c>
      <c r="H100" t="s">
        <v>80</v>
      </c>
      <c r="I100" t="s">
        <v>81</v>
      </c>
      <c r="J100" t="s">
        <v>82</v>
      </c>
      <c r="K100" t="s">
        <v>83</v>
      </c>
      <c r="L100" t="s">
        <v>84</v>
      </c>
      <c r="M100" t="s">
        <v>689</v>
      </c>
      <c r="N100" t="s">
        <v>86</v>
      </c>
      <c r="O100" s="2">
        <v>0.51041666666666663</v>
      </c>
      <c r="P100" t="s">
        <v>690</v>
      </c>
      <c r="Q100">
        <v>1</v>
      </c>
      <c r="R100" t="s">
        <v>88</v>
      </c>
      <c r="S100">
        <v>32.672919999999998</v>
      </c>
      <c r="T100">
        <v>-117.02381</v>
      </c>
      <c r="U100" t="s">
        <v>89</v>
      </c>
      <c r="V100" t="b">
        <v>0</v>
      </c>
      <c r="X100" t="s">
        <v>691</v>
      </c>
      <c r="Y100" t="s">
        <v>91</v>
      </c>
      <c r="AA100" t="s">
        <v>723</v>
      </c>
      <c r="AB100" t="s">
        <v>94</v>
      </c>
      <c r="AC100" t="s">
        <v>95</v>
      </c>
      <c r="AD100" t="s">
        <v>96</v>
      </c>
      <c r="AE100">
        <v>1</v>
      </c>
      <c r="AF100" t="s">
        <v>724</v>
      </c>
      <c r="AG100" t="b">
        <v>1</v>
      </c>
      <c r="AH100" t="s">
        <v>725</v>
      </c>
      <c r="AI100" t="s">
        <v>146</v>
      </c>
      <c r="AJ100" t="s">
        <v>147</v>
      </c>
      <c r="AK100">
        <v>3.03</v>
      </c>
      <c r="AL100" t="s">
        <v>101</v>
      </c>
      <c r="AN100" t="s">
        <v>695</v>
      </c>
      <c r="AO100">
        <v>1</v>
      </c>
      <c r="AP100" t="s">
        <v>103</v>
      </c>
      <c r="AQ100">
        <v>15.15</v>
      </c>
      <c r="AR100" t="s">
        <v>101</v>
      </c>
      <c r="AS100" t="s">
        <v>83</v>
      </c>
      <c r="AT100" t="s">
        <v>104</v>
      </c>
      <c r="AU100" t="s">
        <v>696</v>
      </c>
      <c r="AV100" t="s">
        <v>106</v>
      </c>
      <c r="AW100" t="s">
        <v>125</v>
      </c>
      <c r="AX100">
        <v>50</v>
      </c>
      <c r="AY100" t="s">
        <v>126</v>
      </c>
      <c r="AZ100" t="s">
        <v>109</v>
      </c>
      <c r="BA100" t="s">
        <v>110</v>
      </c>
      <c r="BB100" t="s">
        <v>127</v>
      </c>
      <c r="BC100" t="s">
        <v>697</v>
      </c>
      <c r="BD100" s="1">
        <v>44986</v>
      </c>
      <c r="BE100" t="s">
        <v>698</v>
      </c>
      <c r="BF100" s="1">
        <v>44790</v>
      </c>
      <c r="BG100" t="s">
        <v>117</v>
      </c>
      <c r="BH100" s="1">
        <v>18264</v>
      </c>
      <c r="BI100">
        <v>1</v>
      </c>
      <c r="BJ100" s="35">
        <f>BK100*1000</f>
        <v>51</v>
      </c>
      <c r="BK100">
        <v>5.0999999999999997E-2</v>
      </c>
      <c r="BL100">
        <v>5.0999999999999997E-2</v>
      </c>
      <c r="BM100" t="s">
        <v>123</v>
      </c>
      <c r="BN100" t="s">
        <v>124</v>
      </c>
      <c r="BO100">
        <v>3.0000000000000001E-3</v>
      </c>
      <c r="BP100">
        <v>0.01</v>
      </c>
      <c r="BQ100">
        <v>1</v>
      </c>
      <c r="BR100" t="s">
        <v>117</v>
      </c>
      <c r="BS100" t="s">
        <v>118</v>
      </c>
      <c r="BT100" t="s">
        <v>119</v>
      </c>
      <c r="BU100" t="s">
        <v>120</v>
      </c>
      <c r="BX100" t="b">
        <v>0</v>
      </c>
      <c r="BY100" t="b">
        <v>1</v>
      </c>
      <c r="BZ100">
        <f>VLOOKUP(AA100,Comps2,6,FALSE)</f>
        <v>94</v>
      </c>
      <c r="CA100">
        <f>VLOOKUP(AA100,Comps2,7,FALSE)</f>
        <v>103</v>
      </c>
      <c r="CB100" t="str">
        <f>VLOOKUP(AA100,Comps2,8,FALSE)</f>
        <v>mm</v>
      </c>
      <c r="CC100" t="str">
        <f>VLOOKUP(AA100,Comps2,9,FALSE)</f>
        <v>Field</v>
      </c>
      <c r="CD100">
        <f>VLOOKUP(AA100,Comps2,10,FALSE)</f>
        <v>46</v>
      </c>
      <c r="CE100" t="str">
        <f>VLOOKUP(AA100,Comps2,11,FALSE)</f>
        <v>g</v>
      </c>
      <c r="CF100" t="str">
        <f>VLOOKUP(AA100,Comps2,12,FALSE)</f>
        <v>Field</v>
      </c>
      <c r="CG100">
        <f>VLOOKUP(AA100,Comps2,13,FALSE)</f>
        <v>0</v>
      </c>
      <c r="CH100" t="e">
        <f>VLOOKUP(AA100,Comps2,14,FALSE)</f>
        <v>#N/A</v>
      </c>
      <c r="CI100" t="str">
        <f>VLOOKUP(AA100,Comps2,15,FALSE)</f>
        <v>LAB</v>
      </c>
    </row>
    <row r="101" spans="1:87" x14ac:dyDescent="0.25">
      <c r="A101" s="1">
        <v>44790</v>
      </c>
      <c r="B101">
        <v>8</v>
      </c>
      <c r="C101">
        <v>2022</v>
      </c>
      <c r="D101" t="s">
        <v>687</v>
      </c>
      <c r="E101" t="s">
        <v>688</v>
      </c>
      <c r="F101" t="s">
        <v>78</v>
      </c>
      <c r="G101" t="s">
        <v>79</v>
      </c>
      <c r="H101" t="s">
        <v>80</v>
      </c>
      <c r="I101" t="s">
        <v>81</v>
      </c>
      <c r="J101" t="s">
        <v>82</v>
      </c>
      <c r="K101" t="s">
        <v>83</v>
      </c>
      <c r="L101" t="s">
        <v>84</v>
      </c>
      <c r="M101" t="s">
        <v>689</v>
      </c>
      <c r="N101" t="s">
        <v>86</v>
      </c>
      <c r="O101" s="2">
        <v>0.51041666666666663</v>
      </c>
      <c r="P101" t="s">
        <v>690</v>
      </c>
      <c r="Q101">
        <v>1</v>
      </c>
      <c r="R101" t="s">
        <v>88</v>
      </c>
      <c r="S101">
        <v>32.672919999999998</v>
      </c>
      <c r="T101">
        <v>-117.02381</v>
      </c>
      <c r="U101" t="s">
        <v>89</v>
      </c>
      <c r="V101" t="b">
        <v>0</v>
      </c>
      <c r="X101" t="s">
        <v>691</v>
      </c>
      <c r="Y101" t="s">
        <v>91</v>
      </c>
      <c r="AA101" t="s">
        <v>726</v>
      </c>
      <c r="AB101" t="s">
        <v>94</v>
      </c>
      <c r="AC101" t="s">
        <v>95</v>
      </c>
      <c r="AD101" t="s">
        <v>96</v>
      </c>
      <c r="AE101">
        <v>1</v>
      </c>
      <c r="AF101" t="s">
        <v>727</v>
      </c>
      <c r="AG101" t="b">
        <v>1</v>
      </c>
      <c r="AH101" t="s">
        <v>728</v>
      </c>
      <c r="AI101" t="s">
        <v>146</v>
      </c>
      <c r="AJ101" t="s">
        <v>147</v>
      </c>
      <c r="AK101">
        <v>3.03</v>
      </c>
      <c r="AL101" t="s">
        <v>101</v>
      </c>
      <c r="AN101" t="s">
        <v>695</v>
      </c>
      <c r="AO101">
        <v>1</v>
      </c>
      <c r="AP101" t="s">
        <v>103</v>
      </c>
      <c r="AQ101">
        <v>15.15</v>
      </c>
      <c r="AR101" t="s">
        <v>101</v>
      </c>
      <c r="AS101" t="s">
        <v>83</v>
      </c>
      <c r="AT101" t="s">
        <v>104</v>
      </c>
      <c r="AU101" t="s">
        <v>696</v>
      </c>
      <c r="AV101" t="s">
        <v>106</v>
      </c>
      <c r="AW101" t="s">
        <v>125</v>
      </c>
      <c r="AX101">
        <v>50</v>
      </c>
      <c r="AY101" t="s">
        <v>126</v>
      </c>
      <c r="AZ101" t="s">
        <v>109</v>
      </c>
      <c r="BA101" t="s">
        <v>110</v>
      </c>
      <c r="BB101" t="s">
        <v>127</v>
      </c>
      <c r="BC101" t="s">
        <v>697</v>
      </c>
      <c r="BD101" s="1">
        <v>44986</v>
      </c>
      <c r="BE101" t="s">
        <v>698</v>
      </c>
      <c r="BF101" s="1">
        <v>44790</v>
      </c>
      <c r="BG101" t="s">
        <v>117</v>
      </c>
      <c r="BH101" s="1">
        <v>18264</v>
      </c>
      <c r="BI101">
        <v>1</v>
      </c>
      <c r="BJ101" s="35">
        <f>BK101*1000</f>
        <v>51</v>
      </c>
      <c r="BK101">
        <v>5.0999999999999997E-2</v>
      </c>
      <c r="BL101">
        <v>5.0999999999999997E-2</v>
      </c>
      <c r="BM101" t="s">
        <v>123</v>
      </c>
      <c r="BN101" t="s">
        <v>124</v>
      </c>
      <c r="BO101">
        <v>3.0000000000000001E-3</v>
      </c>
      <c r="BP101">
        <v>0.01</v>
      </c>
      <c r="BQ101">
        <v>1</v>
      </c>
      <c r="BR101" t="s">
        <v>117</v>
      </c>
      <c r="BS101" t="s">
        <v>118</v>
      </c>
      <c r="BT101" t="s">
        <v>119</v>
      </c>
      <c r="BU101" t="s">
        <v>120</v>
      </c>
      <c r="BX101" t="b">
        <v>0</v>
      </c>
      <c r="BY101" t="b">
        <v>1</v>
      </c>
      <c r="BZ101">
        <f>VLOOKUP(AA101,Comps2,6,FALSE)</f>
        <v>94</v>
      </c>
      <c r="CA101">
        <f>VLOOKUP(AA101,Comps2,7,FALSE)</f>
        <v>104</v>
      </c>
      <c r="CB101" t="str">
        <f>VLOOKUP(AA101,Comps2,8,FALSE)</f>
        <v>mm</v>
      </c>
      <c r="CC101" t="str">
        <f>VLOOKUP(AA101,Comps2,9,FALSE)</f>
        <v>Field</v>
      </c>
      <c r="CD101">
        <f>VLOOKUP(AA101,Comps2,10,FALSE)</f>
        <v>58</v>
      </c>
      <c r="CE101" t="str">
        <f>VLOOKUP(AA101,Comps2,11,FALSE)</f>
        <v>g</v>
      </c>
      <c r="CF101" t="str">
        <f>VLOOKUP(AA101,Comps2,12,FALSE)</f>
        <v>Field</v>
      </c>
      <c r="CG101">
        <f>VLOOKUP(AA101,Comps2,13,FALSE)</f>
        <v>0</v>
      </c>
      <c r="CH101" t="e">
        <f>VLOOKUP(AA101,Comps2,14,FALSE)</f>
        <v>#N/A</v>
      </c>
      <c r="CI101" t="str">
        <f>VLOOKUP(AA101,Comps2,15,FALSE)</f>
        <v>LAB</v>
      </c>
    </row>
    <row r="102" spans="1:87" x14ac:dyDescent="0.25">
      <c r="A102" s="1">
        <v>44797</v>
      </c>
      <c r="B102">
        <v>8</v>
      </c>
      <c r="C102">
        <v>2022</v>
      </c>
      <c r="D102" t="s">
        <v>878</v>
      </c>
      <c r="E102" t="s">
        <v>879</v>
      </c>
      <c r="F102" t="s">
        <v>78</v>
      </c>
      <c r="G102" t="s">
        <v>79</v>
      </c>
      <c r="H102" t="s">
        <v>80</v>
      </c>
      <c r="I102" t="s">
        <v>81</v>
      </c>
      <c r="J102" t="s">
        <v>82</v>
      </c>
      <c r="K102" t="s">
        <v>83</v>
      </c>
      <c r="M102" t="s">
        <v>527</v>
      </c>
      <c r="N102" t="s">
        <v>86</v>
      </c>
      <c r="O102" s="2">
        <v>0.33333333333333331</v>
      </c>
      <c r="P102" t="s">
        <v>528</v>
      </c>
      <c r="Q102">
        <v>1</v>
      </c>
      <c r="R102" t="s">
        <v>88</v>
      </c>
      <c r="S102">
        <v>33.191589999999998</v>
      </c>
      <c r="T102">
        <v>-117.38888</v>
      </c>
      <c r="U102" t="s">
        <v>89</v>
      </c>
      <c r="V102" t="b">
        <v>0</v>
      </c>
      <c r="X102" t="s">
        <v>529</v>
      </c>
      <c r="Y102" t="s">
        <v>91</v>
      </c>
      <c r="AA102" t="s">
        <v>889</v>
      </c>
      <c r="AB102" t="s">
        <v>890</v>
      </c>
      <c r="AC102" t="s">
        <v>891</v>
      </c>
      <c r="AD102" t="s">
        <v>96</v>
      </c>
      <c r="AE102">
        <v>1</v>
      </c>
      <c r="AF102" t="s">
        <v>892</v>
      </c>
      <c r="AG102" t="b">
        <v>1</v>
      </c>
      <c r="AH102" t="s">
        <v>893</v>
      </c>
      <c r="AI102" t="s">
        <v>99</v>
      </c>
      <c r="AJ102" t="s">
        <v>100</v>
      </c>
      <c r="AK102">
        <v>132.5</v>
      </c>
      <c r="AL102" t="s">
        <v>101</v>
      </c>
      <c r="AN102" t="s">
        <v>894</v>
      </c>
      <c r="AO102">
        <v>1</v>
      </c>
      <c r="AP102" t="s">
        <v>103</v>
      </c>
      <c r="AQ102">
        <v>250.01</v>
      </c>
      <c r="AR102" t="s">
        <v>101</v>
      </c>
      <c r="AS102" t="s">
        <v>83</v>
      </c>
      <c r="AT102" t="s">
        <v>104</v>
      </c>
      <c r="AU102" t="s">
        <v>895</v>
      </c>
      <c r="AV102" t="s">
        <v>106</v>
      </c>
      <c r="AW102" t="s">
        <v>125</v>
      </c>
      <c r="AX102">
        <v>50</v>
      </c>
      <c r="AY102" t="s">
        <v>126</v>
      </c>
      <c r="AZ102" t="s">
        <v>109</v>
      </c>
      <c r="BA102" t="s">
        <v>110</v>
      </c>
      <c r="BB102" t="s">
        <v>127</v>
      </c>
      <c r="BC102" t="s">
        <v>697</v>
      </c>
      <c r="BD102" s="1">
        <v>44986</v>
      </c>
      <c r="BE102" t="s">
        <v>896</v>
      </c>
      <c r="BF102" s="1">
        <v>44797</v>
      </c>
      <c r="BG102" t="s">
        <v>117</v>
      </c>
      <c r="BH102" s="1">
        <v>18264</v>
      </c>
      <c r="BI102">
        <v>1</v>
      </c>
      <c r="BJ102" s="35">
        <f>BK102*1000</f>
        <v>50</v>
      </c>
      <c r="BK102">
        <v>0.05</v>
      </c>
      <c r="BL102">
        <v>0.05</v>
      </c>
      <c r="BM102" t="s">
        <v>123</v>
      </c>
      <c r="BN102" t="s">
        <v>124</v>
      </c>
      <c r="BO102">
        <v>3.0000000000000001E-3</v>
      </c>
      <c r="BP102">
        <v>0.01</v>
      </c>
      <c r="BQ102">
        <v>1</v>
      </c>
      <c r="BR102" t="s">
        <v>117</v>
      </c>
      <c r="BS102" t="s">
        <v>118</v>
      </c>
      <c r="BT102" t="s">
        <v>119</v>
      </c>
      <c r="BU102" t="s">
        <v>120</v>
      </c>
      <c r="BX102" t="b">
        <v>0</v>
      </c>
      <c r="BY102" t="b">
        <v>1</v>
      </c>
      <c r="BZ102">
        <f>VLOOKUP(AA102,Comps2,6,FALSE)</f>
        <v>246</v>
      </c>
      <c r="CA102">
        <f>VLOOKUP(AA102,Comps2,7,FALSE)</f>
        <v>255</v>
      </c>
      <c r="CB102" t="str">
        <f>VLOOKUP(AA102,Comps2,8,FALSE)</f>
        <v>mm</v>
      </c>
      <c r="CC102" t="str">
        <f>VLOOKUP(AA102,Comps2,9,FALSE)</f>
        <v>Field</v>
      </c>
      <c r="CD102">
        <f>VLOOKUP(AA102,Comps2,10,FALSE)</f>
        <v>245</v>
      </c>
      <c r="CE102" t="str">
        <f>VLOOKUP(AA102,Comps2,11,FALSE)</f>
        <v>g</v>
      </c>
      <c r="CF102" t="str">
        <f>VLOOKUP(AA102,Comps2,12,FALSE)</f>
        <v>Field</v>
      </c>
      <c r="CG102">
        <f>VLOOKUP(AA102,Comps2,13,FALSE)</f>
        <v>0</v>
      </c>
      <c r="CH102" t="e">
        <f>VLOOKUP(AA102,Comps2,14,FALSE)</f>
        <v>#N/A</v>
      </c>
      <c r="CI102" t="str">
        <f>VLOOKUP(AA102,Comps2,15,FALSE)</f>
        <v>LAB</v>
      </c>
    </row>
    <row r="103" spans="1:87" x14ac:dyDescent="0.25">
      <c r="A103" s="1">
        <v>44797</v>
      </c>
      <c r="B103">
        <v>8</v>
      </c>
      <c r="C103">
        <v>2022</v>
      </c>
      <c r="D103" t="s">
        <v>878</v>
      </c>
      <c r="E103" t="s">
        <v>879</v>
      </c>
      <c r="F103" t="s">
        <v>78</v>
      </c>
      <c r="G103" t="s">
        <v>79</v>
      </c>
      <c r="H103" t="s">
        <v>80</v>
      </c>
      <c r="I103" t="s">
        <v>81</v>
      </c>
      <c r="J103" t="s">
        <v>82</v>
      </c>
      <c r="K103" t="s">
        <v>83</v>
      </c>
      <c r="M103" t="s">
        <v>527</v>
      </c>
      <c r="N103" t="s">
        <v>86</v>
      </c>
      <c r="O103" s="2">
        <v>0.33333333333333331</v>
      </c>
      <c r="P103" t="s">
        <v>528</v>
      </c>
      <c r="Q103">
        <v>1</v>
      </c>
      <c r="R103" t="s">
        <v>88</v>
      </c>
      <c r="S103">
        <v>33.191589999999998</v>
      </c>
      <c r="T103">
        <v>-117.38888</v>
      </c>
      <c r="U103" t="s">
        <v>89</v>
      </c>
      <c r="V103" t="b">
        <v>0</v>
      </c>
      <c r="X103" t="s">
        <v>529</v>
      </c>
      <c r="Y103" t="s">
        <v>91</v>
      </c>
      <c r="AA103" t="s">
        <v>897</v>
      </c>
      <c r="AB103" t="s">
        <v>890</v>
      </c>
      <c r="AC103" t="s">
        <v>891</v>
      </c>
      <c r="AD103" t="s">
        <v>96</v>
      </c>
      <c r="AE103">
        <v>1</v>
      </c>
      <c r="AF103" t="s">
        <v>898</v>
      </c>
      <c r="AG103" t="b">
        <v>1</v>
      </c>
      <c r="AH103" t="s">
        <v>899</v>
      </c>
      <c r="AI103" t="s">
        <v>99</v>
      </c>
      <c r="AJ103" t="s">
        <v>100</v>
      </c>
      <c r="AK103">
        <v>117.51</v>
      </c>
      <c r="AL103" t="s">
        <v>101</v>
      </c>
      <c r="AN103" t="s">
        <v>894</v>
      </c>
      <c r="AO103">
        <v>1</v>
      </c>
      <c r="AP103" t="s">
        <v>103</v>
      </c>
      <c r="AQ103">
        <v>250.01</v>
      </c>
      <c r="AR103" t="s">
        <v>101</v>
      </c>
      <c r="AS103" t="s">
        <v>83</v>
      </c>
      <c r="AT103" t="s">
        <v>104</v>
      </c>
      <c r="AU103" t="s">
        <v>895</v>
      </c>
      <c r="AV103" t="s">
        <v>106</v>
      </c>
      <c r="AW103" t="s">
        <v>125</v>
      </c>
      <c r="AX103">
        <v>50</v>
      </c>
      <c r="AY103" t="s">
        <v>126</v>
      </c>
      <c r="AZ103" t="s">
        <v>109</v>
      </c>
      <c r="BA103" t="s">
        <v>110</v>
      </c>
      <c r="BB103" t="s">
        <v>127</v>
      </c>
      <c r="BC103" t="s">
        <v>697</v>
      </c>
      <c r="BD103" s="1">
        <v>44986</v>
      </c>
      <c r="BE103" t="s">
        <v>896</v>
      </c>
      <c r="BF103" s="1">
        <v>44797</v>
      </c>
      <c r="BG103" t="s">
        <v>117</v>
      </c>
      <c r="BH103" s="1">
        <v>18264</v>
      </c>
      <c r="BI103">
        <v>1</v>
      </c>
      <c r="BJ103" s="35">
        <f>BK103*1000</f>
        <v>50</v>
      </c>
      <c r="BK103">
        <v>0.05</v>
      </c>
      <c r="BL103">
        <v>0.05</v>
      </c>
      <c r="BM103" t="s">
        <v>123</v>
      </c>
      <c r="BN103" t="s">
        <v>124</v>
      </c>
      <c r="BO103">
        <v>3.0000000000000001E-3</v>
      </c>
      <c r="BP103">
        <v>0.01</v>
      </c>
      <c r="BQ103">
        <v>1</v>
      </c>
      <c r="BR103" t="s">
        <v>117</v>
      </c>
      <c r="BS103" t="s">
        <v>118</v>
      </c>
      <c r="BT103" t="s">
        <v>119</v>
      </c>
      <c r="BU103" t="s">
        <v>120</v>
      </c>
      <c r="BX103" t="b">
        <v>0</v>
      </c>
      <c r="BY103" t="b">
        <v>1</v>
      </c>
      <c r="BZ103">
        <f>VLOOKUP(AA103,Comps2,6,FALSE)</f>
        <v>331</v>
      </c>
      <c r="CA103">
        <f>VLOOKUP(AA103,Comps2,7,FALSE)</f>
        <v>235</v>
      </c>
      <c r="CB103" t="str">
        <f>VLOOKUP(AA103,Comps2,8,FALSE)</f>
        <v>mm</v>
      </c>
      <c r="CC103" t="str">
        <f>VLOOKUP(AA103,Comps2,9,FALSE)</f>
        <v>Field</v>
      </c>
      <c r="CD103">
        <f>VLOOKUP(AA103,Comps2,10,FALSE)</f>
        <v>215</v>
      </c>
      <c r="CE103" t="str">
        <f>VLOOKUP(AA103,Comps2,11,FALSE)</f>
        <v>g</v>
      </c>
      <c r="CF103" t="str">
        <f>VLOOKUP(AA103,Comps2,12,FALSE)</f>
        <v>Field</v>
      </c>
      <c r="CG103">
        <f>VLOOKUP(AA103,Comps2,13,FALSE)</f>
        <v>0</v>
      </c>
      <c r="CH103" t="e">
        <f>VLOOKUP(AA103,Comps2,14,FALSE)</f>
        <v>#N/A</v>
      </c>
      <c r="CI103" t="str">
        <f>VLOOKUP(AA103,Comps2,15,FALSE)</f>
        <v>LAB</v>
      </c>
    </row>
    <row r="104" spans="1:87" x14ac:dyDescent="0.25">
      <c r="A104" s="1">
        <v>44698</v>
      </c>
      <c r="B104">
        <v>5</v>
      </c>
      <c r="C104">
        <v>2022</v>
      </c>
      <c r="D104" t="s">
        <v>280</v>
      </c>
      <c r="E104" t="s">
        <v>281</v>
      </c>
      <c r="F104" t="s">
        <v>78</v>
      </c>
      <c r="G104" t="s">
        <v>79</v>
      </c>
      <c r="H104" t="s">
        <v>80</v>
      </c>
      <c r="I104" t="s">
        <v>81</v>
      </c>
      <c r="J104" t="s">
        <v>82</v>
      </c>
      <c r="K104" t="s">
        <v>83</v>
      </c>
      <c r="L104" t="s">
        <v>282</v>
      </c>
      <c r="M104" t="s">
        <v>85</v>
      </c>
      <c r="N104" t="s">
        <v>86</v>
      </c>
      <c r="O104" s="2">
        <v>0.375</v>
      </c>
      <c r="P104" t="s">
        <v>87</v>
      </c>
      <c r="Q104">
        <v>1</v>
      </c>
      <c r="R104" t="s">
        <v>88</v>
      </c>
      <c r="S104">
        <v>32.988633999999998</v>
      </c>
      <c r="T104">
        <v>-116.582258</v>
      </c>
      <c r="U104" t="s">
        <v>89</v>
      </c>
      <c r="V104" t="b">
        <v>0</v>
      </c>
      <c r="W104">
        <v>9</v>
      </c>
      <c r="X104" t="s">
        <v>90</v>
      </c>
      <c r="Y104" t="s">
        <v>91</v>
      </c>
      <c r="Z104" t="s">
        <v>92</v>
      </c>
      <c r="AA104" t="s">
        <v>283</v>
      </c>
      <c r="AB104" t="s">
        <v>284</v>
      </c>
      <c r="AC104" t="s">
        <v>285</v>
      </c>
      <c r="AD104" t="s">
        <v>96</v>
      </c>
      <c r="AE104">
        <v>1</v>
      </c>
      <c r="AF104" t="s">
        <v>286</v>
      </c>
      <c r="AG104" t="b">
        <v>1</v>
      </c>
      <c r="AH104" t="s">
        <v>287</v>
      </c>
      <c r="AI104" t="s">
        <v>99</v>
      </c>
      <c r="AJ104" t="s">
        <v>100</v>
      </c>
      <c r="AK104">
        <v>150</v>
      </c>
      <c r="AL104" t="s">
        <v>101</v>
      </c>
      <c r="AN104" t="s">
        <v>288</v>
      </c>
      <c r="AO104">
        <v>1</v>
      </c>
      <c r="AP104" t="s">
        <v>103</v>
      </c>
      <c r="AQ104">
        <v>1075</v>
      </c>
      <c r="AR104" t="s">
        <v>101</v>
      </c>
      <c r="AS104" t="s">
        <v>83</v>
      </c>
      <c r="AT104" t="s">
        <v>104</v>
      </c>
      <c r="AU104" t="s">
        <v>289</v>
      </c>
      <c r="AV104" t="s">
        <v>106</v>
      </c>
      <c r="AW104" t="s">
        <v>125</v>
      </c>
      <c r="AX104">
        <v>50</v>
      </c>
      <c r="AY104" t="s">
        <v>126</v>
      </c>
      <c r="AZ104" t="s">
        <v>109</v>
      </c>
      <c r="BA104" t="s">
        <v>110</v>
      </c>
      <c r="BB104" t="s">
        <v>127</v>
      </c>
      <c r="BC104" t="s">
        <v>128</v>
      </c>
      <c r="BD104" s="1">
        <v>44819</v>
      </c>
      <c r="BE104" t="s">
        <v>290</v>
      </c>
      <c r="BF104" s="1">
        <v>44698</v>
      </c>
      <c r="BG104" t="s">
        <v>117</v>
      </c>
      <c r="BH104" s="1">
        <v>18264</v>
      </c>
      <c r="BI104">
        <v>1</v>
      </c>
      <c r="BJ104" s="35">
        <f>BK104*1000</f>
        <v>49</v>
      </c>
      <c r="BK104">
        <v>4.9000000000000002E-2</v>
      </c>
      <c r="BL104">
        <v>4.9000000000000002E-2</v>
      </c>
      <c r="BM104" t="s">
        <v>123</v>
      </c>
      <c r="BN104" t="s">
        <v>124</v>
      </c>
      <c r="BO104">
        <v>3.0000000000000001E-3</v>
      </c>
      <c r="BP104">
        <v>0.01</v>
      </c>
      <c r="BQ104">
        <v>1</v>
      </c>
      <c r="BR104" t="s">
        <v>117</v>
      </c>
      <c r="BS104" t="s">
        <v>118</v>
      </c>
      <c r="BT104" t="s">
        <v>119</v>
      </c>
      <c r="BU104" t="s">
        <v>120</v>
      </c>
      <c r="BX104" t="b">
        <v>0</v>
      </c>
      <c r="BY104" t="b">
        <v>1</v>
      </c>
      <c r="BZ104">
        <f>VLOOKUP(AA104,Comps2,6,FALSE)</f>
        <v>210</v>
      </c>
      <c r="CA104">
        <f>VLOOKUP(AA104,Comps2,7,FALSE)</f>
        <v>218</v>
      </c>
      <c r="CB104" t="str">
        <f>VLOOKUP(AA104,Comps2,8,FALSE)</f>
        <v>mm</v>
      </c>
      <c r="CC104" t="str">
        <f>VLOOKUP(AA104,Comps2,9,FALSE)</f>
        <v>Field</v>
      </c>
      <c r="CD104">
        <f>VLOOKUP(AA104,Comps2,10,FALSE)</f>
        <v>150</v>
      </c>
      <c r="CE104" t="str">
        <f>VLOOKUP(AA104,Comps2,11,FALSE)</f>
        <v>g</v>
      </c>
      <c r="CF104" t="str">
        <f>VLOOKUP(AA104,Comps2,12,FALSE)</f>
        <v>Field</v>
      </c>
      <c r="CG104">
        <f>VLOOKUP(AA104,Comps2,13,FALSE)</f>
        <v>0</v>
      </c>
      <c r="CH104" t="e">
        <f>VLOOKUP(AA104,Comps2,14,FALSE)</f>
        <v>#N/A</v>
      </c>
      <c r="CI104" t="str">
        <f>VLOOKUP(AA104,Comps2,15,FALSE)</f>
        <v>LAB</v>
      </c>
    </row>
    <row r="105" spans="1:87" x14ac:dyDescent="0.25">
      <c r="A105" s="1">
        <v>44698</v>
      </c>
      <c r="B105">
        <v>5</v>
      </c>
      <c r="C105">
        <v>2022</v>
      </c>
      <c r="D105" t="s">
        <v>280</v>
      </c>
      <c r="E105" t="s">
        <v>281</v>
      </c>
      <c r="F105" t="s">
        <v>78</v>
      </c>
      <c r="G105" t="s">
        <v>79</v>
      </c>
      <c r="H105" t="s">
        <v>80</v>
      </c>
      <c r="I105" t="s">
        <v>81</v>
      </c>
      <c r="J105" t="s">
        <v>82</v>
      </c>
      <c r="K105" t="s">
        <v>83</v>
      </c>
      <c r="L105" t="s">
        <v>282</v>
      </c>
      <c r="M105" t="s">
        <v>85</v>
      </c>
      <c r="N105" t="s">
        <v>86</v>
      </c>
      <c r="O105" s="2">
        <v>0.375</v>
      </c>
      <c r="P105" t="s">
        <v>87</v>
      </c>
      <c r="Q105">
        <v>1</v>
      </c>
      <c r="R105" t="s">
        <v>88</v>
      </c>
      <c r="S105">
        <v>32.988633999999998</v>
      </c>
      <c r="T105">
        <v>-116.582258</v>
      </c>
      <c r="U105" t="s">
        <v>89</v>
      </c>
      <c r="V105" t="b">
        <v>0</v>
      </c>
      <c r="W105">
        <v>9</v>
      </c>
      <c r="X105" t="s">
        <v>90</v>
      </c>
      <c r="Y105" t="s">
        <v>91</v>
      </c>
      <c r="Z105" t="s">
        <v>92</v>
      </c>
      <c r="AA105" t="s">
        <v>291</v>
      </c>
      <c r="AB105" t="s">
        <v>284</v>
      </c>
      <c r="AC105" t="s">
        <v>285</v>
      </c>
      <c r="AD105" t="s">
        <v>96</v>
      </c>
      <c r="AE105">
        <v>1</v>
      </c>
      <c r="AF105" t="s">
        <v>292</v>
      </c>
      <c r="AG105" t="b">
        <v>1</v>
      </c>
      <c r="AH105" t="s">
        <v>293</v>
      </c>
      <c r="AI105" t="s">
        <v>99</v>
      </c>
      <c r="AJ105" t="s">
        <v>100</v>
      </c>
      <c r="AK105">
        <v>175</v>
      </c>
      <c r="AL105" t="s">
        <v>101</v>
      </c>
      <c r="AN105" t="s">
        <v>288</v>
      </c>
      <c r="AO105">
        <v>1</v>
      </c>
      <c r="AP105" t="s">
        <v>103</v>
      </c>
      <c r="AQ105">
        <v>1075</v>
      </c>
      <c r="AR105" t="s">
        <v>101</v>
      </c>
      <c r="AS105" t="s">
        <v>83</v>
      </c>
      <c r="AT105" t="s">
        <v>104</v>
      </c>
      <c r="AU105" t="s">
        <v>289</v>
      </c>
      <c r="AV105" t="s">
        <v>106</v>
      </c>
      <c r="AW105" t="s">
        <v>125</v>
      </c>
      <c r="AX105">
        <v>50</v>
      </c>
      <c r="AY105" t="s">
        <v>126</v>
      </c>
      <c r="AZ105" t="s">
        <v>109</v>
      </c>
      <c r="BA105" t="s">
        <v>110</v>
      </c>
      <c r="BB105" t="s">
        <v>127</v>
      </c>
      <c r="BC105" t="s">
        <v>128</v>
      </c>
      <c r="BD105" s="1">
        <v>44819</v>
      </c>
      <c r="BE105" t="s">
        <v>290</v>
      </c>
      <c r="BF105" s="1">
        <v>44698</v>
      </c>
      <c r="BG105" t="s">
        <v>117</v>
      </c>
      <c r="BH105" s="1">
        <v>18264</v>
      </c>
      <c r="BI105">
        <v>1</v>
      </c>
      <c r="BJ105" s="35">
        <f>BK105*1000</f>
        <v>49</v>
      </c>
      <c r="BK105">
        <v>4.9000000000000002E-2</v>
      </c>
      <c r="BL105">
        <v>4.9000000000000002E-2</v>
      </c>
      <c r="BM105" t="s">
        <v>123</v>
      </c>
      <c r="BN105" t="s">
        <v>124</v>
      </c>
      <c r="BO105">
        <v>3.0000000000000001E-3</v>
      </c>
      <c r="BP105">
        <v>0.01</v>
      </c>
      <c r="BQ105">
        <v>1</v>
      </c>
      <c r="BR105" t="s">
        <v>117</v>
      </c>
      <c r="BS105" t="s">
        <v>118</v>
      </c>
      <c r="BT105" t="s">
        <v>119</v>
      </c>
      <c r="BU105" t="s">
        <v>120</v>
      </c>
      <c r="BX105" t="b">
        <v>0</v>
      </c>
      <c r="BY105" t="b">
        <v>1</v>
      </c>
      <c r="BZ105">
        <f>VLOOKUP(AA105,Comps2,6,FALSE)</f>
        <v>218</v>
      </c>
      <c r="CA105">
        <f>VLOOKUP(AA105,Comps2,7,FALSE)</f>
        <v>225</v>
      </c>
      <c r="CB105" t="str">
        <f>VLOOKUP(AA105,Comps2,8,FALSE)</f>
        <v>mm</v>
      </c>
      <c r="CC105" t="str">
        <f>VLOOKUP(AA105,Comps2,9,FALSE)</f>
        <v>Field</v>
      </c>
      <c r="CD105">
        <f>VLOOKUP(AA105,Comps2,10,FALSE)</f>
        <v>175</v>
      </c>
      <c r="CE105" t="str">
        <f>VLOOKUP(AA105,Comps2,11,FALSE)</f>
        <v>g</v>
      </c>
      <c r="CF105" t="str">
        <f>VLOOKUP(AA105,Comps2,12,FALSE)</f>
        <v>Field</v>
      </c>
      <c r="CG105">
        <f>VLOOKUP(AA105,Comps2,13,FALSE)</f>
        <v>0</v>
      </c>
      <c r="CH105" t="e">
        <f>VLOOKUP(AA105,Comps2,14,FALSE)</f>
        <v>#N/A</v>
      </c>
      <c r="CI105" t="str">
        <f>VLOOKUP(AA105,Comps2,15,FALSE)</f>
        <v>LAB</v>
      </c>
    </row>
    <row r="106" spans="1:87" x14ac:dyDescent="0.25">
      <c r="A106" s="1">
        <v>44698</v>
      </c>
      <c r="B106">
        <v>5</v>
      </c>
      <c r="C106">
        <v>2022</v>
      </c>
      <c r="D106" t="s">
        <v>280</v>
      </c>
      <c r="E106" t="s">
        <v>281</v>
      </c>
      <c r="F106" t="s">
        <v>78</v>
      </c>
      <c r="G106" t="s">
        <v>79</v>
      </c>
      <c r="H106" t="s">
        <v>80</v>
      </c>
      <c r="I106" t="s">
        <v>81</v>
      </c>
      <c r="J106" t="s">
        <v>82</v>
      </c>
      <c r="K106" t="s">
        <v>83</v>
      </c>
      <c r="L106" t="s">
        <v>282</v>
      </c>
      <c r="M106" t="s">
        <v>85</v>
      </c>
      <c r="N106" t="s">
        <v>86</v>
      </c>
      <c r="O106" s="2">
        <v>0.375</v>
      </c>
      <c r="P106" t="s">
        <v>87</v>
      </c>
      <c r="Q106">
        <v>1</v>
      </c>
      <c r="R106" t="s">
        <v>88</v>
      </c>
      <c r="S106">
        <v>32.988633999999998</v>
      </c>
      <c r="T106">
        <v>-116.582258</v>
      </c>
      <c r="U106" t="s">
        <v>89</v>
      </c>
      <c r="V106" t="b">
        <v>0</v>
      </c>
      <c r="W106">
        <v>9</v>
      </c>
      <c r="X106" t="s">
        <v>90</v>
      </c>
      <c r="Y106" t="s">
        <v>91</v>
      </c>
      <c r="Z106" t="s">
        <v>92</v>
      </c>
      <c r="AA106" t="s">
        <v>294</v>
      </c>
      <c r="AB106" t="s">
        <v>284</v>
      </c>
      <c r="AC106" t="s">
        <v>285</v>
      </c>
      <c r="AD106" t="s">
        <v>96</v>
      </c>
      <c r="AE106">
        <v>1</v>
      </c>
      <c r="AF106" t="s">
        <v>295</v>
      </c>
      <c r="AG106" t="b">
        <v>1</v>
      </c>
      <c r="AH106" t="s">
        <v>296</v>
      </c>
      <c r="AI106" t="s">
        <v>99</v>
      </c>
      <c r="AJ106" t="s">
        <v>100</v>
      </c>
      <c r="AK106">
        <v>165</v>
      </c>
      <c r="AL106" t="s">
        <v>101</v>
      </c>
      <c r="AN106" t="s">
        <v>288</v>
      </c>
      <c r="AO106">
        <v>1</v>
      </c>
      <c r="AP106" t="s">
        <v>103</v>
      </c>
      <c r="AQ106">
        <v>1075</v>
      </c>
      <c r="AR106" t="s">
        <v>101</v>
      </c>
      <c r="AS106" t="s">
        <v>83</v>
      </c>
      <c r="AT106" t="s">
        <v>104</v>
      </c>
      <c r="AU106" t="s">
        <v>289</v>
      </c>
      <c r="AV106" t="s">
        <v>106</v>
      </c>
      <c r="AW106" t="s">
        <v>125</v>
      </c>
      <c r="AX106">
        <v>50</v>
      </c>
      <c r="AY106" t="s">
        <v>126</v>
      </c>
      <c r="AZ106" t="s">
        <v>109</v>
      </c>
      <c r="BA106" t="s">
        <v>110</v>
      </c>
      <c r="BB106" t="s">
        <v>127</v>
      </c>
      <c r="BC106" t="s">
        <v>128</v>
      </c>
      <c r="BD106" s="1">
        <v>44819</v>
      </c>
      <c r="BE106" t="s">
        <v>290</v>
      </c>
      <c r="BF106" s="1">
        <v>44698</v>
      </c>
      <c r="BG106" t="s">
        <v>117</v>
      </c>
      <c r="BH106" s="1">
        <v>18264</v>
      </c>
      <c r="BI106">
        <v>1</v>
      </c>
      <c r="BJ106" s="35">
        <f>BK106*1000</f>
        <v>49</v>
      </c>
      <c r="BK106">
        <v>4.9000000000000002E-2</v>
      </c>
      <c r="BL106">
        <v>4.9000000000000002E-2</v>
      </c>
      <c r="BM106" t="s">
        <v>123</v>
      </c>
      <c r="BN106" t="s">
        <v>124</v>
      </c>
      <c r="BO106">
        <v>3.0000000000000001E-3</v>
      </c>
      <c r="BP106">
        <v>0.01</v>
      </c>
      <c r="BQ106">
        <v>1</v>
      </c>
      <c r="BR106" t="s">
        <v>117</v>
      </c>
      <c r="BS106" t="s">
        <v>118</v>
      </c>
      <c r="BT106" t="s">
        <v>119</v>
      </c>
      <c r="BU106" t="s">
        <v>120</v>
      </c>
      <c r="BX106" t="b">
        <v>0</v>
      </c>
      <c r="BY106" t="b">
        <v>1</v>
      </c>
      <c r="BZ106">
        <f>VLOOKUP(AA106,Comps2,6,FALSE)</f>
        <v>212</v>
      </c>
      <c r="CA106">
        <f>VLOOKUP(AA106,Comps2,7,FALSE)</f>
        <v>220</v>
      </c>
      <c r="CB106" t="str">
        <f>VLOOKUP(AA106,Comps2,8,FALSE)</f>
        <v>mm</v>
      </c>
      <c r="CC106" t="str">
        <f>VLOOKUP(AA106,Comps2,9,FALSE)</f>
        <v>Field</v>
      </c>
      <c r="CD106">
        <f>VLOOKUP(AA106,Comps2,10,FALSE)</f>
        <v>165</v>
      </c>
      <c r="CE106" t="str">
        <f>VLOOKUP(AA106,Comps2,11,FALSE)</f>
        <v>g</v>
      </c>
      <c r="CF106" t="str">
        <f>VLOOKUP(AA106,Comps2,12,FALSE)</f>
        <v>Field</v>
      </c>
      <c r="CG106">
        <f>VLOOKUP(AA106,Comps2,13,FALSE)</f>
        <v>0</v>
      </c>
      <c r="CH106" t="e">
        <f>VLOOKUP(AA106,Comps2,14,FALSE)</f>
        <v>#N/A</v>
      </c>
      <c r="CI106" t="str">
        <f>VLOOKUP(AA106,Comps2,15,FALSE)</f>
        <v>LAB</v>
      </c>
    </row>
    <row r="107" spans="1:87" x14ac:dyDescent="0.25">
      <c r="A107" s="1">
        <v>44698</v>
      </c>
      <c r="B107">
        <v>5</v>
      </c>
      <c r="C107">
        <v>2022</v>
      </c>
      <c r="D107" t="s">
        <v>280</v>
      </c>
      <c r="E107" t="s">
        <v>281</v>
      </c>
      <c r="F107" t="s">
        <v>78</v>
      </c>
      <c r="G107" t="s">
        <v>79</v>
      </c>
      <c r="H107" t="s">
        <v>80</v>
      </c>
      <c r="I107" t="s">
        <v>81</v>
      </c>
      <c r="J107" t="s">
        <v>82</v>
      </c>
      <c r="K107" t="s">
        <v>83</v>
      </c>
      <c r="L107" t="s">
        <v>282</v>
      </c>
      <c r="M107" t="s">
        <v>85</v>
      </c>
      <c r="N107" t="s">
        <v>86</v>
      </c>
      <c r="O107" s="2">
        <v>0.375</v>
      </c>
      <c r="P107" t="s">
        <v>87</v>
      </c>
      <c r="Q107">
        <v>1</v>
      </c>
      <c r="R107" t="s">
        <v>88</v>
      </c>
      <c r="S107">
        <v>32.988633999999998</v>
      </c>
      <c r="T107">
        <v>-116.582258</v>
      </c>
      <c r="U107" t="s">
        <v>89</v>
      </c>
      <c r="V107" t="b">
        <v>0</v>
      </c>
      <c r="W107">
        <v>9</v>
      </c>
      <c r="X107" t="s">
        <v>90</v>
      </c>
      <c r="Y107" t="s">
        <v>91</v>
      </c>
      <c r="Z107" t="s">
        <v>92</v>
      </c>
      <c r="AA107" t="s">
        <v>297</v>
      </c>
      <c r="AB107" t="s">
        <v>284</v>
      </c>
      <c r="AC107" t="s">
        <v>285</v>
      </c>
      <c r="AD107" t="s">
        <v>96</v>
      </c>
      <c r="AE107">
        <v>1</v>
      </c>
      <c r="AF107" t="s">
        <v>298</v>
      </c>
      <c r="AG107" t="b">
        <v>1</v>
      </c>
      <c r="AH107" t="s">
        <v>299</v>
      </c>
      <c r="AI107" t="s">
        <v>99</v>
      </c>
      <c r="AJ107" t="s">
        <v>100</v>
      </c>
      <c r="AK107">
        <v>360</v>
      </c>
      <c r="AL107" t="s">
        <v>101</v>
      </c>
      <c r="AN107" t="s">
        <v>288</v>
      </c>
      <c r="AO107">
        <v>1</v>
      </c>
      <c r="AP107" t="s">
        <v>103</v>
      </c>
      <c r="AQ107">
        <v>1075</v>
      </c>
      <c r="AR107" t="s">
        <v>101</v>
      </c>
      <c r="AS107" t="s">
        <v>83</v>
      </c>
      <c r="AT107" t="s">
        <v>104</v>
      </c>
      <c r="AU107" t="s">
        <v>289</v>
      </c>
      <c r="AV107" t="s">
        <v>106</v>
      </c>
      <c r="AW107" t="s">
        <v>125</v>
      </c>
      <c r="AX107">
        <v>50</v>
      </c>
      <c r="AY107" t="s">
        <v>126</v>
      </c>
      <c r="AZ107" t="s">
        <v>109</v>
      </c>
      <c r="BA107" t="s">
        <v>110</v>
      </c>
      <c r="BB107" t="s">
        <v>127</v>
      </c>
      <c r="BC107" t="s">
        <v>128</v>
      </c>
      <c r="BD107" s="1">
        <v>44819</v>
      </c>
      <c r="BE107" t="s">
        <v>290</v>
      </c>
      <c r="BF107" s="1">
        <v>44698</v>
      </c>
      <c r="BG107" t="s">
        <v>117</v>
      </c>
      <c r="BH107" s="1">
        <v>18264</v>
      </c>
      <c r="BI107">
        <v>1</v>
      </c>
      <c r="BJ107" s="35">
        <f>BK107*1000</f>
        <v>49</v>
      </c>
      <c r="BK107">
        <v>4.9000000000000002E-2</v>
      </c>
      <c r="BL107">
        <v>4.9000000000000002E-2</v>
      </c>
      <c r="BM107" t="s">
        <v>123</v>
      </c>
      <c r="BN107" t="s">
        <v>124</v>
      </c>
      <c r="BO107">
        <v>3.0000000000000001E-3</v>
      </c>
      <c r="BP107">
        <v>0.01</v>
      </c>
      <c r="BQ107">
        <v>1</v>
      </c>
      <c r="BR107" t="s">
        <v>117</v>
      </c>
      <c r="BS107" t="s">
        <v>118</v>
      </c>
      <c r="BT107" t="s">
        <v>119</v>
      </c>
      <c r="BU107" t="s">
        <v>120</v>
      </c>
      <c r="BX107" t="b">
        <v>0</v>
      </c>
      <c r="BY107" t="b">
        <v>1</v>
      </c>
      <c r="BZ107">
        <f>VLOOKUP(AA107,Comps2,6,FALSE)</f>
        <v>265</v>
      </c>
      <c r="CA107">
        <f>VLOOKUP(AA107,Comps2,7,FALSE)</f>
        <v>271</v>
      </c>
      <c r="CB107" t="str">
        <f>VLOOKUP(AA107,Comps2,8,FALSE)</f>
        <v>mm</v>
      </c>
      <c r="CC107" t="str">
        <f>VLOOKUP(AA107,Comps2,9,FALSE)</f>
        <v>Field</v>
      </c>
      <c r="CD107">
        <f>VLOOKUP(AA107,Comps2,10,FALSE)</f>
        <v>360</v>
      </c>
      <c r="CE107" t="str">
        <f>VLOOKUP(AA107,Comps2,11,FALSE)</f>
        <v>g</v>
      </c>
      <c r="CF107" t="str">
        <f>VLOOKUP(AA107,Comps2,12,FALSE)</f>
        <v>Field</v>
      </c>
      <c r="CG107">
        <f>VLOOKUP(AA107,Comps2,13,FALSE)</f>
        <v>0</v>
      </c>
      <c r="CH107" t="e">
        <f>VLOOKUP(AA107,Comps2,14,FALSE)</f>
        <v>#N/A</v>
      </c>
      <c r="CI107" t="str">
        <f>VLOOKUP(AA107,Comps2,15,FALSE)</f>
        <v>LAB</v>
      </c>
    </row>
    <row r="108" spans="1:87" x14ac:dyDescent="0.25">
      <c r="A108" s="1">
        <v>44698</v>
      </c>
      <c r="B108">
        <v>5</v>
      </c>
      <c r="C108">
        <v>2022</v>
      </c>
      <c r="D108" t="s">
        <v>280</v>
      </c>
      <c r="E108" t="s">
        <v>281</v>
      </c>
      <c r="F108" t="s">
        <v>78</v>
      </c>
      <c r="G108" t="s">
        <v>79</v>
      </c>
      <c r="H108" t="s">
        <v>80</v>
      </c>
      <c r="I108" t="s">
        <v>81</v>
      </c>
      <c r="J108" t="s">
        <v>82</v>
      </c>
      <c r="K108" t="s">
        <v>83</v>
      </c>
      <c r="L108" t="s">
        <v>282</v>
      </c>
      <c r="M108" t="s">
        <v>85</v>
      </c>
      <c r="N108" t="s">
        <v>86</v>
      </c>
      <c r="O108" s="2">
        <v>0.375</v>
      </c>
      <c r="P108" t="s">
        <v>87</v>
      </c>
      <c r="Q108">
        <v>1</v>
      </c>
      <c r="R108" t="s">
        <v>88</v>
      </c>
      <c r="S108">
        <v>32.988633999999998</v>
      </c>
      <c r="T108">
        <v>-116.582258</v>
      </c>
      <c r="U108" t="s">
        <v>89</v>
      </c>
      <c r="V108" t="b">
        <v>0</v>
      </c>
      <c r="W108">
        <v>9</v>
      </c>
      <c r="X108" t="s">
        <v>90</v>
      </c>
      <c r="Y108" t="s">
        <v>91</v>
      </c>
      <c r="Z108" t="s">
        <v>92</v>
      </c>
      <c r="AA108" t="s">
        <v>300</v>
      </c>
      <c r="AB108" t="s">
        <v>284</v>
      </c>
      <c r="AC108" t="s">
        <v>285</v>
      </c>
      <c r="AD108" t="s">
        <v>96</v>
      </c>
      <c r="AE108">
        <v>1</v>
      </c>
      <c r="AF108" t="s">
        <v>301</v>
      </c>
      <c r="AG108" t="b">
        <v>1</v>
      </c>
      <c r="AH108" t="s">
        <v>302</v>
      </c>
      <c r="AI108" t="s">
        <v>99</v>
      </c>
      <c r="AJ108" t="s">
        <v>100</v>
      </c>
      <c r="AK108">
        <v>225</v>
      </c>
      <c r="AL108" t="s">
        <v>101</v>
      </c>
      <c r="AN108" t="s">
        <v>288</v>
      </c>
      <c r="AO108">
        <v>1</v>
      </c>
      <c r="AP108" t="s">
        <v>103</v>
      </c>
      <c r="AQ108">
        <v>1075</v>
      </c>
      <c r="AR108" t="s">
        <v>101</v>
      </c>
      <c r="AS108" t="s">
        <v>83</v>
      </c>
      <c r="AT108" t="s">
        <v>104</v>
      </c>
      <c r="AU108" t="s">
        <v>289</v>
      </c>
      <c r="AV108" t="s">
        <v>106</v>
      </c>
      <c r="AW108" t="s">
        <v>125</v>
      </c>
      <c r="AX108">
        <v>50</v>
      </c>
      <c r="AY108" t="s">
        <v>126</v>
      </c>
      <c r="AZ108" t="s">
        <v>109</v>
      </c>
      <c r="BA108" t="s">
        <v>110</v>
      </c>
      <c r="BB108" t="s">
        <v>127</v>
      </c>
      <c r="BC108" t="s">
        <v>128</v>
      </c>
      <c r="BD108" s="1">
        <v>44819</v>
      </c>
      <c r="BE108" t="s">
        <v>290</v>
      </c>
      <c r="BF108" s="1">
        <v>44698</v>
      </c>
      <c r="BG108" t="s">
        <v>117</v>
      </c>
      <c r="BH108" s="1">
        <v>18264</v>
      </c>
      <c r="BI108">
        <v>1</v>
      </c>
      <c r="BJ108" s="35">
        <f>BK108*1000</f>
        <v>49</v>
      </c>
      <c r="BK108">
        <v>4.9000000000000002E-2</v>
      </c>
      <c r="BL108">
        <v>4.9000000000000002E-2</v>
      </c>
      <c r="BM108" t="s">
        <v>123</v>
      </c>
      <c r="BN108" t="s">
        <v>124</v>
      </c>
      <c r="BO108">
        <v>3.0000000000000001E-3</v>
      </c>
      <c r="BP108">
        <v>0.01</v>
      </c>
      <c r="BQ108">
        <v>1</v>
      </c>
      <c r="BR108" t="s">
        <v>117</v>
      </c>
      <c r="BS108" t="s">
        <v>118</v>
      </c>
      <c r="BT108" t="s">
        <v>119</v>
      </c>
      <c r="BU108" t="s">
        <v>120</v>
      </c>
      <c r="BX108" t="b">
        <v>0</v>
      </c>
      <c r="BY108" t="b">
        <v>1</v>
      </c>
      <c r="BZ108">
        <f>VLOOKUP(AA108,Comps2,6,FALSE)</f>
        <v>237</v>
      </c>
      <c r="CA108">
        <f>VLOOKUP(AA108,Comps2,7,FALSE)</f>
        <v>243</v>
      </c>
      <c r="CB108" t="str">
        <f>VLOOKUP(AA108,Comps2,8,FALSE)</f>
        <v>mm</v>
      </c>
      <c r="CC108" t="str">
        <f>VLOOKUP(AA108,Comps2,9,FALSE)</f>
        <v>Field</v>
      </c>
      <c r="CD108">
        <f>VLOOKUP(AA108,Comps2,10,FALSE)</f>
        <v>225</v>
      </c>
      <c r="CE108" t="str">
        <f>VLOOKUP(AA108,Comps2,11,FALSE)</f>
        <v>g</v>
      </c>
      <c r="CF108" t="str">
        <f>VLOOKUP(AA108,Comps2,12,FALSE)</f>
        <v>Field</v>
      </c>
      <c r="CG108">
        <f>VLOOKUP(AA108,Comps2,13,FALSE)</f>
        <v>0</v>
      </c>
      <c r="CH108" t="e">
        <f>VLOOKUP(AA108,Comps2,14,FALSE)</f>
        <v>#N/A</v>
      </c>
      <c r="CI108" t="str">
        <f>VLOOKUP(AA108,Comps2,15,FALSE)</f>
        <v>LAB</v>
      </c>
    </row>
    <row r="109" spans="1:87" x14ac:dyDescent="0.25">
      <c r="A109" s="1">
        <v>44872</v>
      </c>
      <c r="B109">
        <v>11</v>
      </c>
      <c r="C109">
        <v>2022</v>
      </c>
      <c r="D109" t="s">
        <v>1525</v>
      </c>
      <c r="E109" t="s">
        <v>1526</v>
      </c>
      <c r="F109" t="s">
        <v>78</v>
      </c>
      <c r="G109" t="s">
        <v>79</v>
      </c>
      <c r="H109" t="s">
        <v>80</v>
      </c>
      <c r="I109" t="s">
        <v>81</v>
      </c>
      <c r="J109" t="s">
        <v>82</v>
      </c>
      <c r="K109" t="s">
        <v>1506</v>
      </c>
      <c r="M109" t="s">
        <v>1507</v>
      </c>
      <c r="N109" t="s">
        <v>86</v>
      </c>
      <c r="O109" s="2">
        <v>0.57916666666666672</v>
      </c>
      <c r="P109" t="s">
        <v>1508</v>
      </c>
      <c r="Q109">
        <v>1</v>
      </c>
      <c r="R109" t="s">
        <v>88</v>
      </c>
      <c r="S109">
        <v>32.629399999999997</v>
      </c>
      <c r="T109">
        <v>-117.10839</v>
      </c>
      <c r="U109" t="s">
        <v>89</v>
      </c>
      <c r="V109" t="b">
        <v>0</v>
      </c>
      <c r="W109">
        <v>9</v>
      </c>
      <c r="X109" t="s">
        <v>1509</v>
      </c>
      <c r="Y109" t="s">
        <v>91</v>
      </c>
      <c r="Z109" t="s">
        <v>1527</v>
      </c>
      <c r="AA109" t="s">
        <v>1460</v>
      </c>
      <c r="AB109" t="s">
        <v>1456</v>
      </c>
      <c r="AC109" t="s">
        <v>1457</v>
      </c>
      <c r="AD109" t="s">
        <v>96</v>
      </c>
      <c r="AE109">
        <v>1</v>
      </c>
      <c r="AG109" t="b">
        <v>1</v>
      </c>
      <c r="AH109" t="s">
        <v>1528</v>
      </c>
      <c r="AI109" t="s">
        <v>1512</v>
      </c>
      <c r="AJ109" t="s">
        <v>117</v>
      </c>
      <c r="AK109">
        <v>389.34</v>
      </c>
      <c r="AL109" t="s">
        <v>101</v>
      </c>
      <c r="AN109" t="s">
        <v>1529</v>
      </c>
      <c r="AO109">
        <v>1</v>
      </c>
      <c r="AP109" t="s">
        <v>103</v>
      </c>
      <c r="AQ109">
        <v>389.34</v>
      </c>
      <c r="AR109" t="s">
        <v>101</v>
      </c>
      <c r="AS109" t="s">
        <v>83</v>
      </c>
      <c r="AT109" t="s">
        <v>1514</v>
      </c>
      <c r="AU109" t="s">
        <v>1530</v>
      </c>
      <c r="AV109" t="s">
        <v>106</v>
      </c>
      <c r="AW109" t="s">
        <v>125</v>
      </c>
      <c r="AX109">
        <v>50</v>
      </c>
      <c r="AY109" t="s">
        <v>126</v>
      </c>
      <c r="AZ109" t="s">
        <v>109</v>
      </c>
      <c r="BA109" t="s">
        <v>1516</v>
      </c>
      <c r="BB109" t="s">
        <v>1517</v>
      </c>
      <c r="BC109" t="s">
        <v>1518</v>
      </c>
      <c r="BD109" s="1">
        <v>45019</v>
      </c>
      <c r="BE109" t="s">
        <v>1531</v>
      </c>
      <c r="BF109" s="1">
        <v>44872</v>
      </c>
      <c r="BG109" t="s">
        <v>117</v>
      </c>
      <c r="BH109" s="1">
        <v>18264</v>
      </c>
      <c r="BI109">
        <v>1</v>
      </c>
      <c r="BJ109" s="35">
        <f>BK109*1000</f>
        <v>8.2650000000000023</v>
      </c>
      <c r="BK109">
        <f>0.057*(1-(85.5/100))</f>
        <v>8.2650000000000015E-3</v>
      </c>
      <c r="BL109">
        <v>5.7000000000000002E-2</v>
      </c>
      <c r="BM109" t="s">
        <v>123</v>
      </c>
      <c r="BN109" t="s">
        <v>124</v>
      </c>
      <c r="BO109">
        <v>8.9999999999999993E-3</v>
      </c>
      <c r="BP109">
        <v>0.03</v>
      </c>
      <c r="BQ109">
        <v>1</v>
      </c>
      <c r="BR109" t="s">
        <v>117</v>
      </c>
      <c r="BS109" t="s">
        <v>118</v>
      </c>
      <c r="BT109" t="s">
        <v>119</v>
      </c>
      <c r="BU109" t="s">
        <v>120</v>
      </c>
      <c r="BX109" t="b">
        <v>0</v>
      </c>
      <c r="BY109" t="b">
        <v>1</v>
      </c>
      <c r="BZ109">
        <f>VLOOKUP(AA109,Comps2,6,FALSE)</f>
        <v>0</v>
      </c>
      <c r="CA109">
        <f>VLOOKUP(AA109,Comps2,7,FALSE)</f>
        <v>0</v>
      </c>
      <c r="CB109">
        <f>VLOOKUP(AA109,Comps2,8,FALSE)</f>
        <v>0</v>
      </c>
      <c r="CC109">
        <f>VLOOKUP(AA109,Comps2,9,FALSE)</f>
        <v>0</v>
      </c>
      <c r="CD109">
        <f>VLOOKUP(AA109,Comps2,10,FALSE)</f>
        <v>0</v>
      </c>
      <c r="CE109">
        <f>VLOOKUP(AA109,Comps2,11,FALSE)</f>
        <v>0</v>
      </c>
      <c r="CF109">
        <f>VLOOKUP(AA109,Comps2,12,FALSE)</f>
        <v>0</v>
      </c>
      <c r="CG109">
        <f>VLOOKUP(AA109,Comps2,13,FALSE)</f>
        <v>0</v>
      </c>
      <c r="CH109">
        <f>VLOOKUP(AA109,Comps2,14,FALSE)</f>
        <v>0</v>
      </c>
      <c r="CI109">
        <f>VLOOKUP(AA109,Comps2,15,FALSE)</f>
        <v>0</v>
      </c>
    </row>
    <row r="110" spans="1:87" x14ac:dyDescent="0.25">
      <c r="A110" s="1">
        <v>44802</v>
      </c>
      <c r="B110">
        <v>8</v>
      </c>
      <c r="C110">
        <v>2022</v>
      </c>
      <c r="D110" t="s">
        <v>929</v>
      </c>
      <c r="E110" t="s">
        <v>930</v>
      </c>
      <c r="F110" t="s">
        <v>78</v>
      </c>
      <c r="G110" t="s">
        <v>79</v>
      </c>
      <c r="H110" t="s">
        <v>80</v>
      </c>
      <c r="I110" t="s">
        <v>81</v>
      </c>
      <c r="J110" t="s">
        <v>82</v>
      </c>
      <c r="K110" t="s">
        <v>83</v>
      </c>
      <c r="M110" t="s">
        <v>538</v>
      </c>
      <c r="N110" t="s">
        <v>86</v>
      </c>
      <c r="O110" s="2">
        <v>0.58333333333333337</v>
      </c>
      <c r="P110" t="s">
        <v>528</v>
      </c>
      <c r="Q110">
        <v>1</v>
      </c>
      <c r="R110" t="s">
        <v>88</v>
      </c>
      <c r="S110">
        <v>32.75752</v>
      </c>
      <c r="T110">
        <v>-117.25532</v>
      </c>
      <c r="U110" t="s">
        <v>89</v>
      </c>
      <c r="V110" t="b">
        <v>0</v>
      </c>
      <c r="X110" t="s">
        <v>529</v>
      </c>
      <c r="Y110" t="s">
        <v>91</v>
      </c>
      <c r="AA110" t="s">
        <v>954</v>
      </c>
      <c r="AB110" t="s">
        <v>758</v>
      </c>
      <c r="AC110" t="s">
        <v>759</v>
      </c>
      <c r="AD110" t="s">
        <v>96</v>
      </c>
      <c r="AE110">
        <v>1</v>
      </c>
      <c r="AF110" t="s">
        <v>955</v>
      </c>
      <c r="AG110" t="b">
        <v>1</v>
      </c>
      <c r="AH110" t="s">
        <v>956</v>
      </c>
      <c r="AI110" t="s">
        <v>99</v>
      </c>
      <c r="AJ110" t="s">
        <v>100</v>
      </c>
      <c r="AK110">
        <v>55.5</v>
      </c>
      <c r="AL110" t="s">
        <v>101</v>
      </c>
      <c r="AN110" t="s">
        <v>957</v>
      </c>
      <c r="AO110">
        <v>1</v>
      </c>
      <c r="AP110" t="s">
        <v>103</v>
      </c>
      <c r="AQ110">
        <v>300</v>
      </c>
      <c r="AR110" t="s">
        <v>101</v>
      </c>
      <c r="AS110" t="s">
        <v>83</v>
      </c>
      <c r="AT110" t="s">
        <v>104</v>
      </c>
      <c r="AU110" t="s">
        <v>958</v>
      </c>
      <c r="AV110" t="s">
        <v>106</v>
      </c>
      <c r="AW110" t="s">
        <v>125</v>
      </c>
      <c r="AX110">
        <v>50</v>
      </c>
      <c r="AY110" t="s">
        <v>126</v>
      </c>
      <c r="AZ110" t="s">
        <v>109</v>
      </c>
      <c r="BA110" t="s">
        <v>110</v>
      </c>
      <c r="BB110" t="s">
        <v>127</v>
      </c>
      <c r="BC110" t="s">
        <v>627</v>
      </c>
      <c r="BD110" s="1">
        <v>44957</v>
      </c>
      <c r="BE110" t="s">
        <v>959</v>
      </c>
      <c r="BF110" s="1">
        <v>44802</v>
      </c>
      <c r="BG110" t="s">
        <v>117</v>
      </c>
      <c r="BH110" s="1">
        <v>18264</v>
      </c>
      <c r="BI110">
        <v>1</v>
      </c>
      <c r="BJ110" s="35">
        <f>BK110*1000</f>
        <v>48</v>
      </c>
      <c r="BK110">
        <v>4.8000000000000001E-2</v>
      </c>
      <c r="BL110">
        <v>4.8000000000000001E-2</v>
      </c>
      <c r="BM110" t="s">
        <v>123</v>
      </c>
      <c r="BN110" t="s">
        <v>124</v>
      </c>
      <c r="BO110">
        <v>3.0000000000000001E-3</v>
      </c>
      <c r="BP110">
        <v>0.01</v>
      </c>
      <c r="BQ110">
        <v>1</v>
      </c>
      <c r="BR110" t="s">
        <v>117</v>
      </c>
      <c r="BS110" t="s">
        <v>118</v>
      </c>
      <c r="BT110" t="s">
        <v>119</v>
      </c>
      <c r="BU110" t="s">
        <v>120</v>
      </c>
      <c r="BX110" t="b">
        <v>0</v>
      </c>
      <c r="BY110" t="b">
        <v>1</v>
      </c>
      <c r="BZ110">
        <f>VLOOKUP(AA110,Comps2,6,FALSE)</f>
        <v>250</v>
      </c>
      <c r="CA110">
        <f>VLOOKUP(AA110,Comps2,7,FALSE)</f>
        <v>271</v>
      </c>
      <c r="CB110" t="str">
        <f>VLOOKUP(AA110,Comps2,8,FALSE)</f>
        <v>mm</v>
      </c>
      <c r="CC110" t="str">
        <f>VLOOKUP(AA110,Comps2,9,FALSE)</f>
        <v>Field</v>
      </c>
      <c r="CD110">
        <f>VLOOKUP(AA110,Comps2,10,FALSE)</f>
        <v>195</v>
      </c>
      <c r="CE110" t="str">
        <f>VLOOKUP(AA110,Comps2,11,FALSE)</f>
        <v>g</v>
      </c>
      <c r="CF110" t="str">
        <f>VLOOKUP(AA110,Comps2,12,FALSE)</f>
        <v>Field</v>
      </c>
      <c r="CG110">
        <f>VLOOKUP(AA110,Comps2,13,FALSE)</f>
        <v>0</v>
      </c>
      <c r="CH110" t="e">
        <f>VLOOKUP(AA110,Comps2,14,FALSE)</f>
        <v>#N/A</v>
      </c>
      <c r="CI110" t="str">
        <f>VLOOKUP(AA110,Comps2,15,FALSE)</f>
        <v>LAB</v>
      </c>
    </row>
    <row r="111" spans="1:87" x14ac:dyDescent="0.25">
      <c r="A111" s="1">
        <v>44802</v>
      </c>
      <c r="B111">
        <v>8</v>
      </c>
      <c r="C111">
        <v>2022</v>
      </c>
      <c r="D111" t="s">
        <v>929</v>
      </c>
      <c r="E111" t="s">
        <v>930</v>
      </c>
      <c r="F111" t="s">
        <v>78</v>
      </c>
      <c r="G111" t="s">
        <v>79</v>
      </c>
      <c r="H111" t="s">
        <v>80</v>
      </c>
      <c r="I111" t="s">
        <v>81</v>
      </c>
      <c r="J111" t="s">
        <v>82</v>
      </c>
      <c r="K111" t="s">
        <v>83</v>
      </c>
      <c r="M111" t="s">
        <v>538</v>
      </c>
      <c r="N111" t="s">
        <v>86</v>
      </c>
      <c r="O111" s="2">
        <v>0.58333333333333337</v>
      </c>
      <c r="P111" t="s">
        <v>528</v>
      </c>
      <c r="Q111">
        <v>1</v>
      </c>
      <c r="R111" t="s">
        <v>88</v>
      </c>
      <c r="S111">
        <v>32.75752</v>
      </c>
      <c r="T111">
        <v>-117.25532</v>
      </c>
      <c r="U111" t="s">
        <v>89</v>
      </c>
      <c r="V111" t="b">
        <v>0</v>
      </c>
      <c r="X111" t="s">
        <v>529</v>
      </c>
      <c r="Y111" t="s">
        <v>91</v>
      </c>
      <c r="AA111" t="s">
        <v>960</v>
      </c>
      <c r="AB111" t="s">
        <v>758</v>
      </c>
      <c r="AC111" t="s">
        <v>759</v>
      </c>
      <c r="AD111" t="s">
        <v>96</v>
      </c>
      <c r="AE111">
        <v>1</v>
      </c>
      <c r="AF111" t="s">
        <v>961</v>
      </c>
      <c r="AG111" t="b">
        <v>1</v>
      </c>
      <c r="AH111" t="s">
        <v>962</v>
      </c>
      <c r="AI111" t="s">
        <v>99</v>
      </c>
      <c r="AJ111" t="s">
        <v>100</v>
      </c>
      <c r="AK111">
        <v>55.5</v>
      </c>
      <c r="AL111" t="s">
        <v>101</v>
      </c>
      <c r="AN111" t="s">
        <v>957</v>
      </c>
      <c r="AO111">
        <v>1</v>
      </c>
      <c r="AP111" t="s">
        <v>103</v>
      </c>
      <c r="AQ111">
        <v>300</v>
      </c>
      <c r="AR111" t="s">
        <v>101</v>
      </c>
      <c r="AS111" t="s">
        <v>83</v>
      </c>
      <c r="AT111" t="s">
        <v>104</v>
      </c>
      <c r="AU111" t="s">
        <v>958</v>
      </c>
      <c r="AV111" t="s">
        <v>106</v>
      </c>
      <c r="AW111" t="s">
        <v>125</v>
      </c>
      <c r="AX111">
        <v>50</v>
      </c>
      <c r="AY111" t="s">
        <v>126</v>
      </c>
      <c r="AZ111" t="s">
        <v>109</v>
      </c>
      <c r="BA111" t="s">
        <v>110</v>
      </c>
      <c r="BB111" t="s">
        <v>127</v>
      </c>
      <c r="BC111" t="s">
        <v>627</v>
      </c>
      <c r="BD111" s="1">
        <v>44957</v>
      </c>
      <c r="BE111" t="s">
        <v>959</v>
      </c>
      <c r="BF111" s="1">
        <v>44802</v>
      </c>
      <c r="BG111" t="s">
        <v>117</v>
      </c>
      <c r="BH111" s="1">
        <v>18264</v>
      </c>
      <c r="BI111">
        <v>1</v>
      </c>
      <c r="BJ111" s="35">
        <f>BK111*1000</f>
        <v>48</v>
      </c>
      <c r="BK111">
        <v>4.8000000000000001E-2</v>
      </c>
      <c r="BL111">
        <v>4.8000000000000001E-2</v>
      </c>
      <c r="BM111" t="s">
        <v>123</v>
      </c>
      <c r="BN111" t="s">
        <v>124</v>
      </c>
      <c r="BO111">
        <v>3.0000000000000001E-3</v>
      </c>
      <c r="BP111">
        <v>0.01</v>
      </c>
      <c r="BQ111">
        <v>1</v>
      </c>
      <c r="BR111" t="s">
        <v>117</v>
      </c>
      <c r="BS111" t="s">
        <v>118</v>
      </c>
      <c r="BT111" t="s">
        <v>119</v>
      </c>
      <c r="BU111" t="s">
        <v>120</v>
      </c>
      <c r="BX111" t="b">
        <v>0</v>
      </c>
      <c r="BY111" t="b">
        <v>1</v>
      </c>
      <c r="BZ111">
        <f>VLOOKUP(AA111,Comps2,6,FALSE)</f>
        <v>252</v>
      </c>
      <c r="CA111">
        <f>VLOOKUP(AA111,Comps2,7,FALSE)</f>
        <v>277</v>
      </c>
      <c r="CB111" t="str">
        <f>VLOOKUP(AA111,Comps2,8,FALSE)</f>
        <v>mm</v>
      </c>
      <c r="CC111" t="str">
        <f>VLOOKUP(AA111,Comps2,9,FALSE)</f>
        <v>Field</v>
      </c>
      <c r="CD111">
        <f>VLOOKUP(AA111,Comps2,10,FALSE)</f>
        <v>195</v>
      </c>
      <c r="CE111" t="str">
        <f>VLOOKUP(AA111,Comps2,11,FALSE)</f>
        <v>g</v>
      </c>
      <c r="CF111" t="str">
        <f>VLOOKUP(AA111,Comps2,12,FALSE)</f>
        <v>Field</v>
      </c>
      <c r="CG111">
        <f>VLOOKUP(AA111,Comps2,13,FALSE)</f>
        <v>0</v>
      </c>
      <c r="CH111" t="e">
        <f>VLOOKUP(AA111,Comps2,14,FALSE)</f>
        <v>#N/A</v>
      </c>
      <c r="CI111" t="str">
        <f>VLOOKUP(AA111,Comps2,15,FALSE)</f>
        <v>LAB</v>
      </c>
    </row>
    <row r="112" spans="1:87" x14ac:dyDescent="0.25">
      <c r="A112" s="1">
        <v>44802</v>
      </c>
      <c r="B112">
        <v>8</v>
      </c>
      <c r="C112">
        <v>2022</v>
      </c>
      <c r="D112" t="s">
        <v>929</v>
      </c>
      <c r="E112" t="s">
        <v>930</v>
      </c>
      <c r="F112" t="s">
        <v>78</v>
      </c>
      <c r="G112" t="s">
        <v>79</v>
      </c>
      <c r="H112" t="s">
        <v>80</v>
      </c>
      <c r="I112" t="s">
        <v>81</v>
      </c>
      <c r="J112" t="s">
        <v>82</v>
      </c>
      <c r="K112" t="s">
        <v>83</v>
      </c>
      <c r="M112" t="s">
        <v>538</v>
      </c>
      <c r="N112" t="s">
        <v>86</v>
      </c>
      <c r="O112" s="2">
        <v>0.58333333333333337</v>
      </c>
      <c r="P112" t="s">
        <v>528</v>
      </c>
      <c r="Q112">
        <v>1</v>
      </c>
      <c r="R112" t="s">
        <v>88</v>
      </c>
      <c r="S112">
        <v>32.75752</v>
      </c>
      <c r="T112">
        <v>-117.25532</v>
      </c>
      <c r="U112" t="s">
        <v>89</v>
      </c>
      <c r="V112" t="b">
        <v>0</v>
      </c>
      <c r="X112" t="s">
        <v>529</v>
      </c>
      <c r="Y112" t="s">
        <v>91</v>
      </c>
      <c r="AA112" t="s">
        <v>963</v>
      </c>
      <c r="AB112" t="s">
        <v>758</v>
      </c>
      <c r="AC112" t="s">
        <v>759</v>
      </c>
      <c r="AD112" t="s">
        <v>96</v>
      </c>
      <c r="AE112">
        <v>1</v>
      </c>
      <c r="AF112" t="s">
        <v>964</v>
      </c>
      <c r="AG112" t="b">
        <v>1</v>
      </c>
      <c r="AH112" t="s">
        <v>965</v>
      </c>
      <c r="AI112" t="s">
        <v>99</v>
      </c>
      <c r="AJ112" t="s">
        <v>100</v>
      </c>
      <c r="AK112">
        <v>66</v>
      </c>
      <c r="AL112" t="s">
        <v>101</v>
      </c>
      <c r="AN112" t="s">
        <v>957</v>
      </c>
      <c r="AO112">
        <v>1</v>
      </c>
      <c r="AP112" t="s">
        <v>103</v>
      </c>
      <c r="AQ112">
        <v>300</v>
      </c>
      <c r="AR112" t="s">
        <v>101</v>
      </c>
      <c r="AS112" t="s">
        <v>83</v>
      </c>
      <c r="AT112" t="s">
        <v>104</v>
      </c>
      <c r="AU112" t="s">
        <v>958</v>
      </c>
      <c r="AV112" t="s">
        <v>106</v>
      </c>
      <c r="AW112" t="s">
        <v>125</v>
      </c>
      <c r="AX112">
        <v>50</v>
      </c>
      <c r="AY112" t="s">
        <v>126</v>
      </c>
      <c r="AZ112" t="s">
        <v>109</v>
      </c>
      <c r="BA112" t="s">
        <v>110</v>
      </c>
      <c r="BB112" t="s">
        <v>127</v>
      </c>
      <c r="BC112" t="s">
        <v>627</v>
      </c>
      <c r="BD112" s="1">
        <v>44957</v>
      </c>
      <c r="BE112" t="s">
        <v>959</v>
      </c>
      <c r="BF112" s="1">
        <v>44802</v>
      </c>
      <c r="BG112" t="s">
        <v>117</v>
      </c>
      <c r="BH112" s="1">
        <v>18264</v>
      </c>
      <c r="BI112">
        <v>1</v>
      </c>
      <c r="BJ112" s="35">
        <f>BK112*1000</f>
        <v>48</v>
      </c>
      <c r="BK112">
        <v>4.8000000000000001E-2</v>
      </c>
      <c r="BL112">
        <v>4.8000000000000001E-2</v>
      </c>
      <c r="BM112" t="s">
        <v>123</v>
      </c>
      <c r="BN112" t="s">
        <v>124</v>
      </c>
      <c r="BO112">
        <v>3.0000000000000001E-3</v>
      </c>
      <c r="BP112">
        <v>0.01</v>
      </c>
      <c r="BQ112">
        <v>1</v>
      </c>
      <c r="BR112" t="s">
        <v>117</v>
      </c>
      <c r="BS112" t="s">
        <v>118</v>
      </c>
      <c r="BT112" t="s">
        <v>119</v>
      </c>
      <c r="BU112" t="s">
        <v>120</v>
      </c>
      <c r="BX112" t="b">
        <v>0</v>
      </c>
      <c r="BY112" t="b">
        <v>1</v>
      </c>
      <c r="BZ112">
        <f>VLOOKUP(AA112,Comps2,6,FALSE)</f>
        <v>270</v>
      </c>
      <c r="CA112">
        <f>VLOOKUP(AA112,Comps2,7,FALSE)</f>
        <v>293</v>
      </c>
      <c r="CB112" t="str">
        <f>VLOOKUP(AA112,Comps2,8,FALSE)</f>
        <v>mm</v>
      </c>
      <c r="CC112" t="str">
        <f>VLOOKUP(AA112,Comps2,9,FALSE)</f>
        <v>Field</v>
      </c>
      <c r="CD112">
        <f>VLOOKUP(AA112,Comps2,10,FALSE)</f>
        <v>230</v>
      </c>
      <c r="CE112" t="str">
        <f>VLOOKUP(AA112,Comps2,11,FALSE)</f>
        <v>g</v>
      </c>
      <c r="CF112" t="str">
        <f>VLOOKUP(AA112,Comps2,12,FALSE)</f>
        <v>Field</v>
      </c>
      <c r="CG112">
        <f>VLOOKUP(AA112,Comps2,13,FALSE)</f>
        <v>0</v>
      </c>
      <c r="CH112" t="e">
        <f>VLOOKUP(AA112,Comps2,14,FALSE)</f>
        <v>#N/A</v>
      </c>
      <c r="CI112" t="str">
        <f>VLOOKUP(AA112,Comps2,15,FALSE)</f>
        <v>LAB</v>
      </c>
    </row>
    <row r="113" spans="1:87" x14ac:dyDescent="0.25">
      <c r="A113" s="1">
        <v>44802</v>
      </c>
      <c r="B113">
        <v>8</v>
      </c>
      <c r="C113">
        <v>2022</v>
      </c>
      <c r="D113" t="s">
        <v>929</v>
      </c>
      <c r="E113" t="s">
        <v>930</v>
      </c>
      <c r="F113" t="s">
        <v>78</v>
      </c>
      <c r="G113" t="s">
        <v>79</v>
      </c>
      <c r="H113" t="s">
        <v>80</v>
      </c>
      <c r="I113" t="s">
        <v>81</v>
      </c>
      <c r="J113" t="s">
        <v>82</v>
      </c>
      <c r="K113" t="s">
        <v>83</v>
      </c>
      <c r="M113" t="s">
        <v>538</v>
      </c>
      <c r="N113" t="s">
        <v>86</v>
      </c>
      <c r="O113" s="2">
        <v>0.58333333333333337</v>
      </c>
      <c r="P113" t="s">
        <v>528</v>
      </c>
      <c r="Q113">
        <v>1</v>
      </c>
      <c r="R113" t="s">
        <v>88</v>
      </c>
      <c r="S113">
        <v>32.75752</v>
      </c>
      <c r="T113">
        <v>-117.25532</v>
      </c>
      <c r="U113" t="s">
        <v>89</v>
      </c>
      <c r="V113" t="b">
        <v>0</v>
      </c>
      <c r="X113" t="s">
        <v>529</v>
      </c>
      <c r="Y113" t="s">
        <v>91</v>
      </c>
      <c r="AA113" t="s">
        <v>966</v>
      </c>
      <c r="AB113" t="s">
        <v>758</v>
      </c>
      <c r="AC113" t="s">
        <v>759</v>
      </c>
      <c r="AD113" t="s">
        <v>96</v>
      </c>
      <c r="AE113">
        <v>1</v>
      </c>
      <c r="AF113" t="s">
        <v>967</v>
      </c>
      <c r="AG113" t="b">
        <v>1</v>
      </c>
      <c r="AH113" t="s">
        <v>968</v>
      </c>
      <c r="AI113" t="s">
        <v>99</v>
      </c>
      <c r="AJ113" t="s">
        <v>100</v>
      </c>
      <c r="AK113">
        <v>72</v>
      </c>
      <c r="AL113" t="s">
        <v>101</v>
      </c>
      <c r="AN113" t="s">
        <v>957</v>
      </c>
      <c r="AO113">
        <v>1</v>
      </c>
      <c r="AP113" t="s">
        <v>103</v>
      </c>
      <c r="AQ113">
        <v>300</v>
      </c>
      <c r="AR113" t="s">
        <v>101</v>
      </c>
      <c r="AS113" t="s">
        <v>83</v>
      </c>
      <c r="AT113" t="s">
        <v>104</v>
      </c>
      <c r="AU113" t="s">
        <v>958</v>
      </c>
      <c r="AV113" t="s">
        <v>106</v>
      </c>
      <c r="AW113" t="s">
        <v>125</v>
      </c>
      <c r="AX113">
        <v>50</v>
      </c>
      <c r="AY113" t="s">
        <v>126</v>
      </c>
      <c r="AZ113" t="s">
        <v>109</v>
      </c>
      <c r="BA113" t="s">
        <v>110</v>
      </c>
      <c r="BB113" t="s">
        <v>127</v>
      </c>
      <c r="BC113" t="s">
        <v>627</v>
      </c>
      <c r="BD113" s="1">
        <v>44957</v>
      </c>
      <c r="BE113" t="s">
        <v>959</v>
      </c>
      <c r="BF113" s="1">
        <v>44802</v>
      </c>
      <c r="BG113" t="s">
        <v>117</v>
      </c>
      <c r="BH113" s="1">
        <v>18264</v>
      </c>
      <c r="BI113">
        <v>1</v>
      </c>
      <c r="BJ113" s="35">
        <f>BK113*1000</f>
        <v>48</v>
      </c>
      <c r="BK113">
        <v>4.8000000000000001E-2</v>
      </c>
      <c r="BL113">
        <v>4.8000000000000001E-2</v>
      </c>
      <c r="BM113" t="s">
        <v>123</v>
      </c>
      <c r="BN113" t="s">
        <v>124</v>
      </c>
      <c r="BO113">
        <v>3.0000000000000001E-3</v>
      </c>
      <c r="BP113">
        <v>0.01</v>
      </c>
      <c r="BQ113">
        <v>1</v>
      </c>
      <c r="BR113" t="s">
        <v>117</v>
      </c>
      <c r="BS113" t="s">
        <v>118</v>
      </c>
      <c r="BT113" t="s">
        <v>119</v>
      </c>
      <c r="BU113" t="s">
        <v>120</v>
      </c>
      <c r="BX113" t="b">
        <v>0</v>
      </c>
      <c r="BY113" t="b">
        <v>1</v>
      </c>
      <c r="BZ113">
        <f>VLOOKUP(AA113,Comps2,6,FALSE)</f>
        <v>270</v>
      </c>
      <c r="CA113">
        <f>VLOOKUP(AA113,Comps2,7,FALSE)</f>
        <v>296</v>
      </c>
      <c r="CB113" t="str">
        <f>VLOOKUP(AA113,Comps2,8,FALSE)</f>
        <v>mm</v>
      </c>
      <c r="CC113" t="str">
        <f>VLOOKUP(AA113,Comps2,9,FALSE)</f>
        <v>Field</v>
      </c>
      <c r="CD113">
        <f>VLOOKUP(AA113,Comps2,10,FALSE)</f>
        <v>255</v>
      </c>
      <c r="CE113" t="str">
        <f>VLOOKUP(AA113,Comps2,11,FALSE)</f>
        <v>g</v>
      </c>
      <c r="CF113" t="str">
        <f>VLOOKUP(AA113,Comps2,12,FALSE)</f>
        <v>Field</v>
      </c>
      <c r="CG113">
        <f>VLOOKUP(AA113,Comps2,13,FALSE)</f>
        <v>0</v>
      </c>
      <c r="CH113" t="e">
        <f>VLOOKUP(AA113,Comps2,14,FALSE)</f>
        <v>#N/A</v>
      </c>
      <c r="CI113" t="str">
        <f>VLOOKUP(AA113,Comps2,15,FALSE)</f>
        <v>LAB</v>
      </c>
    </row>
    <row r="114" spans="1:87" x14ac:dyDescent="0.25">
      <c r="A114" s="1">
        <v>44802</v>
      </c>
      <c r="B114">
        <v>8</v>
      </c>
      <c r="C114">
        <v>2022</v>
      </c>
      <c r="D114" t="s">
        <v>929</v>
      </c>
      <c r="E114" t="s">
        <v>930</v>
      </c>
      <c r="F114" t="s">
        <v>78</v>
      </c>
      <c r="G114" t="s">
        <v>79</v>
      </c>
      <c r="H114" t="s">
        <v>80</v>
      </c>
      <c r="I114" t="s">
        <v>81</v>
      </c>
      <c r="J114" t="s">
        <v>82</v>
      </c>
      <c r="K114" t="s">
        <v>83</v>
      </c>
      <c r="M114" t="s">
        <v>538</v>
      </c>
      <c r="N114" t="s">
        <v>86</v>
      </c>
      <c r="O114" s="2">
        <v>0.58333333333333337</v>
      </c>
      <c r="P114" t="s">
        <v>528</v>
      </c>
      <c r="Q114">
        <v>1</v>
      </c>
      <c r="R114" t="s">
        <v>88</v>
      </c>
      <c r="S114">
        <v>32.75752</v>
      </c>
      <c r="T114">
        <v>-117.25532</v>
      </c>
      <c r="U114" t="s">
        <v>89</v>
      </c>
      <c r="V114" t="b">
        <v>0</v>
      </c>
      <c r="X114" t="s">
        <v>529</v>
      </c>
      <c r="Y114" t="s">
        <v>91</v>
      </c>
      <c r="AA114" t="s">
        <v>969</v>
      </c>
      <c r="AB114" t="s">
        <v>758</v>
      </c>
      <c r="AC114" t="s">
        <v>759</v>
      </c>
      <c r="AD114" t="s">
        <v>96</v>
      </c>
      <c r="AE114">
        <v>1</v>
      </c>
      <c r="AF114" t="s">
        <v>970</v>
      </c>
      <c r="AG114" t="b">
        <v>1</v>
      </c>
      <c r="AH114" t="s">
        <v>971</v>
      </c>
      <c r="AI114" t="s">
        <v>99</v>
      </c>
      <c r="AJ114" t="s">
        <v>100</v>
      </c>
      <c r="AK114">
        <v>51</v>
      </c>
      <c r="AL114" t="s">
        <v>101</v>
      </c>
      <c r="AN114" t="s">
        <v>957</v>
      </c>
      <c r="AO114">
        <v>1</v>
      </c>
      <c r="AP114" t="s">
        <v>103</v>
      </c>
      <c r="AQ114">
        <v>300</v>
      </c>
      <c r="AR114" t="s">
        <v>101</v>
      </c>
      <c r="AS114" t="s">
        <v>83</v>
      </c>
      <c r="AT114" t="s">
        <v>104</v>
      </c>
      <c r="AU114" t="s">
        <v>958</v>
      </c>
      <c r="AV114" t="s">
        <v>106</v>
      </c>
      <c r="AW114" t="s">
        <v>125</v>
      </c>
      <c r="AX114">
        <v>50</v>
      </c>
      <c r="AY114" t="s">
        <v>126</v>
      </c>
      <c r="AZ114" t="s">
        <v>109</v>
      </c>
      <c r="BA114" t="s">
        <v>110</v>
      </c>
      <c r="BB114" t="s">
        <v>127</v>
      </c>
      <c r="BC114" t="s">
        <v>627</v>
      </c>
      <c r="BD114" s="1">
        <v>44957</v>
      </c>
      <c r="BE114" t="s">
        <v>959</v>
      </c>
      <c r="BF114" s="1">
        <v>44802</v>
      </c>
      <c r="BG114" t="s">
        <v>117</v>
      </c>
      <c r="BH114" s="1">
        <v>18264</v>
      </c>
      <c r="BI114">
        <v>1</v>
      </c>
      <c r="BJ114" s="35">
        <f>BK114*1000</f>
        <v>48</v>
      </c>
      <c r="BK114">
        <v>4.8000000000000001E-2</v>
      </c>
      <c r="BL114">
        <v>4.8000000000000001E-2</v>
      </c>
      <c r="BM114" t="s">
        <v>123</v>
      </c>
      <c r="BN114" t="s">
        <v>124</v>
      </c>
      <c r="BO114">
        <v>3.0000000000000001E-3</v>
      </c>
      <c r="BP114">
        <v>0.01</v>
      </c>
      <c r="BQ114">
        <v>1</v>
      </c>
      <c r="BR114" t="s">
        <v>117</v>
      </c>
      <c r="BS114" t="s">
        <v>118</v>
      </c>
      <c r="BT114" t="s">
        <v>119</v>
      </c>
      <c r="BU114" t="s">
        <v>120</v>
      </c>
      <c r="BX114" t="b">
        <v>0</v>
      </c>
      <c r="BY114" t="b">
        <v>1</v>
      </c>
      <c r="BZ114">
        <f>VLOOKUP(AA114,Comps2,6,FALSE)</f>
        <v>253</v>
      </c>
      <c r="CA114">
        <f>VLOOKUP(AA114,Comps2,7,FALSE)</f>
        <v>275</v>
      </c>
      <c r="CB114" t="str">
        <f>VLOOKUP(AA114,Comps2,8,FALSE)</f>
        <v>mm</v>
      </c>
      <c r="CC114" t="str">
        <f>VLOOKUP(AA114,Comps2,9,FALSE)</f>
        <v>Field</v>
      </c>
      <c r="CD114">
        <f>VLOOKUP(AA114,Comps2,10,FALSE)</f>
        <v>185</v>
      </c>
      <c r="CE114" t="str">
        <f>VLOOKUP(AA114,Comps2,11,FALSE)</f>
        <v>g</v>
      </c>
      <c r="CF114" t="str">
        <f>VLOOKUP(AA114,Comps2,12,FALSE)</f>
        <v>Field</v>
      </c>
      <c r="CG114">
        <f>VLOOKUP(AA114,Comps2,13,FALSE)</f>
        <v>0</v>
      </c>
      <c r="CH114" t="e">
        <f>VLOOKUP(AA114,Comps2,14,FALSE)</f>
        <v>#N/A</v>
      </c>
      <c r="CI114" t="str">
        <f>VLOOKUP(AA114,Comps2,15,FALSE)</f>
        <v>LAB</v>
      </c>
    </row>
    <row r="115" spans="1:87" x14ac:dyDescent="0.25">
      <c r="A115" s="1">
        <v>44789</v>
      </c>
      <c r="B115">
        <v>8</v>
      </c>
      <c r="C115">
        <v>2022</v>
      </c>
      <c r="D115" t="s">
        <v>620</v>
      </c>
      <c r="E115" t="s">
        <v>621</v>
      </c>
      <c r="F115" t="s">
        <v>78</v>
      </c>
      <c r="G115" t="s">
        <v>79</v>
      </c>
      <c r="H115" t="s">
        <v>80</v>
      </c>
      <c r="I115" t="s">
        <v>81</v>
      </c>
      <c r="J115" t="s">
        <v>82</v>
      </c>
      <c r="K115" t="s">
        <v>83</v>
      </c>
      <c r="L115" t="s">
        <v>84</v>
      </c>
      <c r="M115" t="s">
        <v>633</v>
      </c>
      <c r="N115" t="s">
        <v>86</v>
      </c>
      <c r="O115" s="2">
        <v>0.375</v>
      </c>
      <c r="P115" t="s">
        <v>87</v>
      </c>
      <c r="Q115">
        <v>1</v>
      </c>
      <c r="R115" t="s">
        <v>88</v>
      </c>
      <c r="S115">
        <v>32.767538999999999</v>
      </c>
      <c r="T115">
        <v>-117.160904</v>
      </c>
      <c r="U115" t="s">
        <v>89</v>
      </c>
      <c r="V115" t="b">
        <v>0</v>
      </c>
      <c r="W115">
        <v>9</v>
      </c>
      <c r="X115" t="s">
        <v>634</v>
      </c>
      <c r="Y115" t="s">
        <v>91</v>
      </c>
      <c r="AA115" t="s">
        <v>648</v>
      </c>
      <c r="AB115" t="s">
        <v>649</v>
      </c>
      <c r="AC115" t="s">
        <v>650</v>
      </c>
      <c r="AD115" t="s">
        <v>96</v>
      </c>
      <c r="AE115">
        <v>1</v>
      </c>
      <c r="AF115" t="s">
        <v>651</v>
      </c>
      <c r="AG115" t="b">
        <v>1</v>
      </c>
      <c r="AH115" t="s">
        <v>652</v>
      </c>
      <c r="AI115" t="s">
        <v>99</v>
      </c>
      <c r="AJ115" t="s">
        <v>100</v>
      </c>
      <c r="AK115">
        <v>65</v>
      </c>
      <c r="AL115" t="s">
        <v>101</v>
      </c>
      <c r="AM115" t="s">
        <v>653</v>
      </c>
      <c r="AN115" t="s">
        <v>654</v>
      </c>
      <c r="AO115">
        <v>1</v>
      </c>
      <c r="AP115" t="s">
        <v>103</v>
      </c>
      <c r="AQ115">
        <v>260.02</v>
      </c>
      <c r="AR115" t="s">
        <v>101</v>
      </c>
      <c r="AS115" t="s">
        <v>83</v>
      </c>
      <c r="AT115" t="s">
        <v>104</v>
      </c>
      <c r="AU115" t="s">
        <v>655</v>
      </c>
      <c r="AV115" t="s">
        <v>106</v>
      </c>
      <c r="AW115" t="s">
        <v>125</v>
      </c>
      <c r="AX115">
        <v>50</v>
      </c>
      <c r="AY115" t="s">
        <v>126</v>
      </c>
      <c r="AZ115" t="s">
        <v>109</v>
      </c>
      <c r="BA115" t="s">
        <v>110</v>
      </c>
      <c r="BB115" t="s">
        <v>127</v>
      </c>
      <c r="BC115" t="s">
        <v>640</v>
      </c>
      <c r="BD115" s="1">
        <v>44945</v>
      </c>
      <c r="BE115" t="s">
        <v>656</v>
      </c>
      <c r="BF115" s="1">
        <v>44789</v>
      </c>
      <c r="BG115" t="s">
        <v>117</v>
      </c>
      <c r="BH115" s="1">
        <v>18264</v>
      </c>
      <c r="BI115">
        <v>1</v>
      </c>
      <c r="BJ115" s="35">
        <f>BK115*1000</f>
        <v>47</v>
      </c>
      <c r="BK115">
        <v>4.7E-2</v>
      </c>
      <c r="BL115">
        <v>4.7E-2</v>
      </c>
      <c r="BM115" t="s">
        <v>123</v>
      </c>
      <c r="BN115" t="s">
        <v>124</v>
      </c>
      <c r="BO115">
        <v>3.0000000000000001E-3</v>
      </c>
      <c r="BP115">
        <v>0.01</v>
      </c>
      <c r="BQ115">
        <v>1</v>
      </c>
      <c r="BR115" t="s">
        <v>117</v>
      </c>
      <c r="BS115" t="s">
        <v>118</v>
      </c>
      <c r="BT115" t="s">
        <v>119</v>
      </c>
      <c r="BU115" t="s">
        <v>120</v>
      </c>
      <c r="BX115" t="b">
        <v>0</v>
      </c>
      <c r="BY115" t="b">
        <v>1</v>
      </c>
      <c r="BZ115">
        <f>VLOOKUP(AA115,Comps2,6,FALSE)</f>
        <v>-88</v>
      </c>
      <c r="CA115">
        <f>VLOOKUP(AA115,Comps2,7,FALSE)</f>
        <v>171</v>
      </c>
      <c r="CB115" t="str">
        <f>VLOOKUP(AA115,Comps2,8,FALSE)</f>
        <v>mm</v>
      </c>
      <c r="CC115" t="str">
        <f>VLOOKUP(AA115,Comps2,9,FALSE)</f>
        <v>Field</v>
      </c>
      <c r="CD115">
        <f>VLOOKUP(AA115,Comps2,10,FALSE)</f>
        <v>105</v>
      </c>
      <c r="CE115" t="str">
        <f>VLOOKUP(AA115,Comps2,11,FALSE)</f>
        <v>g</v>
      </c>
      <c r="CF115" t="str">
        <f>VLOOKUP(AA115,Comps2,12,FALSE)</f>
        <v>Field</v>
      </c>
      <c r="CG115">
        <f>VLOOKUP(AA115,Comps2,13,FALSE)</f>
        <v>0</v>
      </c>
      <c r="CH115" t="e">
        <f>VLOOKUP(AA115,Comps2,14,FALSE)</f>
        <v>#N/A</v>
      </c>
      <c r="CI115" t="str">
        <f>VLOOKUP(AA115,Comps2,15,FALSE)</f>
        <v>LAB</v>
      </c>
    </row>
    <row r="116" spans="1:87" x14ac:dyDescent="0.25">
      <c r="A116" s="1">
        <v>44789</v>
      </c>
      <c r="B116">
        <v>8</v>
      </c>
      <c r="C116">
        <v>2022</v>
      </c>
      <c r="D116" t="s">
        <v>620</v>
      </c>
      <c r="E116" t="s">
        <v>621</v>
      </c>
      <c r="F116" t="s">
        <v>78</v>
      </c>
      <c r="G116" t="s">
        <v>79</v>
      </c>
      <c r="H116" t="s">
        <v>80</v>
      </c>
      <c r="I116" t="s">
        <v>81</v>
      </c>
      <c r="J116" t="s">
        <v>82</v>
      </c>
      <c r="K116" t="s">
        <v>83</v>
      </c>
      <c r="L116" t="s">
        <v>84</v>
      </c>
      <c r="M116" t="s">
        <v>633</v>
      </c>
      <c r="N116" t="s">
        <v>86</v>
      </c>
      <c r="O116" s="2">
        <v>0.375</v>
      </c>
      <c r="P116" t="s">
        <v>87</v>
      </c>
      <c r="Q116">
        <v>1</v>
      </c>
      <c r="R116" t="s">
        <v>88</v>
      </c>
      <c r="S116">
        <v>32.767538999999999</v>
      </c>
      <c r="T116">
        <v>-117.160904</v>
      </c>
      <c r="U116" t="s">
        <v>89</v>
      </c>
      <c r="V116" t="b">
        <v>0</v>
      </c>
      <c r="W116">
        <v>9</v>
      </c>
      <c r="X116" t="s">
        <v>634</v>
      </c>
      <c r="Y116" t="s">
        <v>91</v>
      </c>
      <c r="AA116" t="s">
        <v>657</v>
      </c>
      <c r="AB116" t="s">
        <v>649</v>
      </c>
      <c r="AC116" t="s">
        <v>650</v>
      </c>
      <c r="AD116" t="s">
        <v>96</v>
      </c>
      <c r="AE116">
        <v>1</v>
      </c>
      <c r="AF116" t="s">
        <v>658</v>
      </c>
      <c r="AG116" t="b">
        <v>1</v>
      </c>
      <c r="AH116" t="s">
        <v>659</v>
      </c>
      <c r="AI116" t="s">
        <v>99</v>
      </c>
      <c r="AJ116" t="s">
        <v>100</v>
      </c>
      <c r="AK116">
        <v>65.010000000000005</v>
      </c>
      <c r="AL116" t="s">
        <v>101</v>
      </c>
      <c r="AM116" t="s">
        <v>653</v>
      </c>
      <c r="AN116" t="s">
        <v>654</v>
      </c>
      <c r="AO116">
        <v>1</v>
      </c>
      <c r="AP116" t="s">
        <v>103</v>
      </c>
      <c r="AQ116">
        <v>260.02</v>
      </c>
      <c r="AR116" t="s">
        <v>101</v>
      </c>
      <c r="AS116" t="s">
        <v>83</v>
      </c>
      <c r="AT116" t="s">
        <v>104</v>
      </c>
      <c r="AU116" t="s">
        <v>655</v>
      </c>
      <c r="AV116" t="s">
        <v>106</v>
      </c>
      <c r="AW116" t="s">
        <v>125</v>
      </c>
      <c r="AX116">
        <v>50</v>
      </c>
      <c r="AY116" t="s">
        <v>126</v>
      </c>
      <c r="AZ116" t="s">
        <v>109</v>
      </c>
      <c r="BA116" t="s">
        <v>110</v>
      </c>
      <c r="BB116" t="s">
        <v>127</v>
      </c>
      <c r="BC116" t="s">
        <v>640</v>
      </c>
      <c r="BD116" s="1">
        <v>44945</v>
      </c>
      <c r="BE116" t="s">
        <v>656</v>
      </c>
      <c r="BF116" s="1">
        <v>44789</v>
      </c>
      <c r="BG116" t="s">
        <v>117</v>
      </c>
      <c r="BH116" s="1">
        <v>18264</v>
      </c>
      <c r="BI116">
        <v>1</v>
      </c>
      <c r="BJ116" s="35">
        <f>BK116*1000</f>
        <v>47</v>
      </c>
      <c r="BK116">
        <v>4.7E-2</v>
      </c>
      <c r="BL116">
        <v>4.7E-2</v>
      </c>
      <c r="BM116" t="s">
        <v>123</v>
      </c>
      <c r="BN116" t="s">
        <v>124</v>
      </c>
      <c r="BO116">
        <v>3.0000000000000001E-3</v>
      </c>
      <c r="BP116">
        <v>0.01</v>
      </c>
      <c r="BQ116">
        <v>1</v>
      </c>
      <c r="BR116" t="s">
        <v>117</v>
      </c>
      <c r="BS116" t="s">
        <v>118</v>
      </c>
      <c r="BT116" t="s">
        <v>119</v>
      </c>
      <c r="BU116" t="s">
        <v>120</v>
      </c>
      <c r="BX116" t="b">
        <v>0</v>
      </c>
      <c r="BY116" t="b">
        <v>1</v>
      </c>
      <c r="BZ116">
        <f>VLOOKUP(AA116,Comps2,6,FALSE)</f>
        <v>257</v>
      </c>
      <c r="CA116">
        <f>VLOOKUP(AA116,Comps2,7,FALSE)</f>
        <v>260</v>
      </c>
      <c r="CB116" t="str">
        <f>VLOOKUP(AA116,Comps2,8,FALSE)</f>
        <v>mm</v>
      </c>
      <c r="CC116" t="str">
        <f>VLOOKUP(AA116,Comps2,9,FALSE)</f>
        <v>Field</v>
      </c>
      <c r="CD116">
        <f>VLOOKUP(AA116,Comps2,10,FALSE)</f>
        <v>260</v>
      </c>
      <c r="CE116" t="str">
        <f>VLOOKUP(AA116,Comps2,11,FALSE)</f>
        <v>g</v>
      </c>
      <c r="CF116" t="str">
        <f>VLOOKUP(AA116,Comps2,12,FALSE)</f>
        <v>Field</v>
      </c>
      <c r="CG116">
        <f>VLOOKUP(AA116,Comps2,13,FALSE)</f>
        <v>0</v>
      </c>
      <c r="CH116" t="e">
        <f>VLOOKUP(AA116,Comps2,14,FALSE)</f>
        <v>#N/A</v>
      </c>
      <c r="CI116" t="str">
        <f>VLOOKUP(AA116,Comps2,15,FALSE)</f>
        <v>LAB</v>
      </c>
    </row>
    <row r="117" spans="1:87" x14ac:dyDescent="0.25">
      <c r="A117" s="1">
        <v>44789</v>
      </c>
      <c r="B117">
        <v>8</v>
      </c>
      <c r="C117">
        <v>2022</v>
      </c>
      <c r="D117" t="s">
        <v>620</v>
      </c>
      <c r="E117" t="s">
        <v>621</v>
      </c>
      <c r="F117" t="s">
        <v>78</v>
      </c>
      <c r="G117" t="s">
        <v>79</v>
      </c>
      <c r="H117" t="s">
        <v>80</v>
      </c>
      <c r="I117" t="s">
        <v>81</v>
      </c>
      <c r="J117" t="s">
        <v>82</v>
      </c>
      <c r="K117" t="s">
        <v>83</v>
      </c>
      <c r="L117" t="s">
        <v>84</v>
      </c>
      <c r="M117" t="s">
        <v>633</v>
      </c>
      <c r="N117" t="s">
        <v>86</v>
      </c>
      <c r="O117" s="2">
        <v>0.375</v>
      </c>
      <c r="P117" t="s">
        <v>87</v>
      </c>
      <c r="Q117">
        <v>1</v>
      </c>
      <c r="R117" t="s">
        <v>88</v>
      </c>
      <c r="S117">
        <v>32.767538999999999</v>
      </c>
      <c r="T117">
        <v>-117.160904</v>
      </c>
      <c r="U117" t="s">
        <v>89</v>
      </c>
      <c r="V117" t="b">
        <v>0</v>
      </c>
      <c r="W117">
        <v>9</v>
      </c>
      <c r="X117" t="s">
        <v>634</v>
      </c>
      <c r="Y117" t="s">
        <v>91</v>
      </c>
      <c r="AA117" t="s">
        <v>660</v>
      </c>
      <c r="AB117" t="s">
        <v>649</v>
      </c>
      <c r="AC117" t="s">
        <v>650</v>
      </c>
      <c r="AD117" t="s">
        <v>96</v>
      </c>
      <c r="AE117">
        <v>1</v>
      </c>
      <c r="AF117" t="s">
        <v>661</v>
      </c>
      <c r="AG117" t="b">
        <v>1</v>
      </c>
      <c r="AH117" t="s">
        <v>662</v>
      </c>
      <c r="AI117" t="s">
        <v>99</v>
      </c>
      <c r="AJ117" t="s">
        <v>100</v>
      </c>
      <c r="AK117">
        <v>65</v>
      </c>
      <c r="AL117" t="s">
        <v>101</v>
      </c>
      <c r="AM117" t="s">
        <v>653</v>
      </c>
      <c r="AN117" t="s">
        <v>654</v>
      </c>
      <c r="AO117">
        <v>1</v>
      </c>
      <c r="AP117" t="s">
        <v>103</v>
      </c>
      <c r="AQ117">
        <v>260.02</v>
      </c>
      <c r="AR117" t="s">
        <v>101</v>
      </c>
      <c r="AS117" t="s">
        <v>83</v>
      </c>
      <c r="AT117" t="s">
        <v>104</v>
      </c>
      <c r="AU117" t="s">
        <v>655</v>
      </c>
      <c r="AV117" t="s">
        <v>106</v>
      </c>
      <c r="AW117" t="s">
        <v>125</v>
      </c>
      <c r="AX117">
        <v>50</v>
      </c>
      <c r="AY117" t="s">
        <v>126</v>
      </c>
      <c r="AZ117" t="s">
        <v>109</v>
      </c>
      <c r="BA117" t="s">
        <v>110</v>
      </c>
      <c r="BB117" t="s">
        <v>127</v>
      </c>
      <c r="BC117" t="s">
        <v>640</v>
      </c>
      <c r="BD117" s="1">
        <v>44945</v>
      </c>
      <c r="BE117" t="s">
        <v>656</v>
      </c>
      <c r="BF117" s="1">
        <v>44789</v>
      </c>
      <c r="BG117" t="s">
        <v>117</v>
      </c>
      <c r="BH117" s="1">
        <v>18264</v>
      </c>
      <c r="BI117">
        <v>1</v>
      </c>
      <c r="BJ117" s="35">
        <f>BK117*1000</f>
        <v>47</v>
      </c>
      <c r="BK117">
        <v>4.7E-2</v>
      </c>
      <c r="BL117">
        <v>4.7E-2</v>
      </c>
      <c r="BM117" t="s">
        <v>123</v>
      </c>
      <c r="BN117" t="s">
        <v>124</v>
      </c>
      <c r="BO117">
        <v>3.0000000000000001E-3</v>
      </c>
      <c r="BP117">
        <v>0.01</v>
      </c>
      <c r="BQ117">
        <v>1</v>
      </c>
      <c r="BR117" t="s">
        <v>117</v>
      </c>
      <c r="BS117" t="s">
        <v>118</v>
      </c>
      <c r="BT117" t="s">
        <v>119</v>
      </c>
      <c r="BU117" t="s">
        <v>120</v>
      </c>
      <c r="BX117" t="b">
        <v>0</v>
      </c>
      <c r="BY117" t="b">
        <v>1</v>
      </c>
      <c r="BZ117">
        <f>VLOOKUP(AA117,Comps2,6,FALSE)</f>
        <v>252</v>
      </c>
      <c r="CA117">
        <f>VLOOKUP(AA117,Comps2,7,FALSE)</f>
        <v>255</v>
      </c>
      <c r="CB117" t="str">
        <f>VLOOKUP(AA117,Comps2,8,FALSE)</f>
        <v>mm</v>
      </c>
      <c r="CC117" t="str">
        <f>VLOOKUP(AA117,Comps2,9,FALSE)</f>
        <v>Field</v>
      </c>
      <c r="CD117">
        <f>VLOOKUP(AA117,Comps2,10,FALSE)</f>
        <v>260</v>
      </c>
      <c r="CE117" t="str">
        <f>VLOOKUP(AA117,Comps2,11,FALSE)</f>
        <v>g</v>
      </c>
      <c r="CF117" t="str">
        <f>VLOOKUP(AA117,Comps2,12,FALSE)</f>
        <v>Field</v>
      </c>
      <c r="CG117">
        <f>VLOOKUP(AA117,Comps2,13,FALSE)</f>
        <v>0</v>
      </c>
      <c r="CH117" t="e">
        <f>VLOOKUP(AA117,Comps2,14,FALSE)</f>
        <v>#N/A</v>
      </c>
      <c r="CI117" t="str">
        <f>VLOOKUP(AA117,Comps2,15,FALSE)</f>
        <v>LAB</v>
      </c>
    </row>
    <row r="118" spans="1:87" x14ac:dyDescent="0.25">
      <c r="A118" s="1">
        <v>44789</v>
      </c>
      <c r="B118">
        <v>8</v>
      </c>
      <c r="C118">
        <v>2022</v>
      </c>
      <c r="D118" t="s">
        <v>620</v>
      </c>
      <c r="E118" t="s">
        <v>621</v>
      </c>
      <c r="F118" t="s">
        <v>78</v>
      </c>
      <c r="G118" t="s">
        <v>79</v>
      </c>
      <c r="H118" t="s">
        <v>80</v>
      </c>
      <c r="I118" t="s">
        <v>81</v>
      </c>
      <c r="J118" t="s">
        <v>82</v>
      </c>
      <c r="K118" t="s">
        <v>83</v>
      </c>
      <c r="L118" t="s">
        <v>84</v>
      </c>
      <c r="M118" t="s">
        <v>633</v>
      </c>
      <c r="N118" t="s">
        <v>86</v>
      </c>
      <c r="O118" s="2">
        <v>0.375</v>
      </c>
      <c r="P118" t="s">
        <v>87</v>
      </c>
      <c r="Q118">
        <v>1</v>
      </c>
      <c r="R118" t="s">
        <v>88</v>
      </c>
      <c r="S118">
        <v>32.767538999999999</v>
      </c>
      <c r="T118">
        <v>-117.160904</v>
      </c>
      <c r="U118" t="s">
        <v>89</v>
      </c>
      <c r="V118" t="b">
        <v>0</v>
      </c>
      <c r="W118">
        <v>9</v>
      </c>
      <c r="X118" t="s">
        <v>634</v>
      </c>
      <c r="Y118" t="s">
        <v>91</v>
      </c>
      <c r="AA118" t="s">
        <v>663</v>
      </c>
      <c r="AB118" t="s">
        <v>649</v>
      </c>
      <c r="AC118" t="s">
        <v>650</v>
      </c>
      <c r="AD118" t="s">
        <v>96</v>
      </c>
      <c r="AE118">
        <v>1</v>
      </c>
      <c r="AF118" t="s">
        <v>664</v>
      </c>
      <c r="AG118" t="b">
        <v>1</v>
      </c>
      <c r="AH118" t="s">
        <v>665</v>
      </c>
      <c r="AI118" t="s">
        <v>99</v>
      </c>
      <c r="AJ118" t="s">
        <v>100</v>
      </c>
      <c r="AK118">
        <v>65.010000000000005</v>
      </c>
      <c r="AL118" t="s">
        <v>101</v>
      </c>
      <c r="AM118" t="s">
        <v>653</v>
      </c>
      <c r="AN118" t="s">
        <v>654</v>
      </c>
      <c r="AO118">
        <v>1</v>
      </c>
      <c r="AP118" t="s">
        <v>103</v>
      </c>
      <c r="AQ118">
        <v>260.02</v>
      </c>
      <c r="AR118" t="s">
        <v>101</v>
      </c>
      <c r="AS118" t="s">
        <v>83</v>
      </c>
      <c r="AT118" t="s">
        <v>104</v>
      </c>
      <c r="AU118" t="s">
        <v>655</v>
      </c>
      <c r="AV118" t="s">
        <v>106</v>
      </c>
      <c r="AW118" t="s">
        <v>125</v>
      </c>
      <c r="AX118">
        <v>50</v>
      </c>
      <c r="AY118" t="s">
        <v>126</v>
      </c>
      <c r="AZ118" t="s">
        <v>109</v>
      </c>
      <c r="BA118" t="s">
        <v>110</v>
      </c>
      <c r="BB118" t="s">
        <v>127</v>
      </c>
      <c r="BC118" t="s">
        <v>640</v>
      </c>
      <c r="BD118" s="1">
        <v>44945</v>
      </c>
      <c r="BE118" t="s">
        <v>656</v>
      </c>
      <c r="BF118" s="1">
        <v>44789</v>
      </c>
      <c r="BG118" t="s">
        <v>117</v>
      </c>
      <c r="BH118" s="1">
        <v>18264</v>
      </c>
      <c r="BI118">
        <v>1</v>
      </c>
      <c r="BJ118" s="35">
        <f>BK118*1000</f>
        <v>47</v>
      </c>
      <c r="BK118">
        <v>4.7E-2</v>
      </c>
      <c r="BL118">
        <v>4.7E-2</v>
      </c>
      <c r="BM118" t="s">
        <v>123</v>
      </c>
      <c r="BN118" t="s">
        <v>124</v>
      </c>
      <c r="BO118">
        <v>3.0000000000000001E-3</v>
      </c>
      <c r="BP118">
        <v>0.01</v>
      </c>
      <c r="BQ118">
        <v>1</v>
      </c>
      <c r="BR118" t="s">
        <v>117</v>
      </c>
      <c r="BS118" t="s">
        <v>118</v>
      </c>
      <c r="BT118" t="s">
        <v>119</v>
      </c>
      <c r="BU118" t="s">
        <v>120</v>
      </c>
      <c r="BX118" t="b">
        <v>0</v>
      </c>
      <c r="BY118" t="b">
        <v>1</v>
      </c>
      <c r="BZ118">
        <f>VLOOKUP(AA118,Comps2,6,FALSE)</f>
        <v>247</v>
      </c>
      <c r="CA118">
        <f>VLOOKUP(AA118,Comps2,7,FALSE)</f>
        <v>249</v>
      </c>
      <c r="CB118" t="str">
        <f>VLOOKUP(AA118,Comps2,8,FALSE)</f>
        <v>mm</v>
      </c>
      <c r="CC118" t="str">
        <f>VLOOKUP(AA118,Comps2,9,FALSE)</f>
        <v>Field</v>
      </c>
      <c r="CD118">
        <f>VLOOKUP(AA118,Comps2,10,FALSE)</f>
        <v>220</v>
      </c>
      <c r="CE118" t="str">
        <f>VLOOKUP(AA118,Comps2,11,FALSE)</f>
        <v>g</v>
      </c>
      <c r="CF118" t="str">
        <f>VLOOKUP(AA118,Comps2,12,FALSE)</f>
        <v>Field</v>
      </c>
      <c r="CG118">
        <f>VLOOKUP(AA118,Comps2,13,FALSE)</f>
        <v>0</v>
      </c>
      <c r="CH118" t="e">
        <f>VLOOKUP(AA118,Comps2,14,FALSE)</f>
        <v>#N/A</v>
      </c>
      <c r="CI118" t="str">
        <f>VLOOKUP(AA118,Comps2,15,FALSE)</f>
        <v>LAB</v>
      </c>
    </row>
    <row r="119" spans="1:87" x14ac:dyDescent="0.25">
      <c r="A119" s="1">
        <v>44795</v>
      </c>
      <c r="B119">
        <v>8</v>
      </c>
      <c r="C119">
        <v>2022</v>
      </c>
      <c r="D119" t="s">
        <v>729</v>
      </c>
      <c r="E119" t="s">
        <v>730</v>
      </c>
      <c r="F119" t="s">
        <v>78</v>
      </c>
      <c r="G119" t="s">
        <v>79</v>
      </c>
      <c r="H119" t="s">
        <v>80</v>
      </c>
      <c r="I119" t="s">
        <v>81</v>
      </c>
      <c r="J119" t="s">
        <v>82</v>
      </c>
      <c r="K119" t="s">
        <v>83</v>
      </c>
      <c r="M119" t="s">
        <v>527</v>
      </c>
      <c r="N119" t="s">
        <v>86</v>
      </c>
      <c r="O119" s="2">
        <v>0.69444444444444453</v>
      </c>
      <c r="P119" t="s">
        <v>528</v>
      </c>
      <c r="Q119">
        <v>1</v>
      </c>
      <c r="R119" t="s">
        <v>88</v>
      </c>
      <c r="S119">
        <v>32.579559000000003</v>
      </c>
      <c r="T119">
        <v>-117.137264</v>
      </c>
      <c r="U119" t="s">
        <v>89</v>
      </c>
      <c r="V119" t="b">
        <v>0</v>
      </c>
      <c r="X119" t="s">
        <v>529</v>
      </c>
      <c r="Y119" t="s">
        <v>91</v>
      </c>
      <c r="AA119" t="s">
        <v>757</v>
      </c>
      <c r="AB119" t="s">
        <v>758</v>
      </c>
      <c r="AC119" t="s">
        <v>759</v>
      </c>
      <c r="AD119" t="s">
        <v>96</v>
      </c>
      <c r="AE119">
        <v>1</v>
      </c>
      <c r="AF119" t="s">
        <v>760</v>
      </c>
      <c r="AG119" t="b">
        <v>1</v>
      </c>
      <c r="AH119" t="s">
        <v>761</v>
      </c>
      <c r="AI119" t="s">
        <v>99</v>
      </c>
      <c r="AJ119" t="s">
        <v>100</v>
      </c>
      <c r="AK119">
        <v>180.25</v>
      </c>
      <c r="AL119" t="s">
        <v>101</v>
      </c>
      <c r="AN119" t="s">
        <v>762</v>
      </c>
      <c r="AO119">
        <v>1</v>
      </c>
      <c r="AP119" t="s">
        <v>103</v>
      </c>
      <c r="AQ119">
        <v>350</v>
      </c>
      <c r="AR119" t="s">
        <v>101</v>
      </c>
      <c r="AS119" t="s">
        <v>83</v>
      </c>
      <c r="AT119" t="s">
        <v>104</v>
      </c>
      <c r="AU119" t="s">
        <v>763</v>
      </c>
      <c r="AV119" t="s">
        <v>106</v>
      </c>
      <c r="AW119" t="s">
        <v>125</v>
      </c>
      <c r="AX119">
        <v>50</v>
      </c>
      <c r="AY119" t="s">
        <v>126</v>
      </c>
      <c r="AZ119" t="s">
        <v>109</v>
      </c>
      <c r="BA119" t="s">
        <v>110</v>
      </c>
      <c r="BB119" t="s">
        <v>127</v>
      </c>
      <c r="BC119" t="s">
        <v>627</v>
      </c>
      <c r="BD119" s="1">
        <v>44957</v>
      </c>
      <c r="BE119" t="s">
        <v>764</v>
      </c>
      <c r="BF119" s="1">
        <v>44795</v>
      </c>
      <c r="BG119" t="s">
        <v>117</v>
      </c>
      <c r="BH119" s="1">
        <v>18264</v>
      </c>
      <c r="BI119">
        <v>1</v>
      </c>
      <c r="BJ119" s="35">
        <f>BK119*1000</f>
        <v>45</v>
      </c>
      <c r="BK119">
        <v>4.4999999999999998E-2</v>
      </c>
      <c r="BL119">
        <v>4.4999999999999998E-2</v>
      </c>
      <c r="BM119" t="s">
        <v>123</v>
      </c>
      <c r="BN119" t="s">
        <v>124</v>
      </c>
      <c r="BO119">
        <v>3.0000000000000001E-3</v>
      </c>
      <c r="BP119">
        <v>0.01</v>
      </c>
      <c r="BQ119">
        <v>1</v>
      </c>
      <c r="BR119" t="s">
        <v>117</v>
      </c>
      <c r="BS119" t="s">
        <v>118</v>
      </c>
      <c r="BT119" t="s">
        <v>119</v>
      </c>
      <c r="BU119" t="s">
        <v>120</v>
      </c>
      <c r="BX119" t="b">
        <v>0</v>
      </c>
      <c r="BY119" t="b">
        <v>1</v>
      </c>
      <c r="BZ119">
        <f>VLOOKUP(AA119,Comps2,6,FALSE)</f>
        <v>275</v>
      </c>
      <c r="CA119">
        <f>VLOOKUP(AA119,Comps2,7,FALSE)</f>
        <v>305</v>
      </c>
      <c r="CB119" t="str">
        <f>VLOOKUP(AA119,Comps2,8,FALSE)</f>
        <v>mm</v>
      </c>
      <c r="CC119" t="str">
        <f>VLOOKUP(AA119,Comps2,9,FALSE)</f>
        <v>Field</v>
      </c>
      <c r="CD119">
        <f>VLOOKUP(AA119,Comps2,10,FALSE)</f>
        <v>265</v>
      </c>
      <c r="CE119" t="str">
        <f>VLOOKUP(AA119,Comps2,11,FALSE)</f>
        <v>g</v>
      </c>
      <c r="CF119" t="str">
        <f>VLOOKUP(AA119,Comps2,12,FALSE)</f>
        <v>Field</v>
      </c>
      <c r="CG119">
        <f>VLOOKUP(AA119,Comps2,13,FALSE)</f>
        <v>0</v>
      </c>
      <c r="CH119" t="e">
        <f>VLOOKUP(AA119,Comps2,14,FALSE)</f>
        <v>#N/A</v>
      </c>
      <c r="CI119" t="str">
        <f>VLOOKUP(AA119,Comps2,15,FALSE)</f>
        <v>LAB</v>
      </c>
    </row>
    <row r="120" spans="1:87" x14ac:dyDescent="0.25">
      <c r="A120" s="1">
        <v>44796</v>
      </c>
      <c r="B120">
        <v>8</v>
      </c>
      <c r="C120">
        <v>2022</v>
      </c>
      <c r="D120" t="s">
        <v>729</v>
      </c>
      <c r="E120" t="s">
        <v>730</v>
      </c>
      <c r="F120" t="s">
        <v>78</v>
      </c>
      <c r="G120" t="s">
        <v>79</v>
      </c>
      <c r="H120" t="s">
        <v>80</v>
      </c>
      <c r="I120" t="s">
        <v>81</v>
      </c>
      <c r="J120" t="s">
        <v>82</v>
      </c>
      <c r="K120" t="s">
        <v>83</v>
      </c>
      <c r="M120" t="s">
        <v>848</v>
      </c>
      <c r="N120" t="s">
        <v>86</v>
      </c>
      <c r="O120" s="2">
        <v>0.68055555555555547</v>
      </c>
      <c r="P120" t="s">
        <v>528</v>
      </c>
      <c r="Q120">
        <v>1</v>
      </c>
      <c r="R120" t="s">
        <v>88</v>
      </c>
      <c r="S120">
        <v>32.579559000000003</v>
      </c>
      <c r="T120">
        <v>-117.137264</v>
      </c>
      <c r="U120" t="s">
        <v>89</v>
      </c>
      <c r="V120" t="b">
        <v>0</v>
      </c>
      <c r="X120" t="s">
        <v>529</v>
      </c>
      <c r="Y120" t="s">
        <v>91</v>
      </c>
      <c r="AA120" t="s">
        <v>855</v>
      </c>
      <c r="AB120" t="s">
        <v>758</v>
      </c>
      <c r="AC120" t="s">
        <v>759</v>
      </c>
      <c r="AD120" t="s">
        <v>96</v>
      </c>
      <c r="AE120">
        <v>1</v>
      </c>
      <c r="AF120" t="s">
        <v>856</v>
      </c>
      <c r="AG120" t="b">
        <v>1</v>
      </c>
      <c r="AH120" t="s">
        <v>857</v>
      </c>
      <c r="AI120" t="s">
        <v>99</v>
      </c>
      <c r="AJ120" t="s">
        <v>100</v>
      </c>
      <c r="AK120">
        <v>169.75</v>
      </c>
      <c r="AL120" t="s">
        <v>101</v>
      </c>
      <c r="AN120" t="s">
        <v>762</v>
      </c>
      <c r="AO120">
        <v>1</v>
      </c>
      <c r="AP120" t="s">
        <v>103</v>
      </c>
      <c r="AQ120">
        <v>350</v>
      </c>
      <c r="AR120" t="s">
        <v>101</v>
      </c>
      <c r="AS120" t="s">
        <v>83</v>
      </c>
      <c r="AT120" t="s">
        <v>104</v>
      </c>
      <c r="AU120" t="s">
        <v>763</v>
      </c>
      <c r="AV120" t="s">
        <v>106</v>
      </c>
      <c r="AW120" t="s">
        <v>125</v>
      </c>
      <c r="AX120">
        <v>50</v>
      </c>
      <c r="AY120" t="s">
        <v>126</v>
      </c>
      <c r="AZ120" t="s">
        <v>109</v>
      </c>
      <c r="BA120" t="s">
        <v>110</v>
      </c>
      <c r="BB120" t="s">
        <v>127</v>
      </c>
      <c r="BC120" t="s">
        <v>627</v>
      </c>
      <c r="BD120" s="1">
        <v>44957</v>
      </c>
      <c r="BE120" t="s">
        <v>764</v>
      </c>
      <c r="BF120" s="1">
        <v>44795</v>
      </c>
      <c r="BG120" t="s">
        <v>117</v>
      </c>
      <c r="BH120" s="1">
        <v>18264</v>
      </c>
      <c r="BI120">
        <v>1</v>
      </c>
      <c r="BJ120" s="35">
        <f>BK120*1000</f>
        <v>45</v>
      </c>
      <c r="BK120">
        <v>4.4999999999999998E-2</v>
      </c>
      <c r="BL120">
        <v>4.4999999999999998E-2</v>
      </c>
      <c r="BM120" t="s">
        <v>123</v>
      </c>
      <c r="BN120" t="s">
        <v>124</v>
      </c>
      <c r="BO120">
        <v>3.0000000000000001E-3</v>
      </c>
      <c r="BP120">
        <v>0.01</v>
      </c>
      <c r="BQ120">
        <v>1</v>
      </c>
      <c r="BR120" t="s">
        <v>117</v>
      </c>
      <c r="BS120" t="s">
        <v>118</v>
      </c>
      <c r="BT120" t="s">
        <v>119</v>
      </c>
      <c r="BU120" t="s">
        <v>120</v>
      </c>
      <c r="BX120" t="b">
        <v>0</v>
      </c>
      <c r="BY120" t="b">
        <v>1</v>
      </c>
      <c r="BZ120">
        <f>VLOOKUP(AA120,Comps2,6,FALSE)</f>
        <v>261</v>
      </c>
      <c r="CA120">
        <f>VLOOKUP(AA120,Comps2,7,FALSE)</f>
        <v>287</v>
      </c>
      <c r="CB120" t="str">
        <f>VLOOKUP(AA120,Comps2,8,FALSE)</f>
        <v>mm</v>
      </c>
      <c r="CC120" t="str">
        <f>VLOOKUP(AA120,Comps2,9,FALSE)</f>
        <v>Field</v>
      </c>
      <c r="CD120">
        <f>VLOOKUP(AA120,Comps2,10,FALSE)</f>
        <v>200</v>
      </c>
      <c r="CE120" t="str">
        <f>VLOOKUP(AA120,Comps2,11,FALSE)</f>
        <v>g</v>
      </c>
      <c r="CF120" t="str">
        <f>VLOOKUP(AA120,Comps2,12,FALSE)</f>
        <v>Field</v>
      </c>
      <c r="CG120">
        <f>VLOOKUP(AA120,Comps2,13,FALSE)</f>
        <v>0</v>
      </c>
      <c r="CH120" t="e">
        <f>VLOOKUP(AA120,Comps2,14,FALSE)</f>
        <v>#N/A</v>
      </c>
      <c r="CI120" t="str">
        <f>VLOOKUP(AA120,Comps2,15,FALSE)</f>
        <v>LAB</v>
      </c>
    </row>
    <row r="121" spans="1:87" x14ac:dyDescent="0.25">
      <c r="A121" s="1">
        <v>44698</v>
      </c>
      <c r="B121">
        <v>5</v>
      </c>
      <c r="C121">
        <v>2022</v>
      </c>
      <c r="D121" t="s">
        <v>280</v>
      </c>
      <c r="E121" t="s">
        <v>281</v>
      </c>
      <c r="F121" t="s">
        <v>78</v>
      </c>
      <c r="G121" t="s">
        <v>79</v>
      </c>
      <c r="H121" t="s">
        <v>80</v>
      </c>
      <c r="I121" t="s">
        <v>81</v>
      </c>
      <c r="J121" t="s">
        <v>82</v>
      </c>
      <c r="K121" t="s">
        <v>83</v>
      </c>
      <c r="L121" t="s">
        <v>282</v>
      </c>
      <c r="M121" t="s">
        <v>85</v>
      </c>
      <c r="N121" t="s">
        <v>86</v>
      </c>
      <c r="O121" s="2">
        <v>0.375</v>
      </c>
      <c r="P121" t="s">
        <v>87</v>
      </c>
      <c r="Q121">
        <v>1</v>
      </c>
      <c r="R121" t="s">
        <v>88</v>
      </c>
      <c r="S121">
        <v>32.988633999999998</v>
      </c>
      <c r="T121">
        <v>-116.582258</v>
      </c>
      <c r="U121" t="s">
        <v>89</v>
      </c>
      <c r="V121" t="b">
        <v>0</v>
      </c>
      <c r="W121">
        <v>9</v>
      </c>
      <c r="X121" t="s">
        <v>90</v>
      </c>
      <c r="Y121" t="s">
        <v>91</v>
      </c>
      <c r="Z121" t="s">
        <v>92</v>
      </c>
      <c r="AA121" t="s">
        <v>410</v>
      </c>
      <c r="AB121" t="s">
        <v>142</v>
      </c>
      <c r="AC121" t="s">
        <v>143</v>
      </c>
      <c r="AD121" t="s">
        <v>96</v>
      </c>
      <c r="AE121">
        <v>1</v>
      </c>
      <c r="AF121" t="s">
        <v>411</v>
      </c>
      <c r="AG121" t="b">
        <v>1</v>
      </c>
      <c r="AH121" t="s">
        <v>412</v>
      </c>
      <c r="AI121" t="s">
        <v>146</v>
      </c>
      <c r="AJ121" t="s">
        <v>147</v>
      </c>
      <c r="AK121">
        <v>24.27</v>
      </c>
      <c r="AL121" t="s">
        <v>101</v>
      </c>
      <c r="AN121" t="s">
        <v>413</v>
      </c>
      <c r="AO121">
        <v>1</v>
      </c>
      <c r="AP121" t="s">
        <v>103</v>
      </c>
      <c r="AQ121">
        <v>24.27</v>
      </c>
      <c r="AR121" t="s">
        <v>101</v>
      </c>
      <c r="AS121" t="s">
        <v>83</v>
      </c>
      <c r="AT121" t="s">
        <v>104</v>
      </c>
      <c r="AV121" t="s">
        <v>106</v>
      </c>
      <c r="AW121" t="s">
        <v>125</v>
      </c>
      <c r="AX121">
        <v>50</v>
      </c>
      <c r="AY121" t="s">
        <v>126</v>
      </c>
      <c r="AZ121" t="s">
        <v>109</v>
      </c>
      <c r="BA121" t="s">
        <v>110</v>
      </c>
      <c r="BB121" t="s">
        <v>127</v>
      </c>
      <c r="BC121" t="s">
        <v>395</v>
      </c>
      <c r="BD121" s="1">
        <v>44767</v>
      </c>
      <c r="BE121" t="s">
        <v>411</v>
      </c>
      <c r="BF121" s="1">
        <v>44698</v>
      </c>
      <c r="BG121" t="s">
        <v>117</v>
      </c>
      <c r="BH121" s="1">
        <v>18264</v>
      </c>
      <c r="BI121">
        <v>1</v>
      </c>
      <c r="BJ121" s="35">
        <f>BK121*1000</f>
        <v>42</v>
      </c>
      <c r="BK121">
        <v>4.2000000000000003E-2</v>
      </c>
      <c r="BL121">
        <v>4.2000000000000003E-2</v>
      </c>
      <c r="BM121" t="s">
        <v>123</v>
      </c>
      <c r="BN121" t="s">
        <v>124</v>
      </c>
      <c r="BO121">
        <v>3.0000000000000001E-3</v>
      </c>
      <c r="BP121">
        <v>0.01</v>
      </c>
      <c r="BQ121">
        <v>1</v>
      </c>
      <c r="BR121" t="s">
        <v>117</v>
      </c>
      <c r="BS121" t="s">
        <v>118</v>
      </c>
      <c r="BT121" t="s">
        <v>119</v>
      </c>
      <c r="BU121" t="s">
        <v>120</v>
      </c>
      <c r="BX121" t="b">
        <v>0</v>
      </c>
      <c r="BY121" t="b">
        <v>1</v>
      </c>
      <c r="BZ121">
        <f>VLOOKUP(AA121,Comps2,6,FALSE)</f>
        <v>252</v>
      </c>
      <c r="CA121">
        <f>VLOOKUP(AA121,Comps2,7,FALSE)</f>
        <v>260</v>
      </c>
      <c r="CB121" t="str">
        <f>VLOOKUP(AA121,Comps2,8,FALSE)</f>
        <v>mm</v>
      </c>
      <c r="CC121" t="str">
        <f>VLOOKUP(AA121,Comps2,9,FALSE)</f>
        <v>Field</v>
      </c>
      <c r="CD121">
        <f>VLOOKUP(AA121,Comps2,10,FALSE)</f>
        <v>280</v>
      </c>
      <c r="CE121" t="str">
        <f>VLOOKUP(AA121,Comps2,11,FALSE)</f>
        <v>g</v>
      </c>
      <c r="CF121" t="str">
        <f>VLOOKUP(AA121,Comps2,12,FALSE)</f>
        <v>Field</v>
      </c>
      <c r="CG121">
        <f>VLOOKUP(AA121,Comps2,13,FALSE)</f>
        <v>0</v>
      </c>
      <c r="CH121">
        <f>VLOOKUP(AA121,Comps2,14,FALSE)</f>
        <v>9</v>
      </c>
      <c r="CI121" t="str">
        <f>VLOOKUP(AA121,Comps2,15,FALSE)</f>
        <v>LAB</v>
      </c>
    </row>
    <row r="122" spans="1:87" x14ac:dyDescent="0.25">
      <c r="A122" s="1">
        <v>44838</v>
      </c>
      <c r="B122">
        <v>10</v>
      </c>
      <c r="C122">
        <v>2022</v>
      </c>
      <c r="D122" t="s">
        <v>1112</v>
      </c>
      <c r="E122" t="s">
        <v>1113</v>
      </c>
      <c r="F122" t="s">
        <v>78</v>
      </c>
      <c r="G122" t="s">
        <v>79</v>
      </c>
      <c r="H122" t="s">
        <v>80</v>
      </c>
      <c r="I122" t="s">
        <v>81</v>
      </c>
      <c r="J122" t="s">
        <v>82</v>
      </c>
      <c r="K122" t="s">
        <v>83</v>
      </c>
      <c r="M122" t="s">
        <v>527</v>
      </c>
      <c r="N122" t="s">
        <v>86</v>
      </c>
      <c r="O122" s="2">
        <v>0.31944444444444448</v>
      </c>
      <c r="P122" t="s">
        <v>528</v>
      </c>
      <c r="Q122">
        <v>1</v>
      </c>
      <c r="R122" t="s">
        <v>88</v>
      </c>
      <c r="S122">
        <v>33.458264972549003</v>
      </c>
      <c r="T122">
        <v>-117.696585843137</v>
      </c>
      <c r="U122" t="s">
        <v>89</v>
      </c>
      <c r="V122" t="b">
        <v>0</v>
      </c>
      <c r="W122">
        <v>9</v>
      </c>
      <c r="X122" t="s">
        <v>529</v>
      </c>
      <c r="Y122" t="s">
        <v>91</v>
      </c>
      <c r="AA122" t="s">
        <v>1166</v>
      </c>
      <c r="AB122" t="s">
        <v>758</v>
      </c>
      <c r="AC122" t="s">
        <v>759</v>
      </c>
      <c r="AD122" t="s">
        <v>96</v>
      </c>
      <c r="AE122">
        <v>1</v>
      </c>
      <c r="AF122" t="s">
        <v>1167</v>
      </c>
      <c r="AG122" t="b">
        <v>1</v>
      </c>
      <c r="AH122" t="s">
        <v>1168</v>
      </c>
      <c r="AI122" t="s">
        <v>99</v>
      </c>
      <c r="AJ122" t="s">
        <v>100</v>
      </c>
      <c r="AK122">
        <v>69.33</v>
      </c>
      <c r="AL122" t="s">
        <v>101</v>
      </c>
      <c r="AN122" t="s">
        <v>1169</v>
      </c>
      <c r="AO122">
        <v>1</v>
      </c>
      <c r="AP122" t="s">
        <v>103</v>
      </c>
      <c r="AQ122">
        <v>325</v>
      </c>
      <c r="AR122" t="s">
        <v>101</v>
      </c>
      <c r="AS122" t="s">
        <v>83</v>
      </c>
      <c r="AT122" t="s">
        <v>104</v>
      </c>
      <c r="AU122" t="s">
        <v>1170</v>
      </c>
      <c r="AV122" t="s">
        <v>106</v>
      </c>
      <c r="AW122" t="s">
        <v>125</v>
      </c>
      <c r="AX122">
        <v>50</v>
      </c>
      <c r="AY122" t="s">
        <v>126</v>
      </c>
      <c r="AZ122" t="s">
        <v>109</v>
      </c>
      <c r="BA122" t="s">
        <v>110</v>
      </c>
      <c r="BB122" t="s">
        <v>127</v>
      </c>
      <c r="BC122" t="s">
        <v>627</v>
      </c>
      <c r="BD122" s="1">
        <v>44957</v>
      </c>
      <c r="BE122" t="s">
        <v>1171</v>
      </c>
      <c r="BF122" s="1">
        <v>44838</v>
      </c>
      <c r="BG122" t="s">
        <v>117</v>
      </c>
      <c r="BH122" s="1">
        <v>18264</v>
      </c>
      <c r="BI122">
        <v>1</v>
      </c>
      <c r="BJ122" s="35">
        <f>BK122*1000</f>
        <v>42</v>
      </c>
      <c r="BK122">
        <v>4.2000000000000003E-2</v>
      </c>
      <c r="BL122">
        <v>4.2000000000000003E-2</v>
      </c>
      <c r="BM122" t="s">
        <v>123</v>
      </c>
      <c r="BN122" t="s">
        <v>124</v>
      </c>
      <c r="BO122">
        <v>3.0000000000000001E-3</v>
      </c>
      <c r="BP122">
        <v>0.01</v>
      </c>
      <c r="BQ122">
        <v>1</v>
      </c>
      <c r="BR122" t="s">
        <v>117</v>
      </c>
      <c r="BS122" t="s">
        <v>118</v>
      </c>
      <c r="BT122" t="s">
        <v>119</v>
      </c>
      <c r="BU122" t="s">
        <v>120</v>
      </c>
      <c r="BX122" t="b">
        <v>0</v>
      </c>
      <c r="BY122" t="b">
        <v>1</v>
      </c>
      <c r="BZ122">
        <f>VLOOKUP(AA122,Comps2,6,FALSE)</f>
        <v>242</v>
      </c>
      <c r="CA122">
        <f>VLOOKUP(AA122,Comps2,7,FALSE)</f>
        <v>267</v>
      </c>
      <c r="CB122" t="str">
        <f>VLOOKUP(AA122,Comps2,8,FALSE)</f>
        <v>mm</v>
      </c>
      <c r="CC122" t="str">
        <f>VLOOKUP(AA122,Comps2,9,FALSE)</f>
        <v>Field</v>
      </c>
      <c r="CD122">
        <f>VLOOKUP(AA122,Comps2,10,FALSE)</f>
        <v>180</v>
      </c>
      <c r="CE122" t="str">
        <f>VLOOKUP(AA122,Comps2,11,FALSE)</f>
        <v>g</v>
      </c>
      <c r="CF122" t="str">
        <f>VLOOKUP(AA122,Comps2,12,FALSE)</f>
        <v>Field</v>
      </c>
      <c r="CG122">
        <f>VLOOKUP(AA122,Comps2,13,FALSE)</f>
        <v>0</v>
      </c>
      <c r="CH122" t="e">
        <f>VLOOKUP(AA122,Comps2,14,FALSE)</f>
        <v>#N/A</v>
      </c>
      <c r="CI122" t="str">
        <f>VLOOKUP(AA122,Comps2,15,FALSE)</f>
        <v>LAB</v>
      </c>
    </row>
    <row r="123" spans="1:87" x14ac:dyDescent="0.25">
      <c r="A123" s="1">
        <v>44838</v>
      </c>
      <c r="B123">
        <v>10</v>
      </c>
      <c r="C123">
        <v>2022</v>
      </c>
      <c r="D123" t="s">
        <v>1112</v>
      </c>
      <c r="E123" t="s">
        <v>1113</v>
      </c>
      <c r="F123" t="s">
        <v>78</v>
      </c>
      <c r="G123" t="s">
        <v>79</v>
      </c>
      <c r="H123" t="s">
        <v>80</v>
      </c>
      <c r="I123" t="s">
        <v>81</v>
      </c>
      <c r="J123" t="s">
        <v>82</v>
      </c>
      <c r="K123" t="s">
        <v>83</v>
      </c>
      <c r="M123" t="s">
        <v>527</v>
      </c>
      <c r="N123" t="s">
        <v>86</v>
      </c>
      <c r="O123" s="2">
        <v>0.31944444444444448</v>
      </c>
      <c r="P123" t="s">
        <v>528</v>
      </c>
      <c r="Q123">
        <v>1</v>
      </c>
      <c r="R123" t="s">
        <v>88</v>
      </c>
      <c r="S123">
        <v>33.458264972549003</v>
      </c>
      <c r="T123">
        <v>-117.696585843137</v>
      </c>
      <c r="U123" t="s">
        <v>89</v>
      </c>
      <c r="V123" t="b">
        <v>0</v>
      </c>
      <c r="W123">
        <v>9</v>
      </c>
      <c r="X123" t="s">
        <v>529</v>
      </c>
      <c r="Y123" t="s">
        <v>91</v>
      </c>
      <c r="AA123" t="s">
        <v>1172</v>
      </c>
      <c r="AB123" t="s">
        <v>758</v>
      </c>
      <c r="AC123" t="s">
        <v>759</v>
      </c>
      <c r="AD123" t="s">
        <v>96</v>
      </c>
      <c r="AE123">
        <v>1</v>
      </c>
      <c r="AF123" t="s">
        <v>1173</v>
      </c>
      <c r="AG123" t="b">
        <v>1</v>
      </c>
      <c r="AH123" t="s">
        <v>1174</v>
      </c>
      <c r="AI123" t="s">
        <v>99</v>
      </c>
      <c r="AJ123" t="s">
        <v>100</v>
      </c>
      <c r="AK123">
        <v>69.33</v>
      </c>
      <c r="AL123" t="s">
        <v>101</v>
      </c>
      <c r="AN123" t="s">
        <v>1169</v>
      </c>
      <c r="AO123">
        <v>1</v>
      </c>
      <c r="AP123" t="s">
        <v>103</v>
      </c>
      <c r="AQ123">
        <v>325</v>
      </c>
      <c r="AR123" t="s">
        <v>101</v>
      </c>
      <c r="AS123" t="s">
        <v>83</v>
      </c>
      <c r="AT123" t="s">
        <v>104</v>
      </c>
      <c r="AU123" t="s">
        <v>1170</v>
      </c>
      <c r="AV123" t="s">
        <v>106</v>
      </c>
      <c r="AW123" t="s">
        <v>125</v>
      </c>
      <c r="AX123">
        <v>50</v>
      </c>
      <c r="AY123" t="s">
        <v>126</v>
      </c>
      <c r="AZ123" t="s">
        <v>109</v>
      </c>
      <c r="BA123" t="s">
        <v>110</v>
      </c>
      <c r="BB123" t="s">
        <v>127</v>
      </c>
      <c r="BC123" t="s">
        <v>627</v>
      </c>
      <c r="BD123" s="1">
        <v>44957</v>
      </c>
      <c r="BE123" t="s">
        <v>1171</v>
      </c>
      <c r="BF123" s="1">
        <v>44838</v>
      </c>
      <c r="BG123" t="s">
        <v>117</v>
      </c>
      <c r="BH123" s="1">
        <v>18264</v>
      </c>
      <c r="BI123">
        <v>1</v>
      </c>
      <c r="BJ123" s="35">
        <f>BK123*1000</f>
        <v>42</v>
      </c>
      <c r="BK123">
        <v>4.2000000000000003E-2</v>
      </c>
      <c r="BL123">
        <v>4.2000000000000003E-2</v>
      </c>
      <c r="BM123" t="s">
        <v>123</v>
      </c>
      <c r="BN123" t="s">
        <v>124</v>
      </c>
      <c r="BO123">
        <v>3.0000000000000001E-3</v>
      </c>
      <c r="BP123">
        <v>0.01</v>
      </c>
      <c r="BQ123">
        <v>1</v>
      </c>
      <c r="BR123" t="s">
        <v>117</v>
      </c>
      <c r="BS123" t="s">
        <v>118</v>
      </c>
      <c r="BT123" t="s">
        <v>119</v>
      </c>
      <c r="BU123" t="s">
        <v>120</v>
      </c>
      <c r="BX123" t="b">
        <v>0</v>
      </c>
      <c r="BY123" t="b">
        <v>1</v>
      </c>
      <c r="BZ123">
        <f>VLOOKUP(AA123,Comps2,6,FALSE)</f>
        <v>241</v>
      </c>
      <c r="CA123">
        <f>VLOOKUP(AA123,Comps2,7,FALSE)</f>
        <v>265</v>
      </c>
      <c r="CB123" t="str">
        <f>VLOOKUP(AA123,Comps2,8,FALSE)</f>
        <v>mm</v>
      </c>
      <c r="CC123" t="str">
        <f>VLOOKUP(AA123,Comps2,9,FALSE)</f>
        <v>Field</v>
      </c>
      <c r="CD123">
        <f>VLOOKUP(AA123,Comps2,10,FALSE)</f>
        <v>180</v>
      </c>
      <c r="CE123" t="str">
        <f>VLOOKUP(AA123,Comps2,11,FALSE)</f>
        <v>g</v>
      </c>
      <c r="CF123" t="str">
        <f>VLOOKUP(AA123,Comps2,12,FALSE)</f>
        <v>Field</v>
      </c>
      <c r="CG123">
        <f>VLOOKUP(AA123,Comps2,13,FALSE)</f>
        <v>0</v>
      </c>
      <c r="CH123" t="e">
        <f>VLOOKUP(AA123,Comps2,14,FALSE)</f>
        <v>#N/A</v>
      </c>
      <c r="CI123" t="str">
        <f>VLOOKUP(AA123,Comps2,15,FALSE)</f>
        <v>LAB</v>
      </c>
    </row>
    <row r="124" spans="1:87" x14ac:dyDescent="0.25">
      <c r="A124" s="1">
        <v>44838</v>
      </c>
      <c r="B124">
        <v>10</v>
      </c>
      <c r="C124">
        <v>2022</v>
      </c>
      <c r="D124" t="s">
        <v>1112</v>
      </c>
      <c r="E124" t="s">
        <v>1113</v>
      </c>
      <c r="F124" t="s">
        <v>78</v>
      </c>
      <c r="G124" t="s">
        <v>79</v>
      </c>
      <c r="H124" t="s">
        <v>80</v>
      </c>
      <c r="I124" t="s">
        <v>81</v>
      </c>
      <c r="J124" t="s">
        <v>82</v>
      </c>
      <c r="K124" t="s">
        <v>83</v>
      </c>
      <c r="M124" t="s">
        <v>527</v>
      </c>
      <c r="N124" t="s">
        <v>86</v>
      </c>
      <c r="O124" s="2">
        <v>0.31944444444444448</v>
      </c>
      <c r="P124" t="s">
        <v>528</v>
      </c>
      <c r="Q124">
        <v>1</v>
      </c>
      <c r="R124" t="s">
        <v>88</v>
      </c>
      <c r="S124">
        <v>33.458264972549003</v>
      </c>
      <c r="T124">
        <v>-117.696585843137</v>
      </c>
      <c r="U124" t="s">
        <v>89</v>
      </c>
      <c r="V124" t="b">
        <v>0</v>
      </c>
      <c r="W124">
        <v>9</v>
      </c>
      <c r="X124" t="s">
        <v>529</v>
      </c>
      <c r="Y124" t="s">
        <v>91</v>
      </c>
      <c r="AA124" t="s">
        <v>1175</v>
      </c>
      <c r="AB124" t="s">
        <v>758</v>
      </c>
      <c r="AC124" t="s">
        <v>759</v>
      </c>
      <c r="AD124" t="s">
        <v>96</v>
      </c>
      <c r="AE124">
        <v>1</v>
      </c>
      <c r="AF124" t="s">
        <v>1176</v>
      </c>
      <c r="AG124" t="b">
        <v>1</v>
      </c>
      <c r="AH124" t="s">
        <v>1177</v>
      </c>
      <c r="AI124" t="s">
        <v>99</v>
      </c>
      <c r="AJ124" t="s">
        <v>100</v>
      </c>
      <c r="AK124">
        <v>56.88</v>
      </c>
      <c r="AL124" t="s">
        <v>101</v>
      </c>
      <c r="AN124" t="s">
        <v>1169</v>
      </c>
      <c r="AO124">
        <v>1</v>
      </c>
      <c r="AP124" t="s">
        <v>103</v>
      </c>
      <c r="AQ124">
        <v>325</v>
      </c>
      <c r="AR124" t="s">
        <v>101</v>
      </c>
      <c r="AS124" t="s">
        <v>83</v>
      </c>
      <c r="AT124" t="s">
        <v>104</v>
      </c>
      <c r="AU124" t="s">
        <v>1170</v>
      </c>
      <c r="AV124" t="s">
        <v>106</v>
      </c>
      <c r="AW124" t="s">
        <v>125</v>
      </c>
      <c r="AX124">
        <v>50</v>
      </c>
      <c r="AY124" t="s">
        <v>126</v>
      </c>
      <c r="AZ124" t="s">
        <v>109</v>
      </c>
      <c r="BA124" t="s">
        <v>110</v>
      </c>
      <c r="BB124" t="s">
        <v>127</v>
      </c>
      <c r="BC124" t="s">
        <v>627</v>
      </c>
      <c r="BD124" s="1">
        <v>44957</v>
      </c>
      <c r="BE124" t="s">
        <v>1171</v>
      </c>
      <c r="BF124" s="1">
        <v>44838</v>
      </c>
      <c r="BG124" t="s">
        <v>117</v>
      </c>
      <c r="BH124" s="1">
        <v>18264</v>
      </c>
      <c r="BI124">
        <v>1</v>
      </c>
      <c r="BJ124" s="35">
        <f>BK124*1000</f>
        <v>42</v>
      </c>
      <c r="BK124">
        <v>4.2000000000000003E-2</v>
      </c>
      <c r="BL124">
        <v>4.2000000000000003E-2</v>
      </c>
      <c r="BM124" t="s">
        <v>123</v>
      </c>
      <c r="BN124" t="s">
        <v>124</v>
      </c>
      <c r="BO124">
        <v>3.0000000000000001E-3</v>
      </c>
      <c r="BP124">
        <v>0.01</v>
      </c>
      <c r="BQ124">
        <v>1</v>
      </c>
      <c r="BR124" t="s">
        <v>117</v>
      </c>
      <c r="BS124" t="s">
        <v>118</v>
      </c>
      <c r="BT124" t="s">
        <v>119</v>
      </c>
      <c r="BU124" t="s">
        <v>120</v>
      </c>
      <c r="BX124" t="b">
        <v>0</v>
      </c>
      <c r="BY124" t="b">
        <v>1</v>
      </c>
      <c r="BZ124">
        <f>VLOOKUP(AA124,Comps2,6,FALSE)</f>
        <v>248</v>
      </c>
      <c r="CA124">
        <f>VLOOKUP(AA124,Comps2,7,FALSE)</f>
        <v>260</v>
      </c>
      <c r="CB124" t="str">
        <f>VLOOKUP(AA124,Comps2,8,FALSE)</f>
        <v>mm</v>
      </c>
      <c r="CC124" t="str">
        <f>VLOOKUP(AA124,Comps2,9,FALSE)</f>
        <v>Field</v>
      </c>
      <c r="CD124">
        <f>VLOOKUP(AA124,Comps2,10,FALSE)</f>
        <v>150</v>
      </c>
      <c r="CE124" t="str">
        <f>VLOOKUP(AA124,Comps2,11,FALSE)</f>
        <v>g</v>
      </c>
      <c r="CF124" t="str">
        <f>VLOOKUP(AA124,Comps2,12,FALSE)</f>
        <v>Field</v>
      </c>
      <c r="CG124">
        <f>VLOOKUP(AA124,Comps2,13,FALSE)</f>
        <v>0</v>
      </c>
      <c r="CH124" t="e">
        <f>VLOOKUP(AA124,Comps2,14,FALSE)</f>
        <v>#N/A</v>
      </c>
      <c r="CI124" t="str">
        <f>VLOOKUP(AA124,Comps2,15,FALSE)</f>
        <v>LAB</v>
      </c>
    </row>
    <row r="125" spans="1:87" x14ac:dyDescent="0.25">
      <c r="A125" s="1">
        <v>44838</v>
      </c>
      <c r="B125">
        <v>10</v>
      </c>
      <c r="C125">
        <v>2022</v>
      </c>
      <c r="D125" t="s">
        <v>1112</v>
      </c>
      <c r="E125" t="s">
        <v>1113</v>
      </c>
      <c r="F125" t="s">
        <v>78</v>
      </c>
      <c r="G125" t="s">
        <v>79</v>
      </c>
      <c r="H125" t="s">
        <v>80</v>
      </c>
      <c r="I125" t="s">
        <v>81</v>
      </c>
      <c r="J125" t="s">
        <v>82</v>
      </c>
      <c r="K125" t="s">
        <v>83</v>
      </c>
      <c r="M125" t="s">
        <v>527</v>
      </c>
      <c r="N125" t="s">
        <v>86</v>
      </c>
      <c r="O125" s="2">
        <v>0.31944444444444448</v>
      </c>
      <c r="P125" t="s">
        <v>528</v>
      </c>
      <c r="Q125">
        <v>1</v>
      </c>
      <c r="R125" t="s">
        <v>88</v>
      </c>
      <c r="S125">
        <v>33.458264972549003</v>
      </c>
      <c r="T125">
        <v>-117.696585843137</v>
      </c>
      <c r="U125" t="s">
        <v>89</v>
      </c>
      <c r="V125" t="b">
        <v>0</v>
      </c>
      <c r="W125">
        <v>9</v>
      </c>
      <c r="X125" t="s">
        <v>529</v>
      </c>
      <c r="Y125" t="s">
        <v>91</v>
      </c>
      <c r="AA125" t="s">
        <v>1178</v>
      </c>
      <c r="AB125" t="s">
        <v>758</v>
      </c>
      <c r="AC125" t="s">
        <v>759</v>
      </c>
      <c r="AD125" t="s">
        <v>96</v>
      </c>
      <c r="AE125">
        <v>1</v>
      </c>
      <c r="AF125" t="s">
        <v>1179</v>
      </c>
      <c r="AG125" t="b">
        <v>1</v>
      </c>
      <c r="AH125" t="s">
        <v>1180</v>
      </c>
      <c r="AI125" t="s">
        <v>99</v>
      </c>
      <c r="AJ125" t="s">
        <v>100</v>
      </c>
      <c r="AK125">
        <v>69.33</v>
      </c>
      <c r="AL125" t="s">
        <v>101</v>
      </c>
      <c r="AN125" t="s">
        <v>1169</v>
      </c>
      <c r="AO125">
        <v>1</v>
      </c>
      <c r="AP125" t="s">
        <v>103</v>
      </c>
      <c r="AQ125">
        <v>325</v>
      </c>
      <c r="AR125" t="s">
        <v>101</v>
      </c>
      <c r="AS125" t="s">
        <v>83</v>
      </c>
      <c r="AT125" t="s">
        <v>104</v>
      </c>
      <c r="AU125" t="s">
        <v>1170</v>
      </c>
      <c r="AV125" t="s">
        <v>106</v>
      </c>
      <c r="AW125" t="s">
        <v>125</v>
      </c>
      <c r="AX125">
        <v>50</v>
      </c>
      <c r="AY125" t="s">
        <v>126</v>
      </c>
      <c r="AZ125" t="s">
        <v>109</v>
      </c>
      <c r="BA125" t="s">
        <v>110</v>
      </c>
      <c r="BB125" t="s">
        <v>127</v>
      </c>
      <c r="BC125" t="s">
        <v>627</v>
      </c>
      <c r="BD125" s="1">
        <v>44957</v>
      </c>
      <c r="BE125" t="s">
        <v>1171</v>
      </c>
      <c r="BF125" s="1">
        <v>44838</v>
      </c>
      <c r="BG125" t="s">
        <v>117</v>
      </c>
      <c r="BH125" s="1">
        <v>18264</v>
      </c>
      <c r="BI125">
        <v>1</v>
      </c>
      <c r="BJ125" s="35">
        <f>BK125*1000</f>
        <v>42</v>
      </c>
      <c r="BK125">
        <v>4.2000000000000003E-2</v>
      </c>
      <c r="BL125">
        <v>4.2000000000000003E-2</v>
      </c>
      <c r="BM125" t="s">
        <v>123</v>
      </c>
      <c r="BN125" t="s">
        <v>124</v>
      </c>
      <c r="BO125">
        <v>3.0000000000000001E-3</v>
      </c>
      <c r="BP125">
        <v>0.01</v>
      </c>
      <c r="BQ125">
        <v>1</v>
      </c>
      <c r="BR125" t="s">
        <v>117</v>
      </c>
      <c r="BS125" t="s">
        <v>118</v>
      </c>
      <c r="BT125" t="s">
        <v>119</v>
      </c>
      <c r="BU125" t="s">
        <v>120</v>
      </c>
      <c r="BX125" t="b">
        <v>0</v>
      </c>
      <c r="BY125" t="b">
        <v>1</v>
      </c>
      <c r="BZ125">
        <f>VLOOKUP(AA125,Comps2,6,FALSE)</f>
        <v>251</v>
      </c>
      <c r="CA125">
        <f>VLOOKUP(AA125,Comps2,7,FALSE)</f>
        <v>277</v>
      </c>
      <c r="CB125" t="str">
        <f>VLOOKUP(AA125,Comps2,8,FALSE)</f>
        <v>mm</v>
      </c>
      <c r="CC125" t="str">
        <f>VLOOKUP(AA125,Comps2,9,FALSE)</f>
        <v>Field</v>
      </c>
      <c r="CD125">
        <f>VLOOKUP(AA125,Comps2,10,FALSE)</f>
        <v>180</v>
      </c>
      <c r="CE125" t="str">
        <f>VLOOKUP(AA125,Comps2,11,FALSE)</f>
        <v>g</v>
      </c>
      <c r="CF125" t="str">
        <f>VLOOKUP(AA125,Comps2,12,FALSE)</f>
        <v>Field</v>
      </c>
      <c r="CG125">
        <f>VLOOKUP(AA125,Comps2,13,FALSE)</f>
        <v>0</v>
      </c>
      <c r="CH125" t="e">
        <f>VLOOKUP(AA125,Comps2,14,FALSE)</f>
        <v>#N/A</v>
      </c>
      <c r="CI125" t="str">
        <f>VLOOKUP(AA125,Comps2,15,FALSE)</f>
        <v>LAB</v>
      </c>
    </row>
    <row r="126" spans="1:87" x14ac:dyDescent="0.25">
      <c r="A126" s="1">
        <v>44838</v>
      </c>
      <c r="B126">
        <v>10</v>
      </c>
      <c r="C126">
        <v>2022</v>
      </c>
      <c r="D126" t="s">
        <v>1112</v>
      </c>
      <c r="E126" t="s">
        <v>1113</v>
      </c>
      <c r="F126" t="s">
        <v>78</v>
      </c>
      <c r="G126" t="s">
        <v>79</v>
      </c>
      <c r="H126" t="s">
        <v>80</v>
      </c>
      <c r="I126" t="s">
        <v>81</v>
      </c>
      <c r="J126" t="s">
        <v>82</v>
      </c>
      <c r="K126" t="s">
        <v>83</v>
      </c>
      <c r="M126" t="s">
        <v>527</v>
      </c>
      <c r="N126" t="s">
        <v>86</v>
      </c>
      <c r="O126" s="2">
        <v>0.31944444444444448</v>
      </c>
      <c r="P126" t="s">
        <v>528</v>
      </c>
      <c r="Q126">
        <v>1</v>
      </c>
      <c r="R126" t="s">
        <v>88</v>
      </c>
      <c r="S126">
        <v>33.458264972549003</v>
      </c>
      <c r="T126">
        <v>-117.696585843137</v>
      </c>
      <c r="U126" t="s">
        <v>89</v>
      </c>
      <c r="V126" t="b">
        <v>0</v>
      </c>
      <c r="W126">
        <v>9</v>
      </c>
      <c r="X126" t="s">
        <v>529</v>
      </c>
      <c r="Y126" t="s">
        <v>91</v>
      </c>
      <c r="AA126" t="s">
        <v>1181</v>
      </c>
      <c r="AB126" t="s">
        <v>758</v>
      </c>
      <c r="AC126" t="s">
        <v>759</v>
      </c>
      <c r="AD126" t="s">
        <v>96</v>
      </c>
      <c r="AE126">
        <v>1</v>
      </c>
      <c r="AF126" t="s">
        <v>1182</v>
      </c>
      <c r="AG126" t="b">
        <v>1</v>
      </c>
      <c r="AH126" t="s">
        <v>1183</v>
      </c>
      <c r="AI126" t="s">
        <v>99</v>
      </c>
      <c r="AJ126" t="s">
        <v>100</v>
      </c>
      <c r="AK126">
        <v>60.13</v>
      </c>
      <c r="AL126" t="s">
        <v>101</v>
      </c>
      <c r="AN126" t="s">
        <v>1169</v>
      </c>
      <c r="AO126">
        <v>1</v>
      </c>
      <c r="AP126" t="s">
        <v>103</v>
      </c>
      <c r="AQ126">
        <v>325</v>
      </c>
      <c r="AR126" t="s">
        <v>101</v>
      </c>
      <c r="AS126" t="s">
        <v>83</v>
      </c>
      <c r="AT126" t="s">
        <v>104</v>
      </c>
      <c r="AU126" t="s">
        <v>1170</v>
      </c>
      <c r="AV126" t="s">
        <v>106</v>
      </c>
      <c r="AW126" t="s">
        <v>125</v>
      </c>
      <c r="AX126">
        <v>50</v>
      </c>
      <c r="AY126" t="s">
        <v>126</v>
      </c>
      <c r="AZ126" t="s">
        <v>109</v>
      </c>
      <c r="BA126" t="s">
        <v>110</v>
      </c>
      <c r="BB126" t="s">
        <v>127</v>
      </c>
      <c r="BC126" t="s">
        <v>627</v>
      </c>
      <c r="BD126" s="1">
        <v>44957</v>
      </c>
      <c r="BE126" t="s">
        <v>1171</v>
      </c>
      <c r="BF126" s="1">
        <v>44838</v>
      </c>
      <c r="BG126" t="s">
        <v>117</v>
      </c>
      <c r="BH126" s="1">
        <v>18264</v>
      </c>
      <c r="BI126">
        <v>1</v>
      </c>
      <c r="BJ126" s="35">
        <f>BK126*1000</f>
        <v>42</v>
      </c>
      <c r="BK126">
        <v>4.2000000000000003E-2</v>
      </c>
      <c r="BL126">
        <v>4.2000000000000003E-2</v>
      </c>
      <c r="BM126" t="s">
        <v>123</v>
      </c>
      <c r="BN126" t="s">
        <v>124</v>
      </c>
      <c r="BO126">
        <v>3.0000000000000001E-3</v>
      </c>
      <c r="BP126">
        <v>0.01</v>
      </c>
      <c r="BQ126">
        <v>1</v>
      </c>
      <c r="BR126" t="s">
        <v>117</v>
      </c>
      <c r="BS126" t="s">
        <v>118</v>
      </c>
      <c r="BT126" t="s">
        <v>119</v>
      </c>
      <c r="BU126" t="s">
        <v>120</v>
      </c>
      <c r="BX126" t="b">
        <v>0</v>
      </c>
      <c r="BY126" t="b">
        <v>1</v>
      </c>
      <c r="BZ126">
        <f>VLOOKUP(AA126,Comps2,6,FALSE)</f>
        <v>230</v>
      </c>
      <c r="CA126">
        <f>VLOOKUP(AA126,Comps2,7,FALSE)</f>
        <v>256</v>
      </c>
      <c r="CB126" t="str">
        <f>VLOOKUP(AA126,Comps2,8,FALSE)</f>
        <v>mm</v>
      </c>
      <c r="CC126" t="str">
        <f>VLOOKUP(AA126,Comps2,9,FALSE)</f>
        <v>Field</v>
      </c>
      <c r="CD126">
        <f>VLOOKUP(AA126,Comps2,10,FALSE)</f>
        <v>155</v>
      </c>
      <c r="CE126" t="str">
        <f>VLOOKUP(AA126,Comps2,11,FALSE)</f>
        <v>g</v>
      </c>
      <c r="CF126" t="str">
        <f>VLOOKUP(AA126,Comps2,12,FALSE)</f>
        <v>Field</v>
      </c>
      <c r="CG126">
        <f>VLOOKUP(AA126,Comps2,13,FALSE)</f>
        <v>0</v>
      </c>
      <c r="CH126" t="e">
        <f>VLOOKUP(AA126,Comps2,14,FALSE)</f>
        <v>#N/A</v>
      </c>
      <c r="CI126" t="str">
        <f>VLOOKUP(AA126,Comps2,15,FALSE)</f>
        <v>LAB</v>
      </c>
    </row>
    <row r="127" spans="1:87" x14ac:dyDescent="0.25">
      <c r="A127" s="1">
        <v>44796</v>
      </c>
      <c r="B127">
        <v>8</v>
      </c>
      <c r="C127">
        <v>2022</v>
      </c>
      <c r="D127" t="s">
        <v>729</v>
      </c>
      <c r="E127" t="s">
        <v>730</v>
      </c>
      <c r="F127" t="s">
        <v>78</v>
      </c>
      <c r="G127" t="s">
        <v>79</v>
      </c>
      <c r="H127" t="s">
        <v>80</v>
      </c>
      <c r="I127" t="s">
        <v>81</v>
      </c>
      <c r="J127" t="s">
        <v>82</v>
      </c>
      <c r="K127" t="s">
        <v>83</v>
      </c>
      <c r="M127" t="s">
        <v>848</v>
      </c>
      <c r="N127" t="s">
        <v>86</v>
      </c>
      <c r="O127" s="2">
        <v>0.68055555555555547</v>
      </c>
      <c r="P127" t="s">
        <v>528</v>
      </c>
      <c r="Q127">
        <v>1</v>
      </c>
      <c r="R127" t="s">
        <v>88</v>
      </c>
      <c r="S127">
        <v>32.579559000000003</v>
      </c>
      <c r="T127">
        <v>-117.137264</v>
      </c>
      <c r="U127" t="s">
        <v>89</v>
      </c>
      <c r="V127" t="b">
        <v>0</v>
      </c>
      <c r="X127" t="s">
        <v>529</v>
      </c>
      <c r="Y127" t="s">
        <v>91</v>
      </c>
      <c r="AA127" t="s">
        <v>858</v>
      </c>
      <c r="AB127" t="s">
        <v>859</v>
      </c>
      <c r="AC127" t="s">
        <v>860</v>
      </c>
      <c r="AD127" t="s">
        <v>96</v>
      </c>
      <c r="AE127">
        <v>1</v>
      </c>
      <c r="AF127" t="s">
        <v>861</v>
      </c>
      <c r="AG127" t="b">
        <v>1</v>
      </c>
      <c r="AH127" t="s">
        <v>862</v>
      </c>
      <c r="AI127" t="s">
        <v>99</v>
      </c>
      <c r="AJ127" t="s">
        <v>100</v>
      </c>
      <c r="AK127">
        <v>31.66</v>
      </c>
      <c r="AL127" t="s">
        <v>101</v>
      </c>
      <c r="AN127" t="s">
        <v>863</v>
      </c>
      <c r="AO127">
        <v>1</v>
      </c>
      <c r="AP127" t="s">
        <v>103</v>
      </c>
      <c r="AQ127">
        <v>223.27</v>
      </c>
      <c r="AR127" t="s">
        <v>101</v>
      </c>
      <c r="AS127" t="s">
        <v>83</v>
      </c>
      <c r="AT127" t="s">
        <v>104</v>
      </c>
      <c r="AU127" t="s">
        <v>864</v>
      </c>
      <c r="AV127" t="s">
        <v>106</v>
      </c>
      <c r="AW127" t="s">
        <v>125</v>
      </c>
      <c r="AX127">
        <v>50</v>
      </c>
      <c r="AY127" t="s">
        <v>126</v>
      </c>
      <c r="AZ127" t="s">
        <v>109</v>
      </c>
      <c r="BA127" t="s">
        <v>110</v>
      </c>
      <c r="BB127" t="s">
        <v>127</v>
      </c>
      <c r="BC127" t="s">
        <v>697</v>
      </c>
      <c r="BD127" s="1">
        <v>44986</v>
      </c>
      <c r="BE127" t="s">
        <v>865</v>
      </c>
      <c r="BF127" s="1">
        <v>44796</v>
      </c>
      <c r="BG127" t="s">
        <v>117</v>
      </c>
      <c r="BH127" s="1">
        <v>18264</v>
      </c>
      <c r="BI127">
        <v>1</v>
      </c>
      <c r="BJ127" s="35">
        <f>BK127*1000</f>
        <v>41</v>
      </c>
      <c r="BK127">
        <v>4.1000000000000002E-2</v>
      </c>
      <c r="BL127">
        <v>4.1000000000000002E-2</v>
      </c>
      <c r="BM127" t="s">
        <v>123</v>
      </c>
      <c r="BN127" t="s">
        <v>124</v>
      </c>
      <c r="BO127">
        <v>3.0000000000000001E-3</v>
      </c>
      <c r="BP127">
        <v>0.01</v>
      </c>
      <c r="BQ127">
        <v>1</v>
      </c>
      <c r="BR127" t="s">
        <v>117</v>
      </c>
      <c r="BS127" t="s">
        <v>118</v>
      </c>
      <c r="BT127" t="s">
        <v>119</v>
      </c>
      <c r="BU127" t="s">
        <v>120</v>
      </c>
      <c r="BX127" t="b">
        <v>0</v>
      </c>
      <c r="BY127" t="b">
        <v>1</v>
      </c>
      <c r="BZ127">
        <f>VLOOKUP(AA127,Comps2,6,FALSE)</f>
        <v>-88</v>
      </c>
      <c r="CA127">
        <f>VLOOKUP(AA127,Comps2,7,FALSE)</f>
        <v>142</v>
      </c>
      <c r="CB127" t="str">
        <f>VLOOKUP(AA127,Comps2,8,FALSE)</f>
        <v>mm</v>
      </c>
      <c r="CC127" t="str">
        <f>VLOOKUP(AA127,Comps2,9,FALSE)</f>
        <v>Field</v>
      </c>
      <c r="CD127">
        <f>VLOOKUP(AA127,Comps2,10,FALSE)</f>
        <v>32.4</v>
      </c>
      <c r="CE127" t="str">
        <f>VLOOKUP(AA127,Comps2,11,FALSE)</f>
        <v>g</v>
      </c>
      <c r="CF127" t="str">
        <f>VLOOKUP(AA127,Comps2,12,FALSE)</f>
        <v>Field</v>
      </c>
      <c r="CG127">
        <f>VLOOKUP(AA127,Comps2,13,FALSE)</f>
        <v>0</v>
      </c>
      <c r="CH127" t="e">
        <f>VLOOKUP(AA127,Comps2,14,FALSE)</f>
        <v>#N/A</v>
      </c>
      <c r="CI127" t="str">
        <f>VLOOKUP(AA127,Comps2,15,FALSE)</f>
        <v>LAB</v>
      </c>
    </row>
    <row r="128" spans="1:87" x14ac:dyDescent="0.25">
      <c r="A128" s="1">
        <v>44796</v>
      </c>
      <c r="B128">
        <v>8</v>
      </c>
      <c r="C128">
        <v>2022</v>
      </c>
      <c r="D128" t="s">
        <v>729</v>
      </c>
      <c r="E128" t="s">
        <v>730</v>
      </c>
      <c r="F128" t="s">
        <v>78</v>
      </c>
      <c r="G128" t="s">
        <v>79</v>
      </c>
      <c r="H128" t="s">
        <v>80</v>
      </c>
      <c r="I128" t="s">
        <v>81</v>
      </c>
      <c r="J128" t="s">
        <v>82</v>
      </c>
      <c r="K128" t="s">
        <v>83</v>
      </c>
      <c r="M128" t="s">
        <v>848</v>
      </c>
      <c r="N128" t="s">
        <v>86</v>
      </c>
      <c r="O128" s="2">
        <v>0.68055555555555547</v>
      </c>
      <c r="P128" t="s">
        <v>528</v>
      </c>
      <c r="Q128">
        <v>1</v>
      </c>
      <c r="R128" t="s">
        <v>88</v>
      </c>
      <c r="S128">
        <v>32.579559000000003</v>
      </c>
      <c r="T128">
        <v>-117.137264</v>
      </c>
      <c r="U128" t="s">
        <v>89</v>
      </c>
      <c r="V128" t="b">
        <v>0</v>
      </c>
      <c r="X128" t="s">
        <v>529</v>
      </c>
      <c r="Y128" t="s">
        <v>91</v>
      </c>
      <c r="AA128" t="s">
        <v>866</v>
      </c>
      <c r="AB128" t="s">
        <v>859</v>
      </c>
      <c r="AC128" t="s">
        <v>860</v>
      </c>
      <c r="AD128" t="s">
        <v>96</v>
      </c>
      <c r="AE128">
        <v>1</v>
      </c>
      <c r="AF128" t="s">
        <v>867</v>
      </c>
      <c r="AG128" t="b">
        <v>1</v>
      </c>
      <c r="AH128" t="s">
        <v>868</v>
      </c>
      <c r="AI128" t="s">
        <v>99</v>
      </c>
      <c r="AJ128" t="s">
        <v>100</v>
      </c>
      <c r="AK128">
        <v>37.24</v>
      </c>
      <c r="AL128" t="s">
        <v>101</v>
      </c>
      <c r="AN128" t="s">
        <v>863</v>
      </c>
      <c r="AO128">
        <v>1</v>
      </c>
      <c r="AP128" t="s">
        <v>103</v>
      </c>
      <c r="AQ128">
        <v>223.27</v>
      </c>
      <c r="AR128" t="s">
        <v>101</v>
      </c>
      <c r="AS128" t="s">
        <v>83</v>
      </c>
      <c r="AT128" t="s">
        <v>104</v>
      </c>
      <c r="AU128" t="s">
        <v>864</v>
      </c>
      <c r="AV128" t="s">
        <v>106</v>
      </c>
      <c r="AW128" t="s">
        <v>125</v>
      </c>
      <c r="AX128">
        <v>50</v>
      </c>
      <c r="AY128" t="s">
        <v>126</v>
      </c>
      <c r="AZ128" t="s">
        <v>109</v>
      </c>
      <c r="BA128" t="s">
        <v>110</v>
      </c>
      <c r="BB128" t="s">
        <v>127</v>
      </c>
      <c r="BC128" t="s">
        <v>697</v>
      </c>
      <c r="BD128" s="1">
        <v>44986</v>
      </c>
      <c r="BE128" t="s">
        <v>865</v>
      </c>
      <c r="BF128" s="1">
        <v>44796</v>
      </c>
      <c r="BG128" t="s">
        <v>117</v>
      </c>
      <c r="BH128" s="1">
        <v>18264</v>
      </c>
      <c r="BI128">
        <v>1</v>
      </c>
      <c r="BJ128" s="35">
        <f>BK128*1000</f>
        <v>41</v>
      </c>
      <c r="BK128">
        <v>4.1000000000000002E-2</v>
      </c>
      <c r="BL128">
        <v>4.1000000000000002E-2</v>
      </c>
      <c r="BM128" t="s">
        <v>123</v>
      </c>
      <c r="BN128" t="s">
        <v>124</v>
      </c>
      <c r="BO128">
        <v>3.0000000000000001E-3</v>
      </c>
      <c r="BP128">
        <v>0.01</v>
      </c>
      <c r="BQ128">
        <v>1</v>
      </c>
      <c r="BR128" t="s">
        <v>117</v>
      </c>
      <c r="BS128" t="s">
        <v>118</v>
      </c>
      <c r="BT128" t="s">
        <v>119</v>
      </c>
      <c r="BU128" t="s">
        <v>120</v>
      </c>
      <c r="BX128" t="b">
        <v>0</v>
      </c>
      <c r="BY128" t="b">
        <v>1</v>
      </c>
      <c r="BZ128">
        <f>VLOOKUP(AA128,Comps2,6,FALSE)</f>
        <v>-88</v>
      </c>
      <c r="CA128">
        <f>VLOOKUP(AA128,Comps2,7,FALSE)</f>
        <v>156</v>
      </c>
      <c r="CB128" t="str">
        <f>VLOOKUP(AA128,Comps2,8,FALSE)</f>
        <v>mm</v>
      </c>
      <c r="CC128" t="str">
        <f>VLOOKUP(AA128,Comps2,9,FALSE)</f>
        <v>Field</v>
      </c>
      <c r="CD128">
        <f>VLOOKUP(AA128,Comps2,10,FALSE)</f>
        <v>38.299999999999997</v>
      </c>
      <c r="CE128" t="str">
        <f>VLOOKUP(AA128,Comps2,11,FALSE)</f>
        <v>g</v>
      </c>
      <c r="CF128" t="str">
        <f>VLOOKUP(AA128,Comps2,12,FALSE)</f>
        <v>Field</v>
      </c>
      <c r="CG128">
        <f>VLOOKUP(AA128,Comps2,13,FALSE)</f>
        <v>0</v>
      </c>
      <c r="CH128" t="e">
        <f>VLOOKUP(AA128,Comps2,14,FALSE)</f>
        <v>#N/A</v>
      </c>
      <c r="CI128" t="str">
        <f>VLOOKUP(AA128,Comps2,15,FALSE)</f>
        <v>LAB</v>
      </c>
    </row>
    <row r="129" spans="1:87" x14ac:dyDescent="0.25">
      <c r="A129" s="1">
        <v>44796</v>
      </c>
      <c r="B129">
        <v>8</v>
      </c>
      <c r="C129">
        <v>2022</v>
      </c>
      <c r="D129" t="s">
        <v>729</v>
      </c>
      <c r="E129" t="s">
        <v>730</v>
      </c>
      <c r="F129" t="s">
        <v>78</v>
      </c>
      <c r="G129" t="s">
        <v>79</v>
      </c>
      <c r="H129" t="s">
        <v>80</v>
      </c>
      <c r="I129" t="s">
        <v>81</v>
      </c>
      <c r="J129" t="s">
        <v>82</v>
      </c>
      <c r="K129" t="s">
        <v>83</v>
      </c>
      <c r="M129" t="s">
        <v>848</v>
      </c>
      <c r="N129" t="s">
        <v>86</v>
      </c>
      <c r="O129" s="2">
        <v>0.68055555555555547</v>
      </c>
      <c r="P129" t="s">
        <v>528</v>
      </c>
      <c r="Q129">
        <v>1</v>
      </c>
      <c r="R129" t="s">
        <v>88</v>
      </c>
      <c r="S129">
        <v>32.579559000000003</v>
      </c>
      <c r="T129">
        <v>-117.137264</v>
      </c>
      <c r="U129" t="s">
        <v>89</v>
      </c>
      <c r="V129" t="b">
        <v>0</v>
      </c>
      <c r="X129" t="s">
        <v>529</v>
      </c>
      <c r="Y129" t="s">
        <v>91</v>
      </c>
      <c r="AA129" t="s">
        <v>869</v>
      </c>
      <c r="AB129" t="s">
        <v>859</v>
      </c>
      <c r="AC129" t="s">
        <v>860</v>
      </c>
      <c r="AD129" t="s">
        <v>96</v>
      </c>
      <c r="AE129">
        <v>1</v>
      </c>
      <c r="AF129" t="s">
        <v>870</v>
      </c>
      <c r="AG129" t="b">
        <v>1</v>
      </c>
      <c r="AH129" t="s">
        <v>871</v>
      </c>
      <c r="AI129" t="s">
        <v>99</v>
      </c>
      <c r="AJ129" t="s">
        <v>100</v>
      </c>
      <c r="AK129">
        <v>31.28</v>
      </c>
      <c r="AL129" t="s">
        <v>101</v>
      </c>
      <c r="AN129" t="s">
        <v>863</v>
      </c>
      <c r="AO129">
        <v>1</v>
      </c>
      <c r="AP129" t="s">
        <v>103</v>
      </c>
      <c r="AQ129">
        <v>223.27</v>
      </c>
      <c r="AR129" t="s">
        <v>101</v>
      </c>
      <c r="AS129" t="s">
        <v>83</v>
      </c>
      <c r="AT129" t="s">
        <v>104</v>
      </c>
      <c r="AU129" t="s">
        <v>864</v>
      </c>
      <c r="AV129" t="s">
        <v>106</v>
      </c>
      <c r="AW129" t="s">
        <v>125</v>
      </c>
      <c r="AX129">
        <v>50</v>
      </c>
      <c r="AY129" t="s">
        <v>126</v>
      </c>
      <c r="AZ129" t="s">
        <v>109</v>
      </c>
      <c r="BA129" t="s">
        <v>110</v>
      </c>
      <c r="BB129" t="s">
        <v>127</v>
      </c>
      <c r="BC129" t="s">
        <v>697</v>
      </c>
      <c r="BD129" s="1">
        <v>44986</v>
      </c>
      <c r="BE129" t="s">
        <v>865</v>
      </c>
      <c r="BF129" s="1">
        <v>44796</v>
      </c>
      <c r="BG129" t="s">
        <v>117</v>
      </c>
      <c r="BH129" s="1">
        <v>18264</v>
      </c>
      <c r="BI129">
        <v>1</v>
      </c>
      <c r="BJ129" s="35">
        <f>BK129*1000</f>
        <v>41</v>
      </c>
      <c r="BK129">
        <v>4.1000000000000002E-2</v>
      </c>
      <c r="BL129">
        <v>4.1000000000000002E-2</v>
      </c>
      <c r="BM129" t="s">
        <v>123</v>
      </c>
      <c r="BN129" t="s">
        <v>124</v>
      </c>
      <c r="BO129">
        <v>3.0000000000000001E-3</v>
      </c>
      <c r="BP129">
        <v>0.01</v>
      </c>
      <c r="BQ129">
        <v>1</v>
      </c>
      <c r="BR129" t="s">
        <v>117</v>
      </c>
      <c r="BS129" t="s">
        <v>118</v>
      </c>
      <c r="BT129" t="s">
        <v>119</v>
      </c>
      <c r="BU129" t="s">
        <v>120</v>
      </c>
      <c r="BX129" t="b">
        <v>0</v>
      </c>
      <c r="BY129" t="b">
        <v>1</v>
      </c>
      <c r="BZ129">
        <f>VLOOKUP(AA129,Comps2,6,FALSE)</f>
        <v>-88</v>
      </c>
      <c r="CA129">
        <f>VLOOKUP(AA129,Comps2,7,FALSE)</f>
        <v>152</v>
      </c>
      <c r="CB129" t="str">
        <f>VLOOKUP(AA129,Comps2,8,FALSE)</f>
        <v>mm</v>
      </c>
      <c r="CC129" t="str">
        <f>VLOOKUP(AA129,Comps2,9,FALSE)</f>
        <v>Field</v>
      </c>
      <c r="CD129">
        <f>VLOOKUP(AA129,Comps2,10,FALSE)</f>
        <v>32.200000000000003</v>
      </c>
      <c r="CE129" t="str">
        <f>VLOOKUP(AA129,Comps2,11,FALSE)</f>
        <v>g</v>
      </c>
      <c r="CF129" t="str">
        <f>VLOOKUP(AA129,Comps2,12,FALSE)</f>
        <v>Field</v>
      </c>
      <c r="CG129">
        <f>VLOOKUP(AA129,Comps2,13,FALSE)</f>
        <v>0</v>
      </c>
      <c r="CH129" t="e">
        <f>VLOOKUP(AA129,Comps2,14,FALSE)</f>
        <v>#N/A</v>
      </c>
      <c r="CI129" t="str">
        <f>VLOOKUP(AA129,Comps2,15,FALSE)</f>
        <v>LAB</v>
      </c>
    </row>
    <row r="130" spans="1:87" x14ac:dyDescent="0.25">
      <c r="A130" s="1">
        <v>44796</v>
      </c>
      <c r="B130">
        <v>8</v>
      </c>
      <c r="C130">
        <v>2022</v>
      </c>
      <c r="D130" t="s">
        <v>729</v>
      </c>
      <c r="E130" t="s">
        <v>730</v>
      </c>
      <c r="F130" t="s">
        <v>78</v>
      </c>
      <c r="G130" t="s">
        <v>79</v>
      </c>
      <c r="H130" t="s">
        <v>80</v>
      </c>
      <c r="I130" t="s">
        <v>81</v>
      </c>
      <c r="J130" t="s">
        <v>82</v>
      </c>
      <c r="K130" t="s">
        <v>83</v>
      </c>
      <c r="M130" t="s">
        <v>848</v>
      </c>
      <c r="N130" t="s">
        <v>86</v>
      </c>
      <c r="O130" s="2">
        <v>0.68055555555555547</v>
      </c>
      <c r="P130" t="s">
        <v>528</v>
      </c>
      <c r="Q130">
        <v>1</v>
      </c>
      <c r="R130" t="s">
        <v>88</v>
      </c>
      <c r="S130">
        <v>32.579559000000003</v>
      </c>
      <c r="T130">
        <v>-117.137264</v>
      </c>
      <c r="U130" t="s">
        <v>89</v>
      </c>
      <c r="V130" t="b">
        <v>0</v>
      </c>
      <c r="X130" t="s">
        <v>529</v>
      </c>
      <c r="Y130" t="s">
        <v>91</v>
      </c>
      <c r="AA130" t="s">
        <v>872</v>
      </c>
      <c r="AB130" t="s">
        <v>859</v>
      </c>
      <c r="AC130" t="s">
        <v>860</v>
      </c>
      <c r="AD130" t="s">
        <v>96</v>
      </c>
      <c r="AE130">
        <v>1</v>
      </c>
      <c r="AF130" t="s">
        <v>873</v>
      </c>
      <c r="AG130" t="b">
        <v>1</v>
      </c>
      <c r="AH130" t="s">
        <v>874</v>
      </c>
      <c r="AI130" t="s">
        <v>99</v>
      </c>
      <c r="AJ130" t="s">
        <v>100</v>
      </c>
      <c r="AK130">
        <v>67.37</v>
      </c>
      <c r="AL130" t="s">
        <v>101</v>
      </c>
      <c r="AN130" t="s">
        <v>863</v>
      </c>
      <c r="AO130">
        <v>1</v>
      </c>
      <c r="AP130" t="s">
        <v>103</v>
      </c>
      <c r="AQ130">
        <v>223.27</v>
      </c>
      <c r="AR130" t="s">
        <v>101</v>
      </c>
      <c r="AS130" t="s">
        <v>83</v>
      </c>
      <c r="AT130" t="s">
        <v>104</v>
      </c>
      <c r="AU130" t="s">
        <v>864</v>
      </c>
      <c r="AV130" t="s">
        <v>106</v>
      </c>
      <c r="AW130" t="s">
        <v>125</v>
      </c>
      <c r="AX130">
        <v>50</v>
      </c>
      <c r="AY130" t="s">
        <v>126</v>
      </c>
      <c r="AZ130" t="s">
        <v>109</v>
      </c>
      <c r="BA130" t="s">
        <v>110</v>
      </c>
      <c r="BB130" t="s">
        <v>127</v>
      </c>
      <c r="BC130" t="s">
        <v>697</v>
      </c>
      <c r="BD130" s="1">
        <v>44986</v>
      </c>
      <c r="BE130" t="s">
        <v>865</v>
      </c>
      <c r="BF130" s="1">
        <v>44796</v>
      </c>
      <c r="BG130" t="s">
        <v>117</v>
      </c>
      <c r="BH130" s="1">
        <v>18264</v>
      </c>
      <c r="BI130">
        <v>1</v>
      </c>
      <c r="BJ130" s="35">
        <f>BK130*1000</f>
        <v>41</v>
      </c>
      <c r="BK130">
        <v>4.1000000000000002E-2</v>
      </c>
      <c r="BL130">
        <v>4.1000000000000002E-2</v>
      </c>
      <c r="BM130" t="s">
        <v>123</v>
      </c>
      <c r="BN130" t="s">
        <v>124</v>
      </c>
      <c r="BO130">
        <v>3.0000000000000001E-3</v>
      </c>
      <c r="BP130">
        <v>0.01</v>
      </c>
      <c r="BQ130">
        <v>1</v>
      </c>
      <c r="BR130" t="s">
        <v>117</v>
      </c>
      <c r="BS130" t="s">
        <v>118</v>
      </c>
      <c r="BT130" t="s">
        <v>119</v>
      </c>
      <c r="BU130" t="s">
        <v>120</v>
      </c>
      <c r="BX130" t="b">
        <v>0</v>
      </c>
      <c r="BY130" t="b">
        <v>1</v>
      </c>
      <c r="BZ130">
        <f>VLOOKUP(AA130,Comps2,6,FALSE)</f>
        <v>-88</v>
      </c>
      <c r="CA130">
        <f>VLOOKUP(AA130,Comps2,7,FALSE)</f>
        <v>187</v>
      </c>
      <c r="CB130" t="str">
        <f>VLOOKUP(AA130,Comps2,8,FALSE)</f>
        <v>mm</v>
      </c>
      <c r="CC130" t="str">
        <f>VLOOKUP(AA130,Comps2,9,FALSE)</f>
        <v>Field</v>
      </c>
      <c r="CD130">
        <f>VLOOKUP(AA130,Comps2,10,FALSE)</f>
        <v>68.7</v>
      </c>
      <c r="CE130" t="str">
        <f>VLOOKUP(AA130,Comps2,11,FALSE)</f>
        <v>g</v>
      </c>
      <c r="CF130" t="str">
        <f>VLOOKUP(AA130,Comps2,12,FALSE)</f>
        <v>Field</v>
      </c>
      <c r="CG130">
        <f>VLOOKUP(AA130,Comps2,13,FALSE)</f>
        <v>0</v>
      </c>
      <c r="CH130" t="e">
        <f>VLOOKUP(AA130,Comps2,14,FALSE)</f>
        <v>#N/A</v>
      </c>
      <c r="CI130" t="str">
        <f>VLOOKUP(AA130,Comps2,15,FALSE)</f>
        <v>LAB</v>
      </c>
    </row>
    <row r="131" spans="1:87" x14ac:dyDescent="0.25">
      <c r="A131" s="1">
        <v>44796</v>
      </c>
      <c r="B131">
        <v>8</v>
      </c>
      <c r="C131">
        <v>2022</v>
      </c>
      <c r="D131" t="s">
        <v>729</v>
      </c>
      <c r="E131" t="s">
        <v>730</v>
      </c>
      <c r="F131" t="s">
        <v>78</v>
      </c>
      <c r="G131" t="s">
        <v>79</v>
      </c>
      <c r="H131" t="s">
        <v>80</v>
      </c>
      <c r="I131" t="s">
        <v>81</v>
      </c>
      <c r="J131" t="s">
        <v>82</v>
      </c>
      <c r="K131" t="s">
        <v>83</v>
      </c>
      <c r="M131" t="s">
        <v>848</v>
      </c>
      <c r="N131" t="s">
        <v>86</v>
      </c>
      <c r="O131" s="2">
        <v>0.68055555555555547</v>
      </c>
      <c r="P131" t="s">
        <v>528</v>
      </c>
      <c r="Q131">
        <v>1</v>
      </c>
      <c r="R131" t="s">
        <v>88</v>
      </c>
      <c r="S131">
        <v>32.579559000000003</v>
      </c>
      <c r="T131">
        <v>-117.137264</v>
      </c>
      <c r="U131" t="s">
        <v>89</v>
      </c>
      <c r="V131" t="b">
        <v>0</v>
      </c>
      <c r="X131" t="s">
        <v>529</v>
      </c>
      <c r="Y131" t="s">
        <v>91</v>
      </c>
      <c r="AA131" t="s">
        <v>875</v>
      </c>
      <c r="AB131" t="s">
        <v>859</v>
      </c>
      <c r="AC131" t="s">
        <v>860</v>
      </c>
      <c r="AD131" t="s">
        <v>96</v>
      </c>
      <c r="AE131">
        <v>1</v>
      </c>
      <c r="AF131" t="s">
        <v>876</v>
      </c>
      <c r="AG131" t="b">
        <v>1</v>
      </c>
      <c r="AH131" t="s">
        <v>877</v>
      </c>
      <c r="AI131" t="s">
        <v>99</v>
      </c>
      <c r="AJ131" t="s">
        <v>100</v>
      </c>
      <c r="AK131">
        <v>55.72</v>
      </c>
      <c r="AL131" t="s">
        <v>101</v>
      </c>
      <c r="AN131" t="s">
        <v>863</v>
      </c>
      <c r="AO131">
        <v>1</v>
      </c>
      <c r="AP131" t="s">
        <v>103</v>
      </c>
      <c r="AQ131">
        <v>223.27</v>
      </c>
      <c r="AR131" t="s">
        <v>101</v>
      </c>
      <c r="AS131" t="s">
        <v>83</v>
      </c>
      <c r="AT131" t="s">
        <v>104</v>
      </c>
      <c r="AU131" t="s">
        <v>864</v>
      </c>
      <c r="AV131" t="s">
        <v>106</v>
      </c>
      <c r="AW131" t="s">
        <v>125</v>
      </c>
      <c r="AX131">
        <v>50</v>
      </c>
      <c r="AY131" t="s">
        <v>126</v>
      </c>
      <c r="AZ131" t="s">
        <v>109</v>
      </c>
      <c r="BA131" t="s">
        <v>110</v>
      </c>
      <c r="BB131" t="s">
        <v>127</v>
      </c>
      <c r="BC131" t="s">
        <v>697</v>
      </c>
      <c r="BD131" s="1">
        <v>44986</v>
      </c>
      <c r="BE131" t="s">
        <v>865</v>
      </c>
      <c r="BF131" s="1">
        <v>44796</v>
      </c>
      <c r="BG131" t="s">
        <v>117</v>
      </c>
      <c r="BH131" s="1">
        <v>18264</v>
      </c>
      <c r="BI131">
        <v>1</v>
      </c>
      <c r="BJ131" s="35">
        <f>BK131*1000</f>
        <v>41</v>
      </c>
      <c r="BK131">
        <v>4.1000000000000002E-2</v>
      </c>
      <c r="BL131">
        <v>4.1000000000000002E-2</v>
      </c>
      <c r="BM131" t="s">
        <v>123</v>
      </c>
      <c r="BN131" t="s">
        <v>124</v>
      </c>
      <c r="BO131">
        <v>3.0000000000000001E-3</v>
      </c>
      <c r="BP131">
        <v>0.01</v>
      </c>
      <c r="BQ131">
        <v>1</v>
      </c>
      <c r="BR131" t="s">
        <v>117</v>
      </c>
      <c r="BS131" t="s">
        <v>118</v>
      </c>
      <c r="BT131" t="s">
        <v>119</v>
      </c>
      <c r="BU131" t="s">
        <v>120</v>
      </c>
      <c r="BX131" t="b">
        <v>0</v>
      </c>
      <c r="BY131" t="b">
        <v>1</v>
      </c>
      <c r="BZ131">
        <f>VLOOKUP(AA131,Comps2,6,FALSE)</f>
        <v>-88</v>
      </c>
      <c r="CA131">
        <f>VLOOKUP(AA131,Comps2,7,FALSE)</f>
        <v>178</v>
      </c>
      <c r="CB131" t="str">
        <f>VLOOKUP(AA131,Comps2,8,FALSE)</f>
        <v>mm</v>
      </c>
      <c r="CC131" t="str">
        <f>VLOOKUP(AA131,Comps2,9,FALSE)</f>
        <v>Field</v>
      </c>
      <c r="CD131">
        <f>VLOOKUP(AA131,Comps2,10,FALSE)</f>
        <v>58</v>
      </c>
      <c r="CE131" t="str">
        <f>VLOOKUP(AA131,Comps2,11,FALSE)</f>
        <v>g</v>
      </c>
      <c r="CF131" t="str">
        <f>VLOOKUP(AA131,Comps2,12,FALSE)</f>
        <v>Field</v>
      </c>
      <c r="CG131">
        <f>VLOOKUP(AA131,Comps2,13,FALSE)</f>
        <v>0</v>
      </c>
      <c r="CH131" t="e">
        <f>VLOOKUP(AA131,Comps2,14,FALSE)</f>
        <v>#N/A</v>
      </c>
      <c r="CI131" t="str">
        <f>VLOOKUP(AA131,Comps2,15,FALSE)</f>
        <v>LAB</v>
      </c>
    </row>
    <row r="132" spans="1:87" x14ac:dyDescent="0.25">
      <c r="A132" s="1">
        <v>44803</v>
      </c>
      <c r="B132">
        <v>8</v>
      </c>
      <c r="C132">
        <v>2022</v>
      </c>
      <c r="D132" t="s">
        <v>972</v>
      </c>
      <c r="E132" t="s">
        <v>973</v>
      </c>
      <c r="F132" t="s">
        <v>78</v>
      </c>
      <c r="G132" t="s">
        <v>79</v>
      </c>
      <c r="H132" t="s">
        <v>80</v>
      </c>
      <c r="I132" t="s">
        <v>81</v>
      </c>
      <c r="J132" t="s">
        <v>82</v>
      </c>
      <c r="K132" t="s">
        <v>83</v>
      </c>
      <c r="M132" t="s">
        <v>782</v>
      </c>
      <c r="N132" t="s">
        <v>86</v>
      </c>
      <c r="O132" s="2">
        <v>0.57291666666666663</v>
      </c>
      <c r="P132" t="s">
        <v>783</v>
      </c>
      <c r="Q132">
        <v>1</v>
      </c>
      <c r="R132" t="s">
        <v>88</v>
      </c>
      <c r="S132">
        <v>33.20900125</v>
      </c>
      <c r="T132">
        <v>-117.40103499999999</v>
      </c>
      <c r="U132" t="s">
        <v>89</v>
      </c>
      <c r="V132" t="b">
        <v>0</v>
      </c>
      <c r="W132">
        <v>9</v>
      </c>
      <c r="X132" t="s">
        <v>784</v>
      </c>
      <c r="Y132" t="s">
        <v>91</v>
      </c>
      <c r="AA132" t="s">
        <v>992</v>
      </c>
      <c r="AB132" t="s">
        <v>531</v>
      </c>
      <c r="AC132" t="s">
        <v>532</v>
      </c>
      <c r="AD132" t="s">
        <v>96</v>
      </c>
      <c r="AE132">
        <v>1</v>
      </c>
      <c r="AF132" t="s">
        <v>993</v>
      </c>
      <c r="AG132" t="b">
        <v>1</v>
      </c>
      <c r="AH132" t="s">
        <v>994</v>
      </c>
      <c r="AI132" t="s">
        <v>99</v>
      </c>
      <c r="AJ132" t="s">
        <v>100</v>
      </c>
      <c r="AK132">
        <v>69.2</v>
      </c>
      <c r="AL132" t="s">
        <v>101</v>
      </c>
      <c r="AN132" t="s">
        <v>995</v>
      </c>
      <c r="AO132">
        <v>1</v>
      </c>
      <c r="AP132" t="s">
        <v>103</v>
      </c>
      <c r="AQ132">
        <v>400.38</v>
      </c>
      <c r="AR132" t="s">
        <v>101</v>
      </c>
      <c r="AS132" t="s">
        <v>83</v>
      </c>
      <c r="AT132" t="s">
        <v>104</v>
      </c>
      <c r="AU132" t="s">
        <v>996</v>
      </c>
      <c r="AV132" t="s">
        <v>106</v>
      </c>
      <c r="AW132" t="s">
        <v>125</v>
      </c>
      <c r="AX132">
        <v>50</v>
      </c>
      <c r="AY132" t="s">
        <v>126</v>
      </c>
      <c r="AZ132" t="s">
        <v>109</v>
      </c>
      <c r="BA132" t="s">
        <v>110</v>
      </c>
      <c r="BB132" t="s">
        <v>127</v>
      </c>
      <c r="BC132" t="s">
        <v>697</v>
      </c>
      <c r="BD132" s="1">
        <v>44986</v>
      </c>
      <c r="BE132" t="s">
        <v>997</v>
      </c>
      <c r="BF132" s="1">
        <v>44803</v>
      </c>
      <c r="BG132" t="s">
        <v>117</v>
      </c>
      <c r="BH132" s="1">
        <v>18264</v>
      </c>
      <c r="BI132">
        <v>1</v>
      </c>
      <c r="BJ132" s="35">
        <f>BK132*1000</f>
        <v>41</v>
      </c>
      <c r="BK132">
        <v>4.1000000000000002E-2</v>
      </c>
      <c r="BL132">
        <v>4.1000000000000002E-2</v>
      </c>
      <c r="BM132" t="s">
        <v>123</v>
      </c>
      <c r="BN132" t="s">
        <v>124</v>
      </c>
      <c r="BO132">
        <v>3.0000000000000001E-3</v>
      </c>
      <c r="BP132">
        <v>0.01</v>
      </c>
      <c r="BQ132">
        <v>1</v>
      </c>
      <c r="BR132" t="s">
        <v>117</v>
      </c>
      <c r="BS132" t="s">
        <v>118</v>
      </c>
      <c r="BT132" t="s">
        <v>119</v>
      </c>
      <c r="BU132" t="s">
        <v>120</v>
      </c>
      <c r="BX132" t="b">
        <v>0</v>
      </c>
      <c r="BY132" t="b">
        <v>1</v>
      </c>
      <c r="BZ132">
        <f>VLOOKUP(AA132,Comps2,6,FALSE)</f>
        <v>391</v>
      </c>
      <c r="CA132">
        <f>VLOOKUP(AA132,Comps2,7,FALSE)</f>
        <v>407</v>
      </c>
      <c r="CB132" t="str">
        <f>VLOOKUP(AA132,Comps2,8,FALSE)</f>
        <v>mm</v>
      </c>
      <c r="CC132" t="str">
        <f>VLOOKUP(AA132,Comps2,9,FALSE)</f>
        <v>Field</v>
      </c>
      <c r="CD132">
        <f>VLOOKUP(AA132,Comps2,10,FALSE)</f>
        <v>935</v>
      </c>
      <c r="CE132" t="str">
        <f>VLOOKUP(AA132,Comps2,11,FALSE)</f>
        <v>g</v>
      </c>
      <c r="CF132" t="str">
        <f>VLOOKUP(AA132,Comps2,12,FALSE)</f>
        <v>Field</v>
      </c>
      <c r="CG132">
        <f>VLOOKUP(AA132,Comps2,13,FALSE)</f>
        <v>0</v>
      </c>
      <c r="CH132" t="e">
        <f>VLOOKUP(AA132,Comps2,14,FALSE)</f>
        <v>#N/A</v>
      </c>
      <c r="CI132" t="str">
        <f>VLOOKUP(AA132,Comps2,15,FALSE)</f>
        <v>LAB</v>
      </c>
    </row>
    <row r="133" spans="1:87" x14ac:dyDescent="0.25">
      <c r="A133" s="1">
        <v>44803</v>
      </c>
      <c r="B133">
        <v>8</v>
      </c>
      <c r="C133">
        <v>2022</v>
      </c>
      <c r="D133" t="s">
        <v>972</v>
      </c>
      <c r="E133" t="s">
        <v>973</v>
      </c>
      <c r="F133" t="s">
        <v>78</v>
      </c>
      <c r="G133" t="s">
        <v>79</v>
      </c>
      <c r="H133" t="s">
        <v>80</v>
      </c>
      <c r="I133" t="s">
        <v>81</v>
      </c>
      <c r="J133" t="s">
        <v>82</v>
      </c>
      <c r="K133" t="s">
        <v>83</v>
      </c>
      <c r="M133" t="s">
        <v>782</v>
      </c>
      <c r="N133" t="s">
        <v>86</v>
      </c>
      <c r="O133" s="2">
        <v>0.57291666666666663</v>
      </c>
      <c r="P133" t="s">
        <v>783</v>
      </c>
      <c r="Q133">
        <v>1</v>
      </c>
      <c r="R133" t="s">
        <v>88</v>
      </c>
      <c r="S133">
        <v>33.20900125</v>
      </c>
      <c r="T133">
        <v>-117.40103499999999</v>
      </c>
      <c r="U133" t="s">
        <v>89</v>
      </c>
      <c r="V133" t="b">
        <v>0</v>
      </c>
      <c r="W133">
        <v>9</v>
      </c>
      <c r="X133" t="s">
        <v>784</v>
      </c>
      <c r="Y133" t="s">
        <v>91</v>
      </c>
      <c r="AA133" t="s">
        <v>998</v>
      </c>
      <c r="AB133" t="s">
        <v>531</v>
      </c>
      <c r="AC133" t="s">
        <v>532</v>
      </c>
      <c r="AD133" t="s">
        <v>96</v>
      </c>
      <c r="AE133">
        <v>1</v>
      </c>
      <c r="AF133" t="s">
        <v>999</v>
      </c>
      <c r="AG133" t="b">
        <v>1</v>
      </c>
      <c r="AH133" t="s">
        <v>1000</v>
      </c>
      <c r="AI133" t="s">
        <v>99</v>
      </c>
      <c r="AJ133" t="s">
        <v>100</v>
      </c>
      <c r="AK133">
        <v>75.599999999999994</v>
      </c>
      <c r="AL133" t="s">
        <v>101</v>
      </c>
      <c r="AN133" t="s">
        <v>995</v>
      </c>
      <c r="AO133">
        <v>1</v>
      </c>
      <c r="AP133" t="s">
        <v>103</v>
      </c>
      <c r="AQ133">
        <v>400.38</v>
      </c>
      <c r="AR133" t="s">
        <v>101</v>
      </c>
      <c r="AS133" t="s">
        <v>83</v>
      </c>
      <c r="AT133" t="s">
        <v>104</v>
      </c>
      <c r="AU133" t="s">
        <v>996</v>
      </c>
      <c r="AV133" t="s">
        <v>106</v>
      </c>
      <c r="AW133" t="s">
        <v>125</v>
      </c>
      <c r="AX133">
        <v>50</v>
      </c>
      <c r="AY133" t="s">
        <v>126</v>
      </c>
      <c r="AZ133" t="s">
        <v>109</v>
      </c>
      <c r="BA133" t="s">
        <v>110</v>
      </c>
      <c r="BB133" t="s">
        <v>127</v>
      </c>
      <c r="BC133" t="s">
        <v>697</v>
      </c>
      <c r="BD133" s="1">
        <v>44986</v>
      </c>
      <c r="BE133" t="s">
        <v>997</v>
      </c>
      <c r="BF133" s="1">
        <v>44803</v>
      </c>
      <c r="BG133" t="s">
        <v>117</v>
      </c>
      <c r="BH133" s="1">
        <v>18264</v>
      </c>
      <c r="BI133">
        <v>1</v>
      </c>
      <c r="BJ133" s="35">
        <f>BK133*1000</f>
        <v>41</v>
      </c>
      <c r="BK133">
        <v>4.1000000000000002E-2</v>
      </c>
      <c r="BL133">
        <v>4.1000000000000002E-2</v>
      </c>
      <c r="BM133" t="s">
        <v>123</v>
      </c>
      <c r="BN133" t="s">
        <v>124</v>
      </c>
      <c r="BO133">
        <v>3.0000000000000001E-3</v>
      </c>
      <c r="BP133">
        <v>0.01</v>
      </c>
      <c r="BQ133">
        <v>1</v>
      </c>
      <c r="BR133" t="s">
        <v>117</v>
      </c>
      <c r="BS133" t="s">
        <v>118</v>
      </c>
      <c r="BT133" t="s">
        <v>119</v>
      </c>
      <c r="BU133" t="s">
        <v>120</v>
      </c>
      <c r="BX133" t="b">
        <v>0</v>
      </c>
      <c r="BY133" t="b">
        <v>1</v>
      </c>
      <c r="BZ133">
        <f>VLOOKUP(AA133,Comps2,6,FALSE)</f>
        <v>426</v>
      </c>
      <c r="CA133">
        <f>VLOOKUP(AA133,Comps2,7,FALSE)</f>
        <v>445</v>
      </c>
      <c r="CB133" t="str">
        <f>VLOOKUP(AA133,Comps2,8,FALSE)</f>
        <v>mm</v>
      </c>
      <c r="CC133" t="str">
        <f>VLOOKUP(AA133,Comps2,9,FALSE)</f>
        <v>Field</v>
      </c>
      <c r="CD133">
        <f>VLOOKUP(AA133,Comps2,10,FALSE)</f>
        <v>1025</v>
      </c>
      <c r="CE133" t="str">
        <f>VLOOKUP(AA133,Comps2,11,FALSE)</f>
        <v>g</v>
      </c>
      <c r="CF133" t="str">
        <f>VLOOKUP(AA133,Comps2,12,FALSE)</f>
        <v>Field</v>
      </c>
      <c r="CG133">
        <f>VLOOKUP(AA133,Comps2,13,FALSE)</f>
        <v>0</v>
      </c>
      <c r="CH133" t="e">
        <f>VLOOKUP(AA133,Comps2,14,FALSE)</f>
        <v>#N/A</v>
      </c>
      <c r="CI133" t="str">
        <f>VLOOKUP(AA133,Comps2,15,FALSE)</f>
        <v>LAB</v>
      </c>
    </row>
    <row r="134" spans="1:87" x14ac:dyDescent="0.25">
      <c r="A134" s="1">
        <v>44803</v>
      </c>
      <c r="B134">
        <v>8</v>
      </c>
      <c r="C134">
        <v>2022</v>
      </c>
      <c r="D134" t="s">
        <v>972</v>
      </c>
      <c r="E134" t="s">
        <v>973</v>
      </c>
      <c r="F134" t="s">
        <v>78</v>
      </c>
      <c r="G134" t="s">
        <v>79</v>
      </c>
      <c r="H134" t="s">
        <v>80</v>
      </c>
      <c r="I134" t="s">
        <v>81</v>
      </c>
      <c r="J134" t="s">
        <v>82</v>
      </c>
      <c r="K134" t="s">
        <v>83</v>
      </c>
      <c r="M134" t="s">
        <v>782</v>
      </c>
      <c r="N134" t="s">
        <v>86</v>
      </c>
      <c r="O134" s="2">
        <v>0.57291666666666663</v>
      </c>
      <c r="P134" t="s">
        <v>783</v>
      </c>
      <c r="Q134">
        <v>1</v>
      </c>
      <c r="R134" t="s">
        <v>88</v>
      </c>
      <c r="S134">
        <v>33.20900125</v>
      </c>
      <c r="T134">
        <v>-117.40103499999999</v>
      </c>
      <c r="U134" t="s">
        <v>89</v>
      </c>
      <c r="V134" t="b">
        <v>0</v>
      </c>
      <c r="W134">
        <v>9</v>
      </c>
      <c r="X134" t="s">
        <v>784</v>
      </c>
      <c r="Y134" t="s">
        <v>91</v>
      </c>
      <c r="AA134" t="s">
        <v>1001</v>
      </c>
      <c r="AB134" t="s">
        <v>531</v>
      </c>
      <c r="AC134" t="s">
        <v>532</v>
      </c>
      <c r="AD134" t="s">
        <v>96</v>
      </c>
      <c r="AE134">
        <v>1</v>
      </c>
      <c r="AF134" t="s">
        <v>1002</v>
      </c>
      <c r="AG134" t="b">
        <v>1</v>
      </c>
      <c r="AH134" t="s">
        <v>1003</v>
      </c>
      <c r="AI134" t="s">
        <v>99</v>
      </c>
      <c r="AJ134" t="s">
        <v>100</v>
      </c>
      <c r="AK134">
        <v>49.2</v>
      </c>
      <c r="AL134" t="s">
        <v>101</v>
      </c>
      <c r="AN134" t="s">
        <v>995</v>
      </c>
      <c r="AO134">
        <v>1</v>
      </c>
      <c r="AP134" t="s">
        <v>103</v>
      </c>
      <c r="AQ134">
        <v>400.38</v>
      </c>
      <c r="AR134" t="s">
        <v>101</v>
      </c>
      <c r="AS134" t="s">
        <v>83</v>
      </c>
      <c r="AT134" t="s">
        <v>104</v>
      </c>
      <c r="AU134" t="s">
        <v>996</v>
      </c>
      <c r="AV134" t="s">
        <v>106</v>
      </c>
      <c r="AW134" t="s">
        <v>125</v>
      </c>
      <c r="AX134">
        <v>50</v>
      </c>
      <c r="AY134" t="s">
        <v>126</v>
      </c>
      <c r="AZ134" t="s">
        <v>109</v>
      </c>
      <c r="BA134" t="s">
        <v>110</v>
      </c>
      <c r="BB134" t="s">
        <v>127</v>
      </c>
      <c r="BC134" t="s">
        <v>697</v>
      </c>
      <c r="BD134" s="1">
        <v>44986</v>
      </c>
      <c r="BE134" t="s">
        <v>997</v>
      </c>
      <c r="BF134" s="1">
        <v>44803</v>
      </c>
      <c r="BG134" t="s">
        <v>117</v>
      </c>
      <c r="BH134" s="1">
        <v>18264</v>
      </c>
      <c r="BI134">
        <v>1</v>
      </c>
      <c r="BJ134" s="35">
        <f>BK134*1000</f>
        <v>41</v>
      </c>
      <c r="BK134">
        <v>4.1000000000000002E-2</v>
      </c>
      <c r="BL134">
        <v>4.1000000000000002E-2</v>
      </c>
      <c r="BM134" t="s">
        <v>123</v>
      </c>
      <c r="BN134" t="s">
        <v>124</v>
      </c>
      <c r="BO134">
        <v>3.0000000000000001E-3</v>
      </c>
      <c r="BP134">
        <v>0.01</v>
      </c>
      <c r="BQ134">
        <v>1</v>
      </c>
      <c r="BR134" t="s">
        <v>117</v>
      </c>
      <c r="BS134" t="s">
        <v>118</v>
      </c>
      <c r="BT134" t="s">
        <v>119</v>
      </c>
      <c r="BU134" t="s">
        <v>120</v>
      </c>
      <c r="BX134" t="b">
        <v>0</v>
      </c>
      <c r="BY134" t="b">
        <v>1</v>
      </c>
      <c r="BZ134">
        <f>VLOOKUP(AA134,Comps2,6,FALSE)</f>
        <v>374</v>
      </c>
      <c r="CA134">
        <f>VLOOKUP(AA134,Comps2,7,FALSE)</f>
        <v>381</v>
      </c>
      <c r="CB134" t="str">
        <f>VLOOKUP(AA134,Comps2,8,FALSE)</f>
        <v>mm</v>
      </c>
      <c r="CC134" t="str">
        <f>VLOOKUP(AA134,Comps2,9,FALSE)</f>
        <v>Field</v>
      </c>
      <c r="CD134">
        <f>VLOOKUP(AA134,Comps2,10,FALSE)</f>
        <v>665</v>
      </c>
      <c r="CE134" t="str">
        <f>VLOOKUP(AA134,Comps2,11,FALSE)</f>
        <v>g</v>
      </c>
      <c r="CF134" t="str">
        <f>VLOOKUP(AA134,Comps2,12,FALSE)</f>
        <v>Field</v>
      </c>
      <c r="CG134">
        <f>VLOOKUP(AA134,Comps2,13,FALSE)</f>
        <v>0</v>
      </c>
      <c r="CH134" t="e">
        <f>VLOOKUP(AA134,Comps2,14,FALSE)</f>
        <v>#N/A</v>
      </c>
      <c r="CI134" t="str">
        <f>VLOOKUP(AA134,Comps2,15,FALSE)</f>
        <v>LAB</v>
      </c>
    </row>
    <row r="135" spans="1:87" x14ac:dyDescent="0.25">
      <c r="A135" s="1">
        <v>44803</v>
      </c>
      <c r="B135">
        <v>8</v>
      </c>
      <c r="C135">
        <v>2022</v>
      </c>
      <c r="D135" t="s">
        <v>972</v>
      </c>
      <c r="E135" t="s">
        <v>973</v>
      </c>
      <c r="F135" t="s">
        <v>78</v>
      </c>
      <c r="G135" t="s">
        <v>79</v>
      </c>
      <c r="H135" t="s">
        <v>80</v>
      </c>
      <c r="I135" t="s">
        <v>81</v>
      </c>
      <c r="J135" t="s">
        <v>82</v>
      </c>
      <c r="K135" t="s">
        <v>83</v>
      </c>
      <c r="M135" t="s">
        <v>782</v>
      </c>
      <c r="N135" t="s">
        <v>86</v>
      </c>
      <c r="O135" s="2">
        <v>0.57291666666666663</v>
      </c>
      <c r="P135" t="s">
        <v>783</v>
      </c>
      <c r="Q135">
        <v>1</v>
      </c>
      <c r="R135" t="s">
        <v>88</v>
      </c>
      <c r="S135">
        <v>33.20900125</v>
      </c>
      <c r="T135">
        <v>-117.40103499999999</v>
      </c>
      <c r="U135" t="s">
        <v>89</v>
      </c>
      <c r="V135" t="b">
        <v>0</v>
      </c>
      <c r="W135">
        <v>9</v>
      </c>
      <c r="X135" t="s">
        <v>784</v>
      </c>
      <c r="Y135" t="s">
        <v>91</v>
      </c>
      <c r="AA135" t="s">
        <v>1004</v>
      </c>
      <c r="AB135" t="s">
        <v>531</v>
      </c>
      <c r="AC135" t="s">
        <v>532</v>
      </c>
      <c r="AD135" t="s">
        <v>96</v>
      </c>
      <c r="AE135">
        <v>1</v>
      </c>
      <c r="AF135" t="s">
        <v>1005</v>
      </c>
      <c r="AG135" t="b">
        <v>1</v>
      </c>
      <c r="AH135" t="s">
        <v>1006</v>
      </c>
      <c r="AI135" t="s">
        <v>99</v>
      </c>
      <c r="AJ135" t="s">
        <v>100</v>
      </c>
      <c r="AK135">
        <v>91.2</v>
      </c>
      <c r="AL135" t="s">
        <v>101</v>
      </c>
      <c r="AN135" t="s">
        <v>995</v>
      </c>
      <c r="AO135">
        <v>1</v>
      </c>
      <c r="AP135" t="s">
        <v>103</v>
      </c>
      <c r="AQ135">
        <v>400.38</v>
      </c>
      <c r="AR135" t="s">
        <v>101</v>
      </c>
      <c r="AS135" t="s">
        <v>83</v>
      </c>
      <c r="AT135" t="s">
        <v>104</v>
      </c>
      <c r="AU135" t="s">
        <v>996</v>
      </c>
      <c r="AV135" t="s">
        <v>106</v>
      </c>
      <c r="AW135" t="s">
        <v>125</v>
      </c>
      <c r="AX135">
        <v>50</v>
      </c>
      <c r="AY135" t="s">
        <v>126</v>
      </c>
      <c r="AZ135" t="s">
        <v>109</v>
      </c>
      <c r="BA135" t="s">
        <v>110</v>
      </c>
      <c r="BB135" t="s">
        <v>127</v>
      </c>
      <c r="BC135" t="s">
        <v>697</v>
      </c>
      <c r="BD135" s="1">
        <v>44986</v>
      </c>
      <c r="BE135" t="s">
        <v>997</v>
      </c>
      <c r="BF135" s="1">
        <v>44803</v>
      </c>
      <c r="BG135" t="s">
        <v>117</v>
      </c>
      <c r="BH135" s="1">
        <v>18264</v>
      </c>
      <c r="BI135">
        <v>1</v>
      </c>
      <c r="BJ135" s="35">
        <f>BK135*1000</f>
        <v>41</v>
      </c>
      <c r="BK135">
        <v>4.1000000000000002E-2</v>
      </c>
      <c r="BL135">
        <v>4.1000000000000002E-2</v>
      </c>
      <c r="BM135" t="s">
        <v>123</v>
      </c>
      <c r="BN135" t="s">
        <v>124</v>
      </c>
      <c r="BO135">
        <v>3.0000000000000001E-3</v>
      </c>
      <c r="BP135">
        <v>0.01</v>
      </c>
      <c r="BQ135">
        <v>1</v>
      </c>
      <c r="BR135" t="s">
        <v>117</v>
      </c>
      <c r="BS135" t="s">
        <v>118</v>
      </c>
      <c r="BT135" t="s">
        <v>119</v>
      </c>
      <c r="BU135" t="s">
        <v>120</v>
      </c>
      <c r="BX135" t="b">
        <v>0</v>
      </c>
      <c r="BY135" t="b">
        <v>1</v>
      </c>
      <c r="BZ135">
        <f>VLOOKUP(AA135,Comps2,6,FALSE)</f>
        <v>435</v>
      </c>
      <c r="CA135">
        <f>VLOOKUP(AA135,Comps2,7,FALSE)</f>
        <v>456</v>
      </c>
      <c r="CB135" t="str">
        <f>VLOOKUP(AA135,Comps2,8,FALSE)</f>
        <v>mm</v>
      </c>
      <c r="CC135" t="str">
        <f>VLOOKUP(AA135,Comps2,9,FALSE)</f>
        <v>Field</v>
      </c>
      <c r="CD135">
        <f>VLOOKUP(AA135,Comps2,10,FALSE)</f>
        <v>1235</v>
      </c>
      <c r="CE135" t="str">
        <f>VLOOKUP(AA135,Comps2,11,FALSE)</f>
        <v>g</v>
      </c>
      <c r="CF135" t="str">
        <f>VLOOKUP(AA135,Comps2,12,FALSE)</f>
        <v>Field</v>
      </c>
      <c r="CG135">
        <f>VLOOKUP(AA135,Comps2,13,FALSE)</f>
        <v>0</v>
      </c>
      <c r="CH135" t="e">
        <f>VLOOKUP(AA135,Comps2,14,FALSE)</f>
        <v>#N/A</v>
      </c>
      <c r="CI135" t="str">
        <f>VLOOKUP(AA135,Comps2,15,FALSE)</f>
        <v>LAB</v>
      </c>
    </row>
    <row r="136" spans="1:87" x14ac:dyDescent="0.25">
      <c r="A136" s="1">
        <v>44803</v>
      </c>
      <c r="B136">
        <v>8</v>
      </c>
      <c r="C136">
        <v>2022</v>
      </c>
      <c r="D136" t="s">
        <v>972</v>
      </c>
      <c r="E136" t="s">
        <v>973</v>
      </c>
      <c r="F136" t="s">
        <v>78</v>
      </c>
      <c r="G136" t="s">
        <v>79</v>
      </c>
      <c r="H136" t="s">
        <v>80</v>
      </c>
      <c r="I136" t="s">
        <v>81</v>
      </c>
      <c r="J136" t="s">
        <v>82</v>
      </c>
      <c r="K136" t="s">
        <v>83</v>
      </c>
      <c r="M136" t="s">
        <v>782</v>
      </c>
      <c r="N136" t="s">
        <v>86</v>
      </c>
      <c r="O136" s="2">
        <v>0.57291666666666663</v>
      </c>
      <c r="P136" t="s">
        <v>783</v>
      </c>
      <c r="Q136">
        <v>1</v>
      </c>
      <c r="R136" t="s">
        <v>88</v>
      </c>
      <c r="S136">
        <v>33.20900125</v>
      </c>
      <c r="T136">
        <v>-117.40103499999999</v>
      </c>
      <c r="U136" t="s">
        <v>89</v>
      </c>
      <c r="V136" t="b">
        <v>0</v>
      </c>
      <c r="W136">
        <v>9</v>
      </c>
      <c r="X136" t="s">
        <v>784</v>
      </c>
      <c r="Y136" t="s">
        <v>91</v>
      </c>
      <c r="AA136" t="s">
        <v>1007</v>
      </c>
      <c r="AB136" t="s">
        <v>531</v>
      </c>
      <c r="AC136" t="s">
        <v>532</v>
      </c>
      <c r="AD136" t="s">
        <v>96</v>
      </c>
      <c r="AE136">
        <v>1</v>
      </c>
      <c r="AF136" t="s">
        <v>1008</v>
      </c>
      <c r="AG136" t="b">
        <v>1</v>
      </c>
      <c r="AH136" t="s">
        <v>1009</v>
      </c>
      <c r="AI136" t="s">
        <v>99</v>
      </c>
      <c r="AJ136" t="s">
        <v>100</v>
      </c>
      <c r="AK136">
        <v>115.18</v>
      </c>
      <c r="AL136" t="s">
        <v>101</v>
      </c>
      <c r="AN136" t="s">
        <v>995</v>
      </c>
      <c r="AO136">
        <v>1</v>
      </c>
      <c r="AP136" t="s">
        <v>103</v>
      </c>
      <c r="AQ136">
        <v>400.38</v>
      </c>
      <c r="AR136" t="s">
        <v>101</v>
      </c>
      <c r="AS136" t="s">
        <v>83</v>
      </c>
      <c r="AT136" t="s">
        <v>104</v>
      </c>
      <c r="AU136" t="s">
        <v>996</v>
      </c>
      <c r="AV136" t="s">
        <v>106</v>
      </c>
      <c r="AW136" t="s">
        <v>125</v>
      </c>
      <c r="AX136">
        <v>50</v>
      </c>
      <c r="AY136" t="s">
        <v>126</v>
      </c>
      <c r="AZ136" t="s">
        <v>109</v>
      </c>
      <c r="BA136" t="s">
        <v>110</v>
      </c>
      <c r="BB136" t="s">
        <v>127</v>
      </c>
      <c r="BC136" t="s">
        <v>697</v>
      </c>
      <c r="BD136" s="1">
        <v>44986</v>
      </c>
      <c r="BE136" t="s">
        <v>997</v>
      </c>
      <c r="BF136" s="1">
        <v>44803</v>
      </c>
      <c r="BG136" t="s">
        <v>117</v>
      </c>
      <c r="BH136" s="1">
        <v>18264</v>
      </c>
      <c r="BI136">
        <v>1</v>
      </c>
      <c r="BJ136" s="35">
        <f>BK136*1000</f>
        <v>41</v>
      </c>
      <c r="BK136">
        <v>4.1000000000000002E-2</v>
      </c>
      <c r="BL136">
        <v>4.1000000000000002E-2</v>
      </c>
      <c r="BM136" t="s">
        <v>123</v>
      </c>
      <c r="BN136" t="s">
        <v>124</v>
      </c>
      <c r="BO136">
        <v>3.0000000000000001E-3</v>
      </c>
      <c r="BP136">
        <v>0.01</v>
      </c>
      <c r="BQ136">
        <v>1</v>
      </c>
      <c r="BR136" t="s">
        <v>117</v>
      </c>
      <c r="BS136" t="s">
        <v>118</v>
      </c>
      <c r="BT136" t="s">
        <v>119</v>
      </c>
      <c r="BU136" t="s">
        <v>120</v>
      </c>
      <c r="BX136" t="b">
        <v>0</v>
      </c>
      <c r="BY136" t="b">
        <v>1</v>
      </c>
      <c r="BZ136">
        <f>VLOOKUP(AA136,Comps2,6,FALSE)</f>
        <v>466</v>
      </c>
      <c r="CA136">
        <f>VLOOKUP(AA136,Comps2,7,FALSE)</f>
        <v>485</v>
      </c>
      <c r="CB136" t="str">
        <f>VLOOKUP(AA136,Comps2,8,FALSE)</f>
        <v>mm</v>
      </c>
      <c r="CC136" t="str">
        <f>VLOOKUP(AA136,Comps2,9,FALSE)</f>
        <v>Field</v>
      </c>
      <c r="CD136">
        <f>VLOOKUP(AA136,Comps2,10,FALSE)</f>
        <v>1560</v>
      </c>
      <c r="CE136" t="str">
        <f>VLOOKUP(AA136,Comps2,11,FALSE)</f>
        <v>g</v>
      </c>
      <c r="CF136" t="str">
        <f>VLOOKUP(AA136,Comps2,12,FALSE)</f>
        <v>Field</v>
      </c>
      <c r="CG136">
        <f>VLOOKUP(AA136,Comps2,13,FALSE)</f>
        <v>0</v>
      </c>
      <c r="CH136" t="e">
        <f>VLOOKUP(AA136,Comps2,14,FALSE)</f>
        <v>#N/A</v>
      </c>
      <c r="CI136" t="str">
        <f>VLOOKUP(AA136,Comps2,15,FALSE)</f>
        <v>LAB</v>
      </c>
    </row>
    <row r="137" spans="1:87" x14ac:dyDescent="0.25">
      <c r="A137" s="1">
        <v>44872</v>
      </c>
      <c r="B137">
        <v>11</v>
      </c>
      <c r="C137">
        <v>2022</v>
      </c>
      <c r="D137" t="s">
        <v>1504</v>
      </c>
      <c r="E137" t="s">
        <v>1505</v>
      </c>
      <c r="F137" t="s">
        <v>78</v>
      </c>
      <c r="G137" t="s">
        <v>79</v>
      </c>
      <c r="H137" t="s">
        <v>80</v>
      </c>
      <c r="I137" t="s">
        <v>81</v>
      </c>
      <c r="J137" t="s">
        <v>82</v>
      </c>
      <c r="K137" t="s">
        <v>1506</v>
      </c>
      <c r="M137" t="s">
        <v>1507</v>
      </c>
      <c r="N137" t="s">
        <v>86</v>
      </c>
      <c r="O137" s="2">
        <v>0.53472222222222221</v>
      </c>
      <c r="P137" t="s">
        <v>1508</v>
      </c>
      <c r="Q137">
        <v>1</v>
      </c>
      <c r="R137" t="s">
        <v>88</v>
      </c>
      <c r="S137">
        <v>32.764722999999996</v>
      </c>
      <c r="T137">
        <v>-117.217885</v>
      </c>
      <c r="U137" t="s">
        <v>89</v>
      </c>
      <c r="V137" t="b">
        <v>0</v>
      </c>
      <c r="X137" t="s">
        <v>1509</v>
      </c>
      <c r="Y137" t="s">
        <v>91</v>
      </c>
      <c r="Z137" t="s">
        <v>1510</v>
      </c>
      <c r="AA137" t="s">
        <v>1459</v>
      </c>
      <c r="AB137" t="s">
        <v>1456</v>
      </c>
      <c r="AC137" t="s">
        <v>1457</v>
      </c>
      <c r="AD137" t="s">
        <v>96</v>
      </c>
      <c r="AE137">
        <v>1</v>
      </c>
      <c r="AG137" t="b">
        <v>1</v>
      </c>
      <c r="AH137" t="s">
        <v>1511</v>
      </c>
      <c r="AI137" t="s">
        <v>1512</v>
      </c>
      <c r="AJ137" t="s">
        <v>117</v>
      </c>
      <c r="AK137">
        <v>590.48</v>
      </c>
      <c r="AL137" t="s">
        <v>101</v>
      </c>
      <c r="AN137" t="s">
        <v>1513</v>
      </c>
      <c r="AO137">
        <v>1</v>
      </c>
      <c r="AP137" t="s">
        <v>103</v>
      </c>
      <c r="AQ137">
        <v>590.48</v>
      </c>
      <c r="AR137" t="s">
        <v>101</v>
      </c>
      <c r="AS137" t="s">
        <v>83</v>
      </c>
      <c r="AT137" t="s">
        <v>1514</v>
      </c>
      <c r="AU137" t="s">
        <v>1515</v>
      </c>
      <c r="AV137" t="s">
        <v>106</v>
      </c>
      <c r="AW137" t="s">
        <v>125</v>
      </c>
      <c r="AX137">
        <v>50</v>
      </c>
      <c r="AY137" t="s">
        <v>126</v>
      </c>
      <c r="AZ137" t="s">
        <v>109</v>
      </c>
      <c r="BA137" t="s">
        <v>1516</v>
      </c>
      <c r="BB137" t="s">
        <v>1517</v>
      </c>
      <c r="BC137" t="s">
        <v>1518</v>
      </c>
      <c r="BD137" s="1">
        <v>45019</v>
      </c>
      <c r="BE137" t="s">
        <v>1519</v>
      </c>
      <c r="BF137" s="1">
        <v>44872</v>
      </c>
      <c r="BG137" t="s">
        <v>117</v>
      </c>
      <c r="BH137" s="1">
        <v>18264</v>
      </c>
      <c r="BI137">
        <v>1</v>
      </c>
      <c r="BJ137" s="35">
        <f>BK137*1000</f>
        <v>6.7500000000000009</v>
      </c>
      <c r="BK137">
        <f>0.045*(1-(85/100))</f>
        <v>6.7500000000000008E-3</v>
      </c>
      <c r="BL137">
        <v>4.4999999999999998E-2</v>
      </c>
      <c r="BM137" t="s">
        <v>123</v>
      </c>
      <c r="BN137" t="s">
        <v>124</v>
      </c>
      <c r="BO137">
        <v>8.9999999999999993E-3</v>
      </c>
      <c r="BP137">
        <v>0.03</v>
      </c>
      <c r="BQ137">
        <v>1</v>
      </c>
      <c r="BR137" t="s">
        <v>117</v>
      </c>
      <c r="BS137" t="s">
        <v>118</v>
      </c>
      <c r="BT137" t="s">
        <v>119</v>
      </c>
      <c r="BU137" t="s">
        <v>120</v>
      </c>
      <c r="BX137" t="b">
        <v>0</v>
      </c>
      <c r="BY137" t="b">
        <v>1</v>
      </c>
      <c r="BZ137">
        <f>VLOOKUP(AA137,Comps2,6,FALSE)</f>
        <v>0</v>
      </c>
      <c r="CA137">
        <f>VLOOKUP(AA137,Comps2,7,FALSE)</f>
        <v>0</v>
      </c>
      <c r="CB137">
        <f>VLOOKUP(AA137,Comps2,8,FALSE)</f>
        <v>0</v>
      </c>
      <c r="CC137">
        <f>VLOOKUP(AA137,Comps2,9,FALSE)</f>
        <v>0</v>
      </c>
      <c r="CD137">
        <f>VLOOKUP(AA137,Comps2,10,FALSE)</f>
        <v>0</v>
      </c>
      <c r="CE137">
        <f>VLOOKUP(AA137,Comps2,11,FALSE)</f>
        <v>0</v>
      </c>
      <c r="CF137">
        <f>VLOOKUP(AA137,Comps2,12,FALSE)</f>
        <v>0</v>
      </c>
      <c r="CG137">
        <f>VLOOKUP(AA137,Comps2,13,FALSE)</f>
        <v>0</v>
      </c>
      <c r="CH137">
        <f>VLOOKUP(AA137,Comps2,14,FALSE)</f>
        <v>0</v>
      </c>
      <c r="CI137">
        <f>VLOOKUP(AA137,Comps2,15,FALSE)</f>
        <v>0</v>
      </c>
    </row>
    <row r="138" spans="1:87" x14ac:dyDescent="0.25">
      <c r="A138" s="1">
        <v>44887</v>
      </c>
      <c r="B138">
        <v>11</v>
      </c>
      <c r="C138">
        <v>2022</v>
      </c>
      <c r="D138" t="s">
        <v>1112</v>
      </c>
      <c r="E138" t="s">
        <v>1113</v>
      </c>
      <c r="F138" t="s">
        <v>78</v>
      </c>
      <c r="G138" t="s">
        <v>79</v>
      </c>
      <c r="H138" t="s">
        <v>80</v>
      </c>
      <c r="I138" t="s">
        <v>81</v>
      </c>
      <c r="J138" t="s">
        <v>82</v>
      </c>
      <c r="K138" t="s">
        <v>1506</v>
      </c>
      <c r="M138" t="s">
        <v>1507</v>
      </c>
      <c r="N138" t="s">
        <v>86</v>
      </c>
      <c r="O138" s="2">
        <v>0.52430555555555558</v>
      </c>
      <c r="P138" t="s">
        <v>1508</v>
      </c>
      <c r="Q138">
        <v>1</v>
      </c>
      <c r="R138" t="s">
        <v>88</v>
      </c>
      <c r="S138">
        <v>33.458264972549003</v>
      </c>
      <c r="T138">
        <v>-117.696585843137</v>
      </c>
      <c r="U138" t="s">
        <v>89</v>
      </c>
      <c r="V138" t="b">
        <v>0</v>
      </c>
      <c r="W138">
        <v>9</v>
      </c>
      <c r="X138" t="s">
        <v>1509</v>
      </c>
      <c r="Y138" t="s">
        <v>91</v>
      </c>
      <c r="Z138" t="s">
        <v>1532</v>
      </c>
      <c r="AA138" t="s">
        <v>1455</v>
      </c>
      <c r="AB138" t="s">
        <v>1456</v>
      </c>
      <c r="AC138" t="s">
        <v>1457</v>
      </c>
      <c r="AD138" t="s">
        <v>96</v>
      </c>
      <c r="AE138">
        <v>1</v>
      </c>
      <c r="AG138" t="b">
        <v>1</v>
      </c>
      <c r="AH138" t="s">
        <v>1533</v>
      </c>
      <c r="AI138" t="s">
        <v>1512</v>
      </c>
      <c r="AJ138" t="s">
        <v>117</v>
      </c>
      <c r="AK138">
        <v>646.21</v>
      </c>
      <c r="AL138" t="s">
        <v>101</v>
      </c>
      <c r="AN138" t="s">
        <v>1534</v>
      </c>
      <c r="AO138">
        <v>1</v>
      </c>
      <c r="AP138" t="s">
        <v>103</v>
      </c>
      <c r="AQ138">
        <v>646.21</v>
      </c>
      <c r="AR138" t="s">
        <v>101</v>
      </c>
      <c r="AS138" t="s">
        <v>83</v>
      </c>
      <c r="AT138" t="s">
        <v>1514</v>
      </c>
      <c r="AU138" t="s">
        <v>1535</v>
      </c>
      <c r="AV138" t="s">
        <v>106</v>
      </c>
      <c r="AW138" t="s">
        <v>125</v>
      </c>
      <c r="AX138">
        <v>50</v>
      </c>
      <c r="AY138" t="s">
        <v>126</v>
      </c>
      <c r="AZ138" t="s">
        <v>109</v>
      </c>
      <c r="BA138" t="s">
        <v>1516</v>
      </c>
      <c r="BB138" t="s">
        <v>1517</v>
      </c>
      <c r="BC138" t="s">
        <v>1518</v>
      </c>
      <c r="BD138" s="1">
        <v>45019</v>
      </c>
      <c r="BE138" t="s">
        <v>1536</v>
      </c>
      <c r="BF138" s="1">
        <v>44887</v>
      </c>
      <c r="BG138" t="s">
        <v>117</v>
      </c>
      <c r="BH138" s="1">
        <v>18264</v>
      </c>
      <c r="BI138">
        <v>1</v>
      </c>
      <c r="BJ138" s="35">
        <f>BK138*1000</f>
        <v>5.0739999999999998</v>
      </c>
      <c r="BK138">
        <f>0.043*(1-(88.2/100))</f>
        <v>5.0739999999999995E-3</v>
      </c>
      <c r="BL138">
        <v>4.2999999999999997E-2</v>
      </c>
      <c r="BM138" t="s">
        <v>123</v>
      </c>
      <c r="BN138" t="s">
        <v>124</v>
      </c>
      <c r="BO138">
        <v>8.9999999999999993E-3</v>
      </c>
      <c r="BP138">
        <v>0.03</v>
      </c>
      <c r="BQ138">
        <v>1</v>
      </c>
      <c r="BR138" t="s">
        <v>117</v>
      </c>
      <c r="BS138" t="s">
        <v>118</v>
      </c>
      <c r="BT138" t="s">
        <v>119</v>
      </c>
      <c r="BU138" t="s">
        <v>120</v>
      </c>
      <c r="BX138" t="b">
        <v>0</v>
      </c>
      <c r="BY138" t="b">
        <v>1</v>
      </c>
      <c r="BZ138">
        <f>VLOOKUP(AA138,Comps2,6,FALSE)</f>
        <v>0</v>
      </c>
      <c r="CA138">
        <f>VLOOKUP(AA138,Comps2,7,FALSE)</f>
        <v>0</v>
      </c>
      <c r="CB138">
        <f>VLOOKUP(AA138,Comps2,8,FALSE)</f>
        <v>0</v>
      </c>
      <c r="CC138">
        <f>VLOOKUP(AA138,Comps2,9,FALSE)</f>
        <v>0</v>
      </c>
      <c r="CD138">
        <f>VLOOKUP(AA138,Comps2,10,FALSE)</f>
        <v>0</v>
      </c>
      <c r="CE138">
        <f>VLOOKUP(AA138,Comps2,11,FALSE)</f>
        <v>0</v>
      </c>
      <c r="CF138">
        <f>VLOOKUP(AA138,Comps2,12,FALSE)</f>
        <v>0</v>
      </c>
      <c r="CG138">
        <f>VLOOKUP(AA138,Comps2,13,FALSE)</f>
        <v>0</v>
      </c>
      <c r="CH138">
        <f>VLOOKUP(AA138,Comps2,14,FALSE)</f>
        <v>0</v>
      </c>
      <c r="CI138">
        <f>VLOOKUP(AA138,Comps2,15,FALSE)</f>
        <v>0</v>
      </c>
    </row>
    <row r="139" spans="1:87" x14ac:dyDescent="0.25">
      <c r="A139" s="1">
        <v>44838</v>
      </c>
      <c r="B139">
        <v>10</v>
      </c>
      <c r="C139">
        <v>2022</v>
      </c>
      <c r="D139" t="s">
        <v>1112</v>
      </c>
      <c r="E139" t="s">
        <v>1113</v>
      </c>
      <c r="F139" t="s">
        <v>78</v>
      </c>
      <c r="G139" t="s">
        <v>79</v>
      </c>
      <c r="H139" t="s">
        <v>80</v>
      </c>
      <c r="I139" t="s">
        <v>81</v>
      </c>
      <c r="J139" t="s">
        <v>82</v>
      </c>
      <c r="K139" t="s">
        <v>83</v>
      </c>
      <c r="M139" t="s">
        <v>527</v>
      </c>
      <c r="N139" t="s">
        <v>86</v>
      </c>
      <c r="O139" s="2">
        <v>0.31944444444444448</v>
      </c>
      <c r="P139" t="s">
        <v>528</v>
      </c>
      <c r="Q139">
        <v>1</v>
      </c>
      <c r="R139" t="s">
        <v>88</v>
      </c>
      <c r="S139">
        <v>33.458264972549003</v>
      </c>
      <c r="T139">
        <v>-117.696585843137</v>
      </c>
      <c r="U139" t="s">
        <v>89</v>
      </c>
      <c r="V139" t="b">
        <v>0</v>
      </c>
      <c r="W139">
        <v>9</v>
      </c>
      <c r="X139" t="s">
        <v>529</v>
      </c>
      <c r="Y139" t="s">
        <v>91</v>
      </c>
      <c r="AA139" t="s">
        <v>1136</v>
      </c>
      <c r="AB139" t="s">
        <v>732</v>
      </c>
      <c r="AC139" t="s">
        <v>733</v>
      </c>
      <c r="AD139" t="s">
        <v>96</v>
      </c>
      <c r="AE139">
        <v>1</v>
      </c>
      <c r="AF139" t="s">
        <v>1137</v>
      </c>
      <c r="AG139" t="b">
        <v>1</v>
      </c>
      <c r="AH139" t="s">
        <v>1138</v>
      </c>
      <c r="AI139" t="s">
        <v>99</v>
      </c>
      <c r="AJ139" t="s">
        <v>100</v>
      </c>
      <c r="AK139">
        <v>72.849999999999994</v>
      </c>
      <c r="AL139" t="s">
        <v>101</v>
      </c>
      <c r="AN139" t="s">
        <v>1139</v>
      </c>
      <c r="AO139">
        <v>1</v>
      </c>
      <c r="AP139" t="s">
        <v>103</v>
      </c>
      <c r="AQ139">
        <v>504.69</v>
      </c>
      <c r="AR139" t="s">
        <v>101</v>
      </c>
      <c r="AS139" t="s">
        <v>83</v>
      </c>
      <c r="AT139" t="s">
        <v>104</v>
      </c>
      <c r="AU139" t="s">
        <v>1140</v>
      </c>
      <c r="AV139" t="s">
        <v>106</v>
      </c>
      <c r="AW139" t="s">
        <v>125</v>
      </c>
      <c r="AX139">
        <v>50</v>
      </c>
      <c r="AY139" t="s">
        <v>126</v>
      </c>
      <c r="AZ139" t="s">
        <v>109</v>
      </c>
      <c r="BA139" t="s">
        <v>110</v>
      </c>
      <c r="BB139" t="s">
        <v>127</v>
      </c>
      <c r="BC139" t="s">
        <v>703</v>
      </c>
      <c r="BD139" s="1">
        <v>44977</v>
      </c>
      <c r="BE139" t="s">
        <v>1141</v>
      </c>
      <c r="BF139" s="1">
        <v>44838</v>
      </c>
      <c r="BG139" t="s">
        <v>117</v>
      </c>
      <c r="BH139" s="1">
        <v>18264</v>
      </c>
      <c r="BI139">
        <v>1</v>
      </c>
      <c r="BJ139" s="35">
        <f>BK139*1000</f>
        <v>36</v>
      </c>
      <c r="BK139">
        <v>3.5999999999999997E-2</v>
      </c>
      <c r="BL139">
        <v>3.5999999999999997E-2</v>
      </c>
      <c r="BM139" t="s">
        <v>123</v>
      </c>
      <c r="BN139" t="s">
        <v>124</v>
      </c>
      <c r="BO139">
        <v>3.0000000000000001E-3</v>
      </c>
      <c r="BP139">
        <v>0.01</v>
      </c>
      <c r="BQ139">
        <v>1</v>
      </c>
      <c r="BR139" t="s">
        <v>117</v>
      </c>
      <c r="BS139" t="s">
        <v>118</v>
      </c>
      <c r="BT139" t="s">
        <v>119</v>
      </c>
      <c r="BU139" t="s">
        <v>120</v>
      </c>
      <c r="BX139" t="b">
        <v>0</v>
      </c>
      <c r="BY139" t="b">
        <v>1</v>
      </c>
      <c r="BZ139">
        <f>VLOOKUP(AA139,Comps2,6,FALSE)</f>
        <v>181</v>
      </c>
      <c r="CA139">
        <f>VLOOKUP(AA139,Comps2,7,FALSE)</f>
        <v>200</v>
      </c>
      <c r="CB139" t="str">
        <f>VLOOKUP(AA139,Comps2,8,FALSE)</f>
        <v>mm</v>
      </c>
      <c r="CC139" t="str">
        <f>VLOOKUP(AA139,Comps2,9,FALSE)</f>
        <v>Field</v>
      </c>
      <c r="CD139">
        <f>VLOOKUP(AA139,Comps2,10,FALSE)</f>
        <v>55</v>
      </c>
      <c r="CE139" t="str">
        <f>VLOOKUP(AA139,Comps2,11,FALSE)</f>
        <v>g</v>
      </c>
      <c r="CF139" t="str">
        <f>VLOOKUP(AA139,Comps2,12,FALSE)</f>
        <v>Field</v>
      </c>
      <c r="CG139">
        <f>VLOOKUP(AA139,Comps2,13,FALSE)</f>
        <v>0</v>
      </c>
      <c r="CH139" t="e">
        <f>VLOOKUP(AA139,Comps2,14,FALSE)</f>
        <v>#N/A</v>
      </c>
      <c r="CI139" t="str">
        <f>VLOOKUP(AA139,Comps2,15,FALSE)</f>
        <v>LAB</v>
      </c>
    </row>
    <row r="140" spans="1:87" x14ac:dyDescent="0.25">
      <c r="A140" s="1">
        <v>44838</v>
      </c>
      <c r="B140">
        <v>10</v>
      </c>
      <c r="C140">
        <v>2022</v>
      </c>
      <c r="D140" t="s">
        <v>1112</v>
      </c>
      <c r="E140" t="s">
        <v>1113</v>
      </c>
      <c r="F140" t="s">
        <v>78</v>
      </c>
      <c r="G140" t="s">
        <v>79</v>
      </c>
      <c r="H140" t="s">
        <v>80</v>
      </c>
      <c r="I140" t="s">
        <v>81</v>
      </c>
      <c r="J140" t="s">
        <v>82</v>
      </c>
      <c r="K140" t="s">
        <v>83</v>
      </c>
      <c r="M140" t="s">
        <v>527</v>
      </c>
      <c r="N140" t="s">
        <v>86</v>
      </c>
      <c r="O140" s="2">
        <v>0.31944444444444448</v>
      </c>
      <c r="P140" t="s">
        <v>528</v>
      </c>
      <c r="Q140">
        <v>1</v>
      </c>
      <c r="R140" t="s">
        <v>88</v>
      </c>
      <c r="S140">
        <v>33.458264972549003</v>
      </c>
      <c r="T140">
        <v>-117.696585843137</v>
      </c>
      <c r="U140" t="s">
        <v>89</v>
      </c>
      <c r="V140" t="b">
        <v>0</v>
      </c>
      <c r="W140">
        <v>9</v>
      </c>
      <c r="X140" t="s">
        <v>529</v>
      </c>
      <c r="Y140" t="s">
        <v>91</v>
      </c>
      <c r="AA140" t="s">
        <v>1142</v>
      </c>
      <c r="AB140" t="s">
        <v>732</v>
      </c>
      <c r="AC140" t="s">
        <v>733</v>
      </c>
      <c r="AD140" t="s">
        <v>96</v>
      </c>
      <c r="AE140">
        <v>1</v>
      </c>
      <c r="AF140" t="s">
        <v>1143</v>
      </c>
      <c r="AG140" t="b">
        <v>1</v>
      </c>
      <c r="AH140" t="s">
        <v>1144</v>
      </c>
      <c r="AI140" t="s">
        <v>99</v>
      </c>
      <c r="AJ140" t="s">
        <v>100</v>
      </c>
      <c r="AK140">
        <v>46.6</v>
      </c>
      <c r="AL140" t="s">
        <v>101</v>
      </c>
      <c r="AN140" t="s">
        <v>1139</v>
      </c>
      <c r="AO140">
        <v>1</v>
      </c>
      <c r="AP140" t="s">
        <v>103</v>
      </c>
      <c r="AQ140">
        <v>504.69</v>
      </c>
      <c r="AR140" t="s">
        <v>101</v>
      </c>
      <c r="AS140" t="s">
        <v>83</v>
      </c>
      <c r="AT140" t="s">
        <v>104</v>
      </c>
      <c r="AU140" t="s">
        <v>1140</v>
      </c>
      <c r="AV140" t="s">
        <v>106</v>
      </c>
      <c r="AW140" t="s">
        <v>125</v>
      </c>
      <c r="AX140">
        <v>50</v>
      </c>
      <c r="AY140" t="s">
        <v>126</v>
      </c>
      <c r="AZ140" t="s">
        <v>109</v>
      </c>
      <c r="BA140" t="s">
        <v>110</v>
      </c>
      <c r="BB140" t="s">
        <v>127</v>
      </c>
      <c r="BC140" t="s">
        <v>703</v>
      </c>
      <c r="BD140" s="1">
        <v>44977</v>
      </c>
      <c r="BE140" t="s">
        <v>1141</v>
      </c>
      <c r="BF140" s="1">
        <v>44838</v>
      </c>
      <c r="BG140" t="s">
        <v>117</v>
      </c>
      <c r="BH140" s="1">
        <v>18264</v>
      </c>
      <c r="BI140">
        <v>1</v>
      </c>
      <c r="BJ140" s="35">
        <f>BK140*1000</f>
        <v>36</v>
      </c>
      <c r="BK140">
        <v>3.5999999999999997E-2</v>
      </c>
      <c r="BL140">
        <v>3.5999999999999997E-2</v>
      </c>
      <c r="BM140" t="s">
        <v>123</v>
      </c>
      <c r="BN140" t="s">
        <v>124</v>
      </c>
      <c r="BO140">
        <v>3.0000000000000001E-3</v>
      </c>
      <c r="BP140">
        <v>0.01</v>
      </c>
      <c r="BQ140">
        <v>1</v>
      </c>
      <c r="BR140" t="s">
        <v>117</v>
      </c>
      <c r="BS140" t="s">
        <v>118</v>
      </c>
      <c r="BT140" t="s">
        <v>119</v>
      </c>
      <c r="BU140" t="s">
        <v>120</v>
      </c>
      <c r="BX140" t="b">
        <v>0</v>
      </c>
      <c r="BY140" t="b">
        <v>1</v>
      </c>
      <c r="BZ140">
        <f>VLOOKUP(AA140,Comps2,6,FALSE)</f>
        <v>202</v>
      </c>
      <c r="CA140">
        <f>VLOOKUP(AA140,Comps2,7,FALSE)</f>
        <v>222</v>
      </c>
      <c r="CB140" t="str">
        <f>VLOOKUP(AA140,Comps2,8,FALSE)</f>
        <v>mm</v>
      </c>
      <c r="CC140" t="str">
        <f>VLOOKUP(AA140,Comps2,9,FALSE)</f>
        <v>Field</v>
      </c>
      <c r="CD140">
        <f>VLOOKUP(AA140,Comps2,10,FALSE)</f>
        <v>70</v>
      </c>
      <c r="CE140" t="str">
        <f>VLOOKUP(AA140,Comps2,11,FALSE)</f>
        <v>g</v>
      </c>
      <c r="CF140" t="str">
        <f>VLOOKUP(AA140,Comps2,12,FALSE)</f>
        <v>Field</v>
      </c>
      <c r="CG140">
        <f>VLOOKUP(AA140,Comps2,13,FALSE)</f>
        <v>0</v>
      </c>
      <c r="CH140" t="e">
        <f>VLOOKUP(AA140,Comps2,14,FALSE)</f>
        <v>#N/A</v>
      </c>
      <c r="CI140" t="str">
        <f>VLOOKUP(AA140,Comps2,15,FALSE)</f>
        <v>LAB</v>
      </c>
    </row>
    <row r="141" spans="1:87" x14ac:dyDescent="0.25">
      <c r="A141" s="1">
        <v>44838</v>
      </c>
      <c r="B141">
        <v>10</v>
      </c>
      <c r="C141">
        <v>2022</v>
      </c>
      <c r="D141" t="s">
        <v>1112</v>
      </c>
      <c r="E141" t="s">
        <v>1113</v>
      </c>
      <c r="F141" t="s">
        <v>78</v>
      </c>
      <c r="G141" t="s">
        <v>79</v>
      </c>
      <c r="H141" t="s">
        <v>80</v>
      </c>
      <c r="I141" t="s">
        <v>81</v>
      </c>
      <c r="J141" t="s">
        <v>82</v>
      </c>
      <c r="K141" t="s">
        <v>83</v>
      </c>
      <c r="M141" t="s">
        <v>527</v>
      </c>
      <c r="N141" t="s">
        <v>86</v>
      </c>
      <c r="O141" s="2">
        <v>0.31944444444444448</v>
      </c>
      <c r="P141" t="s">
        <v>528</v>
      </c>
      <c r="Q141">
        <v>1</v>
      </c>
      <c r="R141" t="s">
        <v>88</v>
      </c>
      <c r="S141">
        <v>33.458264972549003</v>
      </c>
      <c r="T141">
        <v>-117.696585843137</v>
      </c>
      <c r="U141" t="s">
        <v>89</v>
      </c>
      <c r="V141" t="b">
        <v>0</v>
      </c>
      <c r="W141">
        <v>9</v>
      </c>
      <c r="X141" t="s">
        <v>529</v>
      </c>
      <c r="Y141" t="s">
        <v>91</v>
      </c>
      <c r="AA141" t="s">
        <v>1145</v>
      </c>
      <c r="AB141" t="s">
        <v>732</v>
      </c>
      <c r="AC141" t="s">
        <v>733</v>
      </c>
      <c r="AD141" t="s">
        <v>96</v>
      </c>
      <c r="AE141">
        <v>1</v>
      </c>
      <c r="AF141" t="s">
        <v>1146</v>
      </c>
      <c r="AG141" t="b">
        <v>1</v>
      </c>
      <c r="AH141" t="s">
        <v>1147</v>
      </c>
      <c r="AI141" t="s">
        <v>99</v>
      </c>
      <c r="AJ141" t="s">
        <v>100</v>
      </c>
      <c r="AK141">
        <v>59.78</v>
      </c>
      <c r="AL141" t="s">
        <v>101</v>
      </c>
      <c r="AN141" t="s">
        <v>1139</v>
      </c>
      <c r="AO141">
        <v>1</v>
      </c>
      <c r="AP141" t="s">
        <v>103</v>
      </c>
      <c r="AQ141">
        <v>504.69</v>
      </c>
      <c r="AR141" t="s">
        <v>101</v>
      </c>
      <c r="AS141" t="s">
        <v>83</v>
      </c>
      <c r="AT141" t="s">
        <v>104</v>
      </c>
      <c r="AU141" t="s">
        <v>1140</v>
      </c>
      <c r="AV141" t="s">
        <v>106</v>
      </c>
      <c r="AW141" t="s">
        <v>125</v>
      </c>
      <c r="AX141">
        <v>50</v>
      </c>
      <c r="AY141" t="s">
        <v>126</v>
      </c>
      <c r="AZ141" t="s">
        <v>109</v>
      </c>
      <c r="BA141" t="s">
        <v>110</v>
      </c>
      <c r="BB141" t="s">
        <v>127</v>
      </c>
      <c r="BC141" t="s">
        <v>703</v>
      </c>
      <c r="BD141" s="1">
        <v>44977</v>
      </c>
      <c r="BE141" t="s">
        <v>1141</v>
      </c>
      <c r="BF141" s="1">
        <v>44838</v>
      </c>
      <c r="BG141" t="s">
        <v>117</v>
      </c>
      <c r="BH141" s="1">
        <v>18264</v>
      </c>
      <c r="BI141">
        <v>1</v>
      </c>
      <c r="BJ141" s="35">
        <f>BK141*1000</f>
        <v>36</v>
      </c>
      <c r="BK141">
        <v>3.5999999999999997E-2</v>
      </c>
      <c r="BL141">
        <v>3.5999999999999997E-2</v>
      </c>
      <c r="BM141" t="s">
        <v>123</v>
      </c>
      <c r="BN141" t="s">
        <v>124</v>
      </c>
      <c r="BO141">
        <v>3.0000000000000001E-3</v>
      </c>
      <c r="BP141">
        <v>0.01</v>
      </c>
      <c r="BQ141">
        <v>1</v>
      </c>
      <c r="BR141" t="s">
        <v>117</v>
      </c>
      <c r="BS141" t="s">
        <v>118</v>
      </c>
      <c r="BT141" t="s">
        <v>119</v>
      </c>
      <c r="BU141" t="s">
        <v>120</v>
      </c>
      <c r="BX141" t="b">
        <v>0</v>
      </c>
      <c r="BY141" t="b">
        <v>1</v>
      </c>
      <c r="BZ141">
        <f>VLOOKUP(AA141,Comps2,6,FALSE)</f>
        <v>204</v>
      </c>
      <c r="CA141">
        <f>VLOOKUP(AA141,Comps2,7,FALSE)</f>
        <v>225</v>
      </c>
      <c r="CB141" t="str">
        <f>VLOOKUP(AA141,Comps2,8,FALSE)</f>
        <v>mm</v>
      </c>
      <c r="CC141" t="str">
        <f>VLOOKUP(AA141,Comps2,9,FALSE)</f>
        <v>Field</v>
      </c>
      <c r="CD141">
        <f>VLOOKUP(AA141,Comps2,10,FALSE)</f>
        <v>70</v>
      </c>
      <c r="CE141" t="str">
        <f>VLOOKUP(AA141,Comps2,11,FALSE)</f>
        <v>g</v>
      </c>
      <c r="CF141" t="str">
        <f>VLOOKUP(AA141,Comps2,12,FALSE)</f>
        <v>Field</v>
      </c>
      <c r="CG141">
        <f>VLOOKUP(AA141,Comps2,13,FALSE)</f>
        <v>0</v>
      </c>
      <c r="CH141" t="e">
        <f>VLOOKUP(AA141,Comps2,14,FALSE)</f>
        <v>#N/A</v>
      </c>
      <c r="CI141" t="str">
        <f>VLOOKUP(AA141,Comps2,15,FALSE)</f>
        <v>LAB</v>
      </c>
    </row>
    <row r="142" spans="1:87" x14ac:dyDescent="0.25">
      <c r="A142" s="1">
        <v>44838</v>
      </c>
      <c r="B142">
        <v>10</v>
      </c>
      <c r="C142">
        <v>2022</v>
      </c>
      <c r="D142" t="s">
        <v>1112</v>
      </c>
      <c r="E142" t="s">
        <v>1113</v>
      </c>
      <c r="F142" t="s">
        <v>78</v>
      </c>
      <c r="G142" t="s">
        <v>79</v>
      </c>
      <c r="H142" t="s">
        <v>80</v>
      </c>
      <c r="I142" t="s">
        <v>81</v>
      </c>
      <c r="J142" t="s">
        <v>82</v>
      </c>
      <c r="K142" t="s">
        <v>83</v>
      </c>
      <c r="M142" t="s">
        <v>527</v>
      </c>
      <c r="N142" t="s">
        <v>86</v>
      </c>
      <c r="O142" s="2">
        <v>0.31944444444444448</v>
      </c>
      <c r="P142" t="s">
        <v>528</v>
      </c>
      <c r="Q142">
        <v>1</v>
      </c>
      <c r="R142" t="s">
        <v>88</v>
      </c>
      <c r="S142">
        <v>33.458264972549003</v>
      </c>
      <c r="T142">
        <v>-117.696585843137</v>
      </c>
      <c r="U142" t="s">
        <v>89</v>
      </c>
      <c r="V142" t="b">
        <v>0</v>
      </c>
      <c r="W142">
        <v>9</v>
      </c>
      <c r="X142" t="s">
        <v>529</v>
      </c>
      <c r="Y142" t="s">
        <v>91</v>
      </c>
      <c r="AA142" t="s">
        <v>1148</v>
      </c>
      <c r="AB142" t="s">
        <v>732</v>
      </c>
      <c r="AC142" t="s">
        <v>733</v>
      </c>
      <c r="AD142" t="s">
        <v>96</v>
      </c>
      <c r="AE142">
        <v>1</v>
      </c>
      <c r="AF142" t="s">
        <v>1149</v>
      </c>
      <c r="AG142" t="b">
        <v>1</v>
      </c>
      <c r="AH142" t="s">
        <v>1150</v>
      </c>
      <c r="AI142" t="s">
        <v>99</v>
      </c>
      <c r="AJ142" t="s">
        <v>100</v>
      </c>
      <c r="AK142">
        <v>58.8</v>
      </c>
      <c r="AL142" t="s">
        <v>101</v>
      </c>
      <c r="AN142" t="s">
        <v>1139</v>
      </c>
      <c r="AO142">
        <v>1</v>
      </c>
      <c r="AP142" t="s">
        <v>103</v>
      </c>
      <c r="AQ142">
        <v>504.69</v>
      </c>
      <c r="AR142" t="s">
        <v>101</v>
      </c>
      <c r="AS142" t="s">
        <v>83</v>
      </c>
      <c r="AT142" t="s">
        <v>104</v>
      </c>
      <c r="AU142" t="s">
        <v>1140</v>
      </c>
      <c r="AV142" t="s">
        <v>106</v>
      </c>
      <c r="AW142" t="s">
        <v>125</v>
      </c>
      <c r="AX142">
        <v>50</v>
      </c>
      <c r="AY142" t="s">
        <v>126</v>
      </c>
      <c r="AZ142" t="s">
        <v>109</v>
      </c>
      <c r="BA142" t="s">
        <v>110</v>
      </c>
      <c r="BB142" t="s">
        <v>127</v>
      </c>
      <c r="BC142" t="s">
        <v>703</v>
      </c>
      <c r="BD142" s="1">
        <v>44977</v>
      </c>
      <c r="BE142" t="s">
        <v>1141</v>
      </c>
      <c r="BF142" s="1">
        <v>44838</v>
      </c>
      <c r="BG142" t="s">
        <v>117</v>
      </c>
      <c r="BH142" s="1">
        <v>18264</v>
      </c>
      <c r="BI142">
        <v>1</v>
      </c>
      <c r="BJ142" s="35">
        <f>BK142*1000</f>
        <v>36</v>
      </c>
      <c r="BK142">
        <v>3.5999999999999997E-2</v>
      </c>
      <c r="BL142">
        <v>3.5999999999999997E-2</v>
      </c>
      <c r="BM142" t="s">
        <v>123</v>
      </c>
      <c r="BN142" t="s">
        <v>124</v>
      </c>
      <c r="BO142">
        <v>3.0000000000000001E-3</v>
      </c>
      <c r="BP142">
        <v>0.01</v>
      </c>
      <c r="BQ142">
        <v>1</v>
      </c>
      <c r="BR142" t="s">
        <v>117</v>
      </c>
      <c r="BS142" t="s">
        <v>118</v>
      </c>
      <c r="BT142" t="s">
        <v>119</v>
      </c>
      <c r="BU142" t="s">
        <v>120</v>
      </c>
      <c r="BX142" t="b">
        <v>0</v>
      </c>
      <c r="BY142" t="b">
        <v>1</v>
      </c>
      <c r="BZ142">
        <f>VLOOKUP(AA142,Comps2,6,FALSE)</f>
        <v>216</v>
      </c>
      <c r="CA142">
        <f>VLOOKUP(AA142,Comps2,7,FALSE)</f>
        <v>236</v>
      </c>
      <c r="CB142" t="str">
        <f>VLOOKUP(AA142,Comps2,8,FALSE)</f>
        <v>mm</v>
      </c>
      <c r="CC142" t="str">
        <f>VLOOKUP(AA142,Comps2,9,FALSE)</f>
        <v>Field</v>
      </c>
      <c r="CD142">
        <f>VLOOKUP(AA142,Comps2,10,FALSE)</f>
        <v>70</v>
      </c>
      <c r="CE142" t="str">
        <f>VLOOKUP(AA142,Comps2,11,FALSE)</f>
        <v>g</v>
      </c>
      <c r="CF142" t="str">
        <f>VLOOKUP(AA142,Comps2,12,FALSE)</f>
        <v>Field</v>
      </c>
      <c r="CG142">
        <f>VLOOKUP(AA142,Comps2,13,FALSE)</f>
        <v>0</v>
      </c>
      <c r="CH142" t="e">
        <f>VLOOKUP(AA142,Comps2,14,FALSE)</f>
        <v>#N/A</v>
      </c>
      <c r="CI142" t="str">
        <f>VLOOKUP(AA142,Comps2,15,FALSE)</f>
        <v>LAB</v>
      </c>
    </row>
    <row r="143" spans="1:87" x14ac:dyDescent="0.25">
      <c r="A143" s="1">
        <v>44838</v>
      </c>
      <c r="B143">
        <v>10</v>
      </c>
      <c r="C143">
        <v>2022</v>
      </c>
      <c r="D143" t="s">
        <v>1112</v>
      </c>
      <c r="E143" t="s">
        <v>1113</v>
      </c>
      <c r="F143" t="s">
        <v>78</v>
      </c>
      <c r="G143" t="s">
        <v>79</v>
      </c>
      <c r="H143" t="s">
        <v>80</v>
      </c>
      <c r="I143" t="s">
        <v>81</v>
      </c>
      <c r="J143" t="s">
        <v>82</v>
      </c>
      <c r="K143" t="s">
        <v>83</v>
      </c>
      <c r="M143" t="s">
        <v>527</v>
      </c>
      <c r="N143" t="s">
        <v>86</v>
      </c>
      <c r="O143" s="2">
        <v>0.31944444444444448</v>
      </c>
      <c r="P143" t="s">
        <v>528</v>
      </c>
      <c r="Q143">
        <v>1</v>
      </c>
      <c r="R143" t="s">
        <v>88</v>
      </c>
      <c r="S143">
        <v>33.458264972549003</v>
      </c>
      <c r="T143">
        <v>-117.696585843137</v>
      </c>
      <c r="U143" t="s">
        <v>89</v>
      </c>
      <c r="V143" t="b">
        <v>0</v>
      </c>
      <c r="W143">
        <v>9</v>
      </c>
      <c r="X143" t="s">
        <v>529</v>
      </c>
      <c r="Y143" t="s">
        <v>91</v>
      </c>
      <c r="AA143" t="s">
        <v>1151</v>
      </c>
      <c r="AB143" t="s">
        <v>732</v>
      </c>
      <c r="AC143" t="s">
        <v>733</v>
      </c>
      <c r="AD143" t="s">
        <v>96</v>
      </c>
      <c r="AE143">
        <v>1</v>
      </c>
      <c r="AF143" t="s">
        <v>1152</v>
      </c>
      <c r="AG143" t="b">
        <v>1</v>
      </c>
      <c r="AH143" t="s">
        <v>1153</v>
      </c>
      <c r="AI143" t="s">
        <v>99</v>
      </c>
      <c r="AJ143" t="s">
        <v>100</v>
      </c>
      <c r="AK143">
        <v>266.66000000000003</v>
      </c>
      <c r="AL143" t="s">
        <v>101</v>
      </c>
      <c r="AN143" t="s">
        <v>1139</v>
      </c>
      <c r="AO143">
        <v>1</v>
      </c>
      <c r="AP143" t="s">
        <v>103</v>
      </c>
      <c r="AQ143">
        <v>504.69</v>
      </c>
      <c r="AR143" t="s">
        <v>101</v>
      </c>
      <c r="AS143" t="s">
        <v>83</v>
      </c>
      <c r="AT143" t="s">
        <v>104</v>
      </c>
      <c r="AU143" t="s">
        <v>1140</v>
      </c>
      <c r="AV143" t="s">
        <v>106</v>
      </c>
      <c r="AW143" t="s">
        <v>125</v>
      </c>
      <c r="AX143">
        <v>50</v>
      </c>
      <c r="AY143" t="s">
        <v>126</v>
      </c>
      <c r="AZ143" t="s">
        <v>109</v>
      </c>
      <c r="BA143" t="s">
        <v>110</v>
      </c>
      <c r="BB143" t="s">
        <v>127</v>
      </c>
      <c r="BC143" t="s">
        <v>703</v>
      </c>
      <c r="BD143" s="1">
        <v>44977</v>
      </c>
      <c r="BE143" t="s">
        <v>1141</v>
      </c>
      <c r="BF143" s="1">
        <v>44838</v>
      </c>
      <c r="BG143" t="s">
        <v>117</v>
      </c>
      <c r="BH143" s="1">
        <v>18264</v>
      </c>
      <c r="BI143">
        <v>1</v>
      </c>
      <c r="BJ143" s="35">
        <f>BK143*1000</f>
        <v>36</v>
      </c>
      <c r="BK143">
        <v>3.5999999999999997E-2</v>
      </c>
      <c r="BL143">
        <v>3.5999999999999997E-2</v>
      </c>
      <c r="BM143" t="s">
        <v>123</v>
      </c>
      <c r="BN143" t="s">
        <v>124</v>
      </c>
      <c r="BO143">
        <v>3.0000000000000001E-3</v>
      </c>
      <c r="BP143">
        <v>0.01</v>
      </c>
      <c r="BQ143">
        <v>1</v>
      </c>
      <c r="BR143" t="s">
        <v>117</v>
      </c>
      <c r="BS143" t="s">
        <v>118</v>
      </c>
      <c r="BT143" t="s">
        <v>119</v>
      </c>
      <c r="BU143" t="s">
        <v>120</v>
      </c>
      <c r="BX143" t="b">
        <v>0</v>
      </c>
      <c r="BY143" t="b">
        <v>1</v>
      </c>
      <c r="BZ143">
        <f>VLOOKUP(AA143,Comps2,6,FALSE)</f>
        <v>291</v>
      </c>
      <c r="CA143">
        <f>VLOOKUP(AA143,Comps2,7,FALSE)</f>
        <v>322</v>
      </c>
      <c r="CB143" t="str">
        <f>VLOOKUP(AA143,Comps2,8,FALSE)</f>
        <v>mm</v>
      </c>
      <c r="CC143" t="str">
        <f>VLOOKUP(AA143,Comps2,9,FALSE)</f>
        <v>Field</v>
      </c>
      <c r="CD143">
        <f>VLOOKUP(AA143,Comps2,10,FALSE)</f>
        <v>220</v>
      </c>
      <c r="CE143" t="str">
        <f>VLOOKUP(AA143,Comps2,11,FALSE)</f>
        <v>g</v>
      </c>
      <c r="CF143" t="str">
        <f>VLOOKUP(AA143,Comps2,12,FALSE)</f>
        <v>Field</v>
      </c>
      <c r="CG143">
        <f>VLOOKUP(AA143,Comps2,13,FALSE)</f>
        <v>0</v>
      </c>
      <c r="CH143" t="e">
        <f>VLOOKUP(AA143,Comps2,14,FALSE)</f>
        <v>#N/A</v>
      </c>
      <c r="CI143" t="str">
        <f>VLOOKUP(AA143,Comps2,15,FALSE)</f>
        <v>LAB</v>
      </c>
    </row>
    <row r="144" spans="1:87" x14ac:dyDescent="0.25">
      <c r="A144" s="1">
        <v>44697</v>
      </c>
      <c r="B144">
        <v>5</v>
      </c>
      <c r="C144">
        <v>2022</v>
      </c>
      <c r="D144" t="s">
        <v>76</v>
      </c>
      <c r="E144" t="s">
        <v>77</v>
      </c>
      <c r="F144" t="s">
        <v>78</v>
      </c>
      <c r="G144" t="s">
        <v>79</v>
      </c>
      <c r="H144" t="s">
        <v>80</v>
      </c>
      <c r="I144" t="s">
        <v>81</v>
      </c>
      <c r="J144" t="s">
        <v>82</v>
      </c>
      <c r="K144" t="s">
        <v>83</v>
      </c>
      <c r="L144" t="s">
        <v>84</v>
      </c>
      <c r="M144" t="s">
        <v>85</v>
      </c>
      <c r="N144" t="s">
        <v>86</v>
      </c>
      <c r="O144" s="2">
        <v>0.55555555555555558</v>
      </c>
      <c r="P144" t="s">
        <v>87</v>
      </c>
      <c r="Q144">
        <v>1</v>
      </c>
      <c r="R144" t="s">
        <v>88</v>
      </c>
      <c r="S144">
        <v>32.736890000000002</v>
      </c>
      <c r="T144">
        <v>-117.06286</v>
      </c>
      <c r="U144" t="s">
        <v>89</v>
      </c>
      <c r="V144" t="b">
        <v>0</v>
      </c>
      <c r="X144" t="s">
        <v>90</v>
      </c>
      <c r="Y144" t="s">
        <v>91</v>
      </c>
      <c r="Z144" t="s">
        <v>92</v>
      </c>
      <c r="AA144" t="s">
        <v>154</v>
      </c>
      <c r="AB144" t="s">
        <v>142</v>
      </c>
      <c r="AC144" t="s">
        <v>143</v>
      </c>
      <c r="AD144" t="s">
        <v>96</v>
      </c>
      <c r="AE144">
        <v>1</v>
      </c>
      <c r="AF144" t="s">
        <v>155</v>
      </c>
      <c r="AG144" t="b">
        <v>1</v>
      </c>
      <c r="AH144" t="s">
        <v>156</v>
      </c>
      <c r="AI144" t="s">
        <v>146</v>
      </c>
      <c r="AJ144" t="s">
        <v>147</v>
      </c>
      <c r="AK144">
        <v>13.35</v>
      </c>
      <c r="AL144" t="s">
        <v>101</v>
      </c>
      <c r="AN144" t="s">
        <v>157</v>
      </c>
      <c r="AO144">
        <v>1</v>
      </c>
      <c r="AP144" t="s">
        <v>103</v>
      </c>
      <c r="AQ144">
        <v>13.35</v>
      </c>
      <c r="AR144" t="s">
        <v>101</v>
      </c>
      <c r="AS144" t="s">
        <v>83</v>
      </c>
      <c r="AT144" t="s">
        <v>104</v>
      </c>
      <c r="AV144" t="s">
        <v>106</v>
      </c>
      <c r="AW144" t="s">
        <v>125</v>
      </c>
      <c r="AX144">
        <v>50</v>
      </c>
      <c r="AY144" t="s">
        <v>126</v>
      </c>
      <c r="AZ144" t="s">
        <v>109</v>
      </c>
      <c r="BA144" t="s">
        <v>110</v>
      </c>
      <c r="BB144" t="s">
        <v>127</v>
      </c>
      <c r="BC144" t="s">
        <v>149</v>
      </c>
      <c r="BD144" s="1">
        <v>44768</v>
      </c>
      <c r="BE144" t="s">
        <v>155</v>
      </c>
      <c r="BF144" s="1">
        <v>44697</v>
      </c>
      <c r="BG144" t="s">
        <v>117</v>
      </c>
      <c r="BH144" s="1">
        <v>18264</v>
      </c>
      <c r="BI144">
        <v>1</v>
      </c>
      <c r="BJ144" s="35">
        <f>BK144*1000</f>
        <v>35</v>
      </c>
      <c r="BK144">
        <v>3.5000000000000003E-2</v>
      </c>
      <c r="BL144">
        <v>3.5000000000000003E-2</v>
      </c>
      <c r="BM144" t="s">
        <v>123</v>
      </c>
      <c r="BN144" t="s">
        <v>124</v>
      </c>
      <c r="BO144">
        <v>3.0000000000000001E-3</v>
      </c>
      <c r="BP144">
        <v>0.01</v>
      </c>
      <c r="BQ144">
        <v>1</v>
      </c>
      <c r="BR144" t="s">
        <v>117</v>
      </c>
      <c r="BS144" t="s">
        <v>118</v>
      </c>
      <c r="BT144" t="s">
        <v>119</v>
      </c>
      <c r="BU144" t="s">
        <v>120</v>
      </c>
      <c r="BX144" t="b">
        <v>0</v>
      </c>
      <c r="BY144" t="b">
        <v>1</v>
      </c>
      <c r="BZ144">
        <f>VLOOKUP(AA144,Comps2,6,FALSE)</f>
        <v>205</v>
      </c>
      <c r="CA144">
        <f>VLOOKUP(AA144,Comps2,7,FALSE)</f>
        <v>213</v>
      </c>
      <c r="CB144" t="str">
        <f>VLOOKUP(AA144,Comps2,8,FALSE)</f>
        <v>mm</v>
      </c>
      <c r="CC144" t="str">
        <f>VLOOKUP(AA144,Comps2,9,FALSE)</f>
        <v>Field</v>
      </c>
      <c r="CD144">
        <f>VLOOKUP(AA144,Comps2,10,FALSE)</f>
        <v>125</v>
      </c>
      <c r="CE144" t="str">
        <f>VLOOKUP(AA144,Comps2,11,FALSE)</f>
        <v>g</v>
      </c>
      <c r="CF144" t="str">
        <f>VLOOKUP(AA144,Comps2,12,FALSE)</f>
        <v>Field</v>
      </c>
      <c r="CG144">
        <f>VLOOKUP(AA144,Comps2,13,FALSE)</f>
        <v>0</v>
      </c>
      <c r="CH144">
        <f>VLOOKUP(AA144,Comps2,14,FALSE)</f>
        <v>3</v>
      </c>
      <c r="CI144" t="str">
        <f>VLOOKUP(AA144,Comps2,15,FALSE)</f>
        <v>LAB</v>
      </c>
    </row>
    <row r="145" spans="1:87" x14ac:dyDescent="0.25">
      <c r="A145" s="1">
        <v>44790</v>
      </c>
      <c r="B145">
        <v>8</v>
      </c>
      <c r="C145">
        <v>2022</v>
      </c>
      <c r="D145" t="s">
        <v>687</v>
      </c>
      <c r="E145" t="s">
        <v>688</v>
      </c>
      <c r="F145" t="s">
        <v>78</v>
      </c>
      <c r="G145" t="s">
        <v>79</v>
      </c>
      <c r="H145" t="s">
        <v>80</v>
      </c>
      <c r="I145" t="s">
        <v>81</v>
      </c>
      <c r="J145" t="s">
        <v>82</v>
      </c>
      <c r="K145" t="s">
        <v>83</v>
      </c>
      <c r="L145" t="s">
        <v>84</v>
      </c>
      <c r="M145" t="s">
        <v>689</v>
      </c>
      <c r="N145" t="s">
        <v>86</v>
      </c>
      <c r="O145" s="2">
        <v>0.51041666666666663</v>
      </c>
      <c r="P145" t="s">
        <v>690</v>
      </c>
      <c r="Q145">
        <v>1</v>
      </c>
      <c r="R145" t="s">
        <v>88</v>
      </c>
      <c r="S145">
        <v>32.672919999999998</v>
      </c>
      <c r="T145">
        <v>-117.02381</v>
      </c>
      <c r="U145" t="s">
        <v>89</v>
      </c>
      <c r="V145" t="b">
        <v>0</v>
      </c>
      <c r="X145" t="s">
        <v>691</v>
      </c>
      <c r="Y145" t="s">
        <v>91</v>
      </c>
      <c r="AA145" t="s">
        <v>699</v>
      </c>
      <c r="AB145" t="s">
        <v>94</v>
      </c>
      <c r="AC145" t="s">
        <v>95</v>
      </c>
      <c r="AD145" t="s">
        <v>96</v>
      </c>
      <c r="AE145">
        <v>1</v>
      </c>
      <c r="AF145" t="s">
        <v>700</v>
      </c>
      <c r="AG145" t="b">
        <v>1</v>
      </c>
      <c r="AH145" t="s">
        <v>701</v>
      </c>
      <c r="AI145" t="s">
        <v>99</v>
      </c>
      <c r="AJ145" t="s">
        <v>100</v>
      </c>
      <c r="AK145">
        <v>23.29</v>
      </c>
      <c r="AL145" t="s">
        <v>101</v>
      </c>
      <c r="AN145" t="s">
        <v>702</v>
      </c>
      <c r="AO145">
        <v>1</v>
      </c>
      <c r="AP145" t="s">
        <v>103</v>
      </c>
      <c r="AQ145">
        <v>103.98</v>
      </c>
      <c r="AR145" t="s">
        <v>101</v>
      </c>
      <c r="AS145" t="s">
        <v>83</v>
      </c>
      <c r="AT145" t="s">
        <v>104</v>
      </c>
      <c r="AU145" t="s">
        <v>696</v>
      </c>
      <c r="AV145" t="s">
        <v>106</v>
      </c>
      <c r="AW145" t="s">
        <v>125</v>
      </c>
      <c r="AX145">
        <v>50</v>
      </c>
      <c r="AY145" t="s">
        <v>126</v>
      </c>
      <c r="AZ145" t="s">
        <v>109</v>
      </c>
      <c r="BA145" t="s">
        <v>110</v>
      </c>
      <c r="BB145" t="s">
        <v>127</v>
      </c>
      <c r="BC145" t="s">
        <v>703</v>
      </c>
      <c r="BD145" s="1">
        <v>44977</v>
      </c>
      <c r="BE145" t="s">
        <v>704</v>
      </c>
      <c r="BF145" s="1">
        <v>44790</v>
      </c>
      <c r="BG145" t="s">
        <v>117</v>
      </c>
      <c r="BH145" s="1">
        <v>18264</v>
      </c>
      <c r="BI145">
        <v>1</v>
      </c>
      <c r="BJ145" s="35">
        <f>BK145*1000</f>
        <v>35</v>
      </c>
      <c r="BK145">
        <v>3.5000000000000003E-2</v>
      </c>
      <c r="BL145">
        <v>3.5000000000000003E-2</v>
      </c>
      <c r="BM145" t="s">
        <v>123</v>
      </c>
      <c r="BN145" t="s">
        <v>124</v>
      </c>
      <c r="BO145">
        <v>3.0000000000000001E-3</v>
      </c>
      <c r="BP145">
        <v>0.01</v>
      </c>
      <c r="BQ145">
        <v>1</v>
      </c>
      <c r="BR145" t="s">
        <v>117</v>
      </c>
      <c r="BS145" t="s">
        <v>118</v>
      </c>
      <c r="BT145" t="s">
        <v>119</v>
      </c>
      <c r="BU145" t="s">
        <v>120</v>
      </c>
      <c r="BX145" t="b">
        <v>0</v>
      </c>
      <c r="BY145" t="b">
        <v>1</v>
      </c>
      <c r="BZ145">
        <f>VLOOKUP(AA145,Comps2,6,FALSE)</f>
        <v>114</v>
      </c>
      <c r="CA145">
        <f>VLOOKUP(AA145,Comps2,7,FALSE)</f>
        <v>122</v>
      </c>
      <c r="CB145" t="str">
        <f>VLOOKUP(AA145,Comps2,8,FALSE)</f>
        <v>mm</v>
      </c>
      <c r="CC145" t="str">
        <f>VLOOKUP(AA145,Comps2,9,FALSE)</f>
        <v>Field</v>
      </c>
      <c r="CD145">
        <f>VLOOKUP(AA145,Comps2,10,FALSE)</f>
        <v>88</v>
      </c>
      <c r="CE145" t="str">
        <f>VLOOKUP(AA145,Comps2,11,FALSE)</f>
        <v>g</v>
      </c>
      <c r="CF145" t="str">
        <f>VLOOKUP(AA145,Comps2,12,FALSE)</f>
        <v>Field</v>
      </c>
      <c r="CG145">
        <f>VLOOKUP(AA145,Comps2,13,FALSE)</f>
        <v>0</v>
      </c>
      <c r="CH145" t="e">
        <f>VLOOKUP(AA145,Comps2,14,FALSE)</f>
        <v>#N/A</v>
      </c>
      <c r="CI145" t="str">
        <f>VLOOKUP(AA145,Comps2,15,FALSE)</f>
        <v>LAB</v>
      </c>
    </row>
    <row r="146" spans="1:87" x14ac:dyDescent="0.25">
      <c r="A146" s="1">
        <v>44790</v>
      </c>
      <c r="B146">
        <v>8</v>
      </c>
      <c r="C146">
        <v>2022</v>
      </c>
      <c r="D146" t="s">
        <v>687</v>
      </c>
      <c r="E146" t="s">
        <v>688</v>
      </c>
      <c r="F146" t="s">
        <v>78</v>
      </c>
      <c r="G146" t="s">
        <v>79</v>
      </c>
      <c r="H146" t="s">
        <v>80</v>
      </c>
      <c r="I146" t="s">
        <v>81</v>
      </c>
      <c r="J146" t="s">
        <v>82</v>
      </c>
      <c r="K146" t="s">
        <v>83</v>
      </c>
      <c r="L146" t="s">
        <v>84</v>
      </c>
      <c r="M146" t="s">
        <v>689</v>
      </c>
      <c r="N146" t="s">
        <v>86</v>
      </c>
      <c r="O146" s="2">
        <v>0.51041666666666663</v>
      </c>
      <c r="P146" t="s">
        <v>690</v>
      </c>
      <c r="Q146">
        <v>1</v>
      </c>
      <c r="R146" t="s">
        <v>88</v>
      </c>
      <c r="S146">
        <v>32.672919999999998</v>
      </c>
      <c r="T146">
        <v>-117.02381</v>
      </c>
      <c r="U146" t="s">
        <v>89</v>
      </c>
      <c r="V146" t="b">
        <v>0</v>
      </c>
      <c r="X146" t="s">
        <v>691</v>
      </c>
      <c r="Y146" t="s">
        <v>91</v>
      </c>
      <c r="AA146" t="s">
        <v>705</v>
      </c>
      <c r="AB146" t="s">
        <v>94</v>
      </c>
      <c r="AC146" t="s">
        <v>95</v>
      </c>
      <c r="AD146" t="s">
        <v>96</v>
      </c>
      <c r="AE146">
        <v>1</v>
      </c>
      <c r="AF146" t="s">
        <v>706</v>
      </c>
      <c r="AG146" t="b">
        <v>1</v>
      </c>
      <c r="AH146" t="s">
        <v>707</v>
      </c>
      <c r="AI146" t="s">
        <v>99</v>
      </c>
      <c r="AJ146" t="s">
        <v>100</v>
      </c>
      <c r="AK146">
        <v>19.88</v>
      </c>
      <c r="AL146" t="s">
        <v>101</v>
      </c>
      <c r="AN146" t="s">
        <v>702</v>
      </c>
      <c r="AO146">
        <v>1</v>
      </c>
      <c r="AP146" t="s">
        <v>103</v>
      </c>
      <c r="AQ146">
        <v>103.98</v>
      </c>
      <c r="AR146" t="s">
        <v>101</v>
      </c>
      <c r="AS146" t="s">
        <v>83</v>
      </c>
      <c r="AT146" t="s">
        <v>104</v>
      </c>
      <c r="AU146" t="s">
        <v>696</v>
      </c>
      <c r="AV146" t="s">
        <v>106</v>
      </c>
      <c r="AW146" t="s">
        <v>125</v>
      </c>
      <c r="AX146">
        <v>50</v>
      </c>
      <c r="AY146" t="s">
        <v>126</v>
      </c>
      <c r="AZ146" t="s">
        <v>109</v>
      </c>
      <c r="BA146" t="s">
        <v>110</v>
      </c>
      <c r="BB146" t="s">
        <v>127</v>
      </c>
      <c r="BC146" t="s">
        <v>703</v>
      </c>
      <c r="BD146" s="1">
        <v>44977</v>
      </c>
      <c r="BE146" t="s">
        <v>704</v>
      </c>
      <c r="BF146" s="1">
        <v>44790</v>
      </c>
      <c r="BG146" t="s">
        <v>117</v>
      </c>
      <c r="BH146" s="1">
        <v>18264</v>
      </c>
      <c r="BI146">
        <v>1</v>
      </c>
      <c r="BJ146" s="35">
        <f>BK146*1000</f>
        <v>35</v>
      </c>
      <c r="BK146">
        <v>3.5000000000000003E-2</v>
      </c>
      <c r="BL146">
        <v>3.5000000000000003E-2</v>
      </c>
      <c r="BM146" t="s">
        <v>123</v>
      </c>
      <c r="BN146" t="s">
        <v>124</v>
      </c>
      <c r="BO146">
        <v>3.0000000000000001E-3</v>
      </c>
      <c r="BP146">
        <v>0.01</v>
      </c>
      <c r="BQ146">
        <v>1</v>
      </c>
      <c r="BR146" t="s">
        <v>117</v>
      </c>
      <c r="BS146" t="s">
        <v>118</v>
      </c>
      <c r="BT146" t="s">
        <v>119</v>
      </c>
      <c r="BU146" t="s">
        <v>120</v>
      </c>
      <c r="BX146" t="b">
        <v>0</v>
      </c>
      <c r="BY146" t="b">
        <v>1</v>
      </c>
      <c r="BZ146">
        <f>VLOOKUP(AA146,Comps2,6,FALSE)</f>
        <v>102</v>
      </c>
      <c r="CA146">
        <f>VLOOKUP(AA146,Comps2,7,FALSE)</f>
        <v>113</v>
      </c>
      <c r="CB146" t="str">
        <f>VLOOKUP(AA146,Comps2,8,FALSE)</f>
        <v>mm</v>
      </c>
      <c r="CC146" t="str">
        <f>VLOOKUP(AA146,Comps2,9,FALSE)</f>
        <v>Field</v>
      </c>
      <c r="CD146">
        <f>VLOOKUP(AA146,Comps2,10,FALSE)</f>
        <v>76</v>
      </c>
      <c r="CE146" t="str">
        <f>VLOOKUP(AA146,Comps2,11,FALSE)</f>
        <v>g</v>
      </c>
      <c r="CF146" t="str">
        <f>VLOOKUP(AA146,Comps2,12,FALSE)</f>
        <v>Field</v>
      </c>
      <c r="CG146">
        <f>VLOOKUP(AA146,Comps2,13,FALSE)</f>
        <v>0</v>
      </c>
      <c r="CH146" t="e">
        <f>VLOOKUP(AA146,Comps2,14,FALSE)</f>
        <v>#N/A</v>
      </c>
      <c r="CI146" t="str">
        <f>VLOOKUP(AA146,Comps2,15,FALSE)</f>
        <v>LAB</v>
      </c>
    </row>
    <row r="147" spans="1:87" x14ac:dyDescent="0.25">
      <c r="A147" s="1">
        <v>44790</v>
      </c>
      <c r="B147">
        <v>8</v>
      </c>
      <c r="C147">
        <v>2022</v>
      </c>
      <c r="D147" t="s">
        <v>687</v>
      </c>
      <c r="E147" t="s">
        <v>688</v>
      </c>
      <c r="F147" t="s">
        <v>78</v>
      </c>
      <c r="G147" t="s">
        <v>79</v>
      </c>
      <c r="H147" t="s">
        <v>80</v>
      </c>
      <c r="I147" t="s">
        <v>81</v>
      </c>
      <c r="J147" t="s">
        <v>82</v>
      </c>
      <c r="K147" t="s">
        <v>83</v>
      </c>
      <c r="L147" t="s">
        <v>84</v>
      </c>
      <c r="M147" t="s">
        <v>689</v>
      </c>
      <c r="N147" t="s">
        <v>86</v>
      </c>
      <c r="O147" s="2">
        <v>0.51041666666666663</v>
      </c>
      <c r="P147" t="s">
        <v>690</v>
      </c>
      <c r="Q147">
        <v>1</v>
      </c>
      <c r="R147" t="s">
        <v>88</v>
      </c>
      <c r="S147">
        <v>32.672919999999998</v>
      </c>
      <c r="T147">
        <v>-117.02381</v>
      </c>
      <c r="U147" t="s">
        <v>89</v>
      </c>
      <c r="V147" t="b">
        <v>0</v>
      </c>
      <c r="X147" t="s">
        <v>691</v>
      </c>
      <c r="Y147" t="s">
        <v>91</v>
      </c>
      <c r="AA147" t="s">
        <v>708</v>
      </c>
      <c r="AB147" t="s">
        <v>94</v>
      </c>
      <c r="AC147" t="s">
        <v>95</v>
      </c>
      <c r="AD147" t="s">
        <v>96</v>
      </c>
      <c r="AE147">
        <v>1</v>
      </c>
      <c r="AF147" t="s">
        <v>709</v>
      </c>
      <c r="AG147" t="b">
        <v>1</v>
      </c>
      <c r="AH147" t="s">
        <v>710</v>
      </c>
      <c r="AI147" t="s">
        <v>99</v>
      </c>
      <c r="AJ147" t="s">
        <v>100</v>
      </c>
      <c r="AK147">
        <v>18.84</v>
      </c>
      <c r="AL147" t="s">
        <v>101</v>
      </c>
      <c r="AN147" t="s">
        <v>702</v>
      </c>
      <c r="AO147">
        <v>1</v>
      </c>
      <c r="AP147" t="s">
        <v>103</v>
      </c>
      <c r="AQ147">
        <v>103.98</v>
      </c>
      <c r="AR147" t="s">
        <v>101</v>
      </c>
      <c r="AS147" t="s">
        <v>83</v>
      </c>
      <c r="AT147" t="s">
        <v>104</v>
      </c>
      <c r="AU147" t="s">
        <v>696</v>
      </c>
      <c r="AV147" t="s">
        <v>106</v>
      </c>
      <c r="AW147" t="s">
        <v>125</v>
      </c>
      <c r="AX147">
        <v>50</v>
      </c>
      <c r="AY147" t="s">
        <v>126</v>
      </c>
      <c r="AZ147" t="s">
        <v>109</v>
      </c>
      <c r="BA147" t="s">
        <v>110</v>
      </c>
      <c r="BB147" t="s">
        <v>127</v>
      </c>
      <c r="BC147" t="s">
        <v>703</v>
      </c>
      <c r="BD147" s="1">
        <v>44977</v>
      </c>
      <c r="BE147" t="s">
        <v>704</v>
      </c>
      <c r="BF147" s="1">
        <v>44790</v>
      </c>
      <c r="BG147" t="s">
        <v>117</v>
      </c>
      <c r="BH147" s="1">
        <v>18264</v>
      </c>
      <c r="BI147">
        <v>1</v>
      </c>
      <c r="BJ147" s="35">
        <f>BK147*1000</f>
        <v>35</v>
      </c>
      <c r="BK147">
        <v>3.5000000000000003E-2</v>
      </c>
      <c r="BL147">
        <v>3.5000000000000003E-2</v>
      </c>
      <c r="BM147" t="s">
        <v>123</v>
      </c>
      <c r="BN147" t="s">
        <v>124</v>
      </c>
      <c r="BO147">
        <v>3.0000000000000001E-3</v>
      </c>
      <c r="BP147">
        <v>0.01</v>
      </c>
      <c r="BQ147">
        <v>1</v>
      </c>
      <c r="BR147" t="s">
        <v>117</v>
      </c>
      <c r="BS147" t="s">
        <v>118</v>
      </c>
      <c r="BT147" t="s">
        <v>119</v>
      </c>
      <c r="BU147" t="s">
        <v>120</v>
      </c>
      <c r="BX147" t="b">
        <v>0</v>
      </c>
      <c r="BY147" t="b">
        <v>1</v>
      </c>
      <c r="BZ147">
        <f>VLOOKUP(AA147,Comps2,6,FALSE)</f>
        <v>103</v>
      </c>
      <c r="CA147">
        <f>VLOOKUP(AA147,Comps2,7,FALSE)</f>
        <v>113</v>
      </c>
      <c r="CB147" t="str">
        <f>VLOOKUP(AA147,Comps2,8,FALSE)</f>
        <v>mm</v>
      </c>
      <c r="CC147" t="str">
        <f>VLOOKUP(AA147,Comps2,9,FALSE)</f>
        <v>Field</v>
      </c>
      <c r="CD147">
        <f>VLOOKUP(AA147,Comps2,10,FALSE)</f>
        <v>71</v>
      </c>
      <c r="CE147" t="str">
        <f>VLOOKUP(AA147,Comps2,11,FALSE)</f>
        <v>g</v>
      </c>
      <c r="CF147" t="str">
        <f>VLOOKUP(AA147,Comps2,12,FALSE)</f>
        <v>Field</v>
      </c>
      <c r="CG147">
        <f>VLOOKUP(AA147,Comps2,13,FALSE)</f>
        <v>0</v>
      </c>
      <c r="CH147" t="e">
        <f>VLOOKUP(AA147,Comps2,14,FALSE)</f>
        <v>#N/A</v>
      </c>
      <c r="CI147" t="str">
        <f>VLOOKUP(AA147,Comps2,15,FALSE)</f>
        <v>LAB</v>
      </c>
    </row>
    <row r="148" spans="1:87" x14ac:dyDescent="0.25">
      <c r="A148" s="1">
        <v>44790</v>
      </c>
      <c r="B148">
        <v>8</v>
      </c>
      <c r="C148">
        <v>2022</v>
      </c>
      <c r="D148" t="s">
        <v>687</v>
      </c>
      <c r="E148" t="s">
        <v>688</v>
      </c>
      <c r="F148" t="s">
        <v>78</v>
      </c>
      <c r="G148" t="s">
        <v>79</v>
      </c>
      <c r="H148" t="s">
        <v>80</v>
      </c>
      <c r="I148" t="s">
        <v>81</v>
      </c>
      <c r="J148" t="s">
        <v>82</v>
      </c>
      <c r="K148" t="s">
        <v>83</v>
      </c>
      <c r="L148" t="s">
        <v>84</v>
      </c>
      <c r="M148" t="s">
        <v>689</v>
      </c>
      <c r="N148" t="s">
        <v>86</v>
      </c>
      <c r="O148" s="2">
        <v>0.51041666666666663</v>
      </c>
      <c r="P148" t="s">
        <v>690</v>
      </c>
      <c r="Q148">
        <v>1</v>
      </c>
      <c r="R148" t="s">
        <v>88</v>
      </c>
      <c r="S148">
        <v>32.672919999999998</v>
      </c>
      <c r="T148">
        <v>-117.02381</v>
      </c>
      <c r="U148" t="s">
        <v>89</v>
      </c>
      <c r="V148" t="b">
        <v>0</v>
      </c>
      <c r="X148" t="s">
        <v>691</v>
      </c>
      <c r="Y148" t="s">
        <v>91</v>
      </c>
      <c r="AA148" t="s">
        <v>711</v>
      </c>
      <c r="AB148" t="s">
        <v>94</v>
      </c>
      <c r="AC148" t="s">
        <v>95</v>
      </c>
      <c r="AD148" t="s">
        <v>96</v>
      </c>
      <c r="AE148">
        <v>1</v>
      </c>
      <c r="AF148" t="s">
        <v>712</v>
      </c>
      <c r="AG148" t="b">
        <v>1</v>
      </c>
      <c r="AH148" t="s">
        <v>713</v>
      </c>
      <c r="AI148" t="s">
        <v>99</v>
      </c>
      <c r="AJ148" t="s">
        <v>100</v>
      </c>
      <c r="AK148">
        <v>16.059999999999999</v>
      </c>
      <c r="AL148" t="s">
        <v>101</v>
      </c>
      <c r="AN148" t="s">
        <v>702</v>
      </c>
      <c r="AO148">
        <v>1</v>
      </c>
      <c r="AP148" t="s">
        <v>103</v>
      </c>
      <c r="AQ148">
        <v>103.98</v>
      </c>
      <c r="AR148" t="s">
        <v>101</v>
      </c>
      <c r="AS148" t="s">
        <v>83</v>
      </c>
      <c r="AT148" t="s">
        <v>104</v>
      </c>
      <c r="AU148" t="s">
        <v>696</v>
      </c>
      <c r="AV148" t="s">
        <v>106</v>
      </c>
      <c r="AW148" t="s">
        <v>125</v>
      </c>
      <c r="AX148">
        <v>50</v>
      </c>
      <c r="AY148" t="s">
        <v>126</v>
      </c>
      <c r="AZ148" t="s">
        <v>109</v>
      </c>
      <c r="BA148" t="s">
        <v>110</v>
      </c>
      <c r="BB148" t="s">
        <v>127</v>
      </c>
      <c r="BC148" t="s">
        <v>703</v>
      </c>
      <c r="BD148" s="1">
        <v>44977</v>
      </c>
      <c r="BE148" t="s">
        <v>704</v>
      </c>
      <c r="BF148" s="1">
        <v>44790</v>
      </c>
      <c r="BG148" t="s">
        <v>117</v>
      </c>
      <c r="BH148" s="1">
        <v>18264</v>
      </c>
      <c r="BI148">
        <v>1</v>
      </c>
      <c r="BJ148" s="35">
        <f>BK148*1000</f>
        <v>35</v>
      </c>
      <c r="BK148">
        <v>3.5000000000000003E-2</v>
      </c>
      <c r="BL148">
        <v>3.5000000000000003E-2</v>
      </c>
      <c r="BM148" t="s">
        <v>123</v>
      </c>
      <c r="BN148" t="s">
        <v>124</v>
      </c>
      <c r="BO148">
        <v>3.0000000000000001E-3</v>
      </c>
      <c r="BP148">
        <v>0.01</v>
      </c>
      <c r="BQ148">
        <v>1</v>
      </c>
      <c r="BR148" t="s">
        <v>117</v>
      </c>
      <c r="BS148" t="s">
        <v>118</v>
      </c>
      <c r="BT148" t="s">
        <v>119</v>
      </c>
      <c r="BU148" t="s">
        <v>120</v>
      </c>
      <c r="BX148" t="b">
        <v>0</v>
      </c>
      <c r="BY148" t="b">
        <v>1</v>
      </c>
      <c r="BZ148">
        <f>VLOOKUP(AA148,Comps2,6,FALSE)</f>
        <v>103</v>
      </c>
      <c r="CA148">
        <f>VLOOKUP(AA148,Comps2,7,FALSE)</f>
        <v>113</v>
      </c>
      <c r="CB148" t="str">
        <f>VLOOKUP(AA148,Comps2,8,FALSE)</f>
        <v>mm</v>
      </c>
      <c r="CC148" t="str">
        <f>VLOOKUP(AA148,Comps2,9,FALSE)</f>
        <v>Field</v>
      </c>
      <c r="CD148">
        <f>VLOOKUP(AA148,Comps2,10,FALSE)</f>
        <v>60</v>
      </c>
      <c r="CE148" t="str">
        <f>VLOOKUP(AA148,Comps2,11,FALSE)</f>
        <v>g</v>
      </c>
      <c r="CF148" t="str">
        <f>VLOOKUP(AA148,Comps2,12,FALSE)</f>
        <v>Field</v>
      </c>
      <c r="CG148">
        <f>VLOOKUP(AA148,Comps2,13,FALSE)</f>
        <v>0</v>
      </c>
      <c r="CH148" t="e">
        <f>VLOOKUP(AA148,Comps2,14,FALSE)</f>
        <v>#N/A</v>
      </c>
      <c r="CI148" t="str">
        <f>VLOOKUP(AA148,Comps2,15,FALSE)</f>
        <v>LAB</v>
      </c>
    </row>
    <row r="149" spans="1:87" x14ac:dyDescent="0.25">
      <c r="A149" s="1">
        <v>44790</v>
      </c>
      <c r="B149">
        <v>8</v>
      </c>
      <c r="C149">
        <v>2022</v>
      </c>
      <c r="D149" t="s">
        <v>687</v>
      </c>
      <c r="E149" t="s">
        <v>688</v>
      </c>
      <c r="F149" t="s">
        <v>78</v>
      </c>
      <c r="G149" t="s">
        <v>79</v>
      </c>
      <c r="H149" t="s">
        <v>80</v>
      </c>
      <c r="I149" t="s">
        <v>81</v>
      </c>
      <c r="J149" t="s">
        <v>82</v>
      </c>
      <c r="K149" t="s">
        <v>83</v>
      </c>
      <c r="L149" t="s">
        <v>84</v>
      </c>
      <c r="M149" t="s">
        <v>689</v>
      </c>
      <c r="N149" t="s">
        <v>86</v>
      </c>
      <c r="O149" s="2">
        <v>0.51041666666666663</v>
      </c>
      <c r="P149" t="s">
        <v>690</v>
      </c>
      <c r="Q149">
        <v>1</v>
      </c>
      <c r="R149" t="s">
        <v>88</v>
      </c>
      <c r="S149">
        <v>32.672919999999998</v>
      </c>
      <c r="T149">
        <v>-117.02381</v>
      </c>
      <c r="U149" t="s">
        <v>89</v>
      </c>
      <c r="V149" t="b">
        <v>0</v>
      </c>
      <c r="X149" t="s">
        <v>691</v>
      </c>
      <c r="Y149" t="s">
        <v>91</v>
      </c>
      <c r="AA149" t="s">
        <v>714</v>
      </c>
      <c r="AB149" t="s">
        <v>94</v>
      </c>
      <c r="AC149" t="s">
        <v>95</v>
      </c>
      <c r="AD149" t="s">
        <v>96</v>
      </c>
      <c r="AE149">
        <v>1</v>
      </c>
      <c r="AF149" t="s">
        <v>715</v>
      </c>
      <c r="AG149" t="b">
        <v>1</v>
      </c>
      <c r="AH149" t="s">
        <v>716</v>
      </c>
      <c r="AI149" t="s">
        <v>99</v>
      </c>
      <c r="AJ149" t="s">
        <v>100</v>
      </c>
      <c r="AK149">
        <v>25.91</v>
      </c>
      <c r="AL149" t="s">
        <v>101</v>
      </c>
      <c r="AN149" t="s">
        <v>702</v>
      </c>
      <c r="AO149">
        <v>1</v>
      </c>
      <c r="AP149" t="s">
        <v>103</v>
      </c>
      <c r="AQ149">
        <v>103.98</v>
      </c>
      <c r="AR149" t="s">
        <v>101</v>
      </c>
      <c r="AS149" t="s">
        <v>83</v>
      </c>
      <c r="AT149" t="s">
        <v>104</v>
      </c>
      <c r="AU149" t="s">
        <v>696</v>
      </c>
      <c r="AV149" t="s">
        <v>106</v>
      </c>
      <c r="AW149" t="s">
        <v>125</v>
      </c>
      <c r="AX149">
        <v>50</v>
      </c>
      <c r="AY149" t="s">
        <v>126</v>
      </c>
      <c r="AZ149" t="s">
        <v>109</v>
      </c>
      <c r="BA149" t="s">
        <v>110</v>
      </c>
      <c r="BB149" t="s">
        <v>127</v>
      </c>
      <c r="BC149" t="s">
        <v>703</v>
      </c>
      <c r="BD149" s="1">
        <v>44977</v>
      </c>
      <c r="BE149" t="s">
        <v>704</v>
      </c>
      <c r="BF149" s="1">
        <v>44790</v>
      </c>
      <c r="BG149" t="s">
        <v>117</v>
      </c>
      <c r="BH149" s="1">
        <v>18264</v>
      </c>
      <c r="BI149">
        <v>1</v>
      </c>
      <c r="BJ149" s="35">
        <f>BK149*1000</f>
        <v>35</v>
      </c>
      <c r="BK149">
        <v>3.5000000000000003E-2</v>
      </c>
      <c r="BL149">
        <v>3.5000000000000003E-2</v>
      </c>
      <c r="BM149" t="s">
        <v>123</v>
      </c>
      <c r="BN149" t="s">
        <v>124</v>
      </c>
      <c r="BO149">
        <v>3.0000000000000001E-3</v>
      </c>
      <c r="BP149">
        <v>0.01</v>
      </c>
      <c r="BQ149">
        <v>1</v>
      </c>
      <c r="BR149" t="s">
        <v>117</v>
      </c>
      <c r="BS149" t="s">
        <v>118</v>
      </c>
      <c r="BT149" t="s">
        <v>119</v>
      </c>
      <c r="BU149" t="s">
        <v>120</v>
      </c>
      <c r="BX149" t="b">
        <v>0</v>
      </c>
      <c r="BY149" t="b">
        <v>1</v>
      </c>
      <c r="BZ149">
        <f>VLOOKUP(AA149,Comps2,6,FALSE)</f>
        <v>115</v>
      </c>
      <c r="CA149">
        <f>VLOOKUP(AA149,Comps2,7,FALSE)</f>
        <v>124</v>
      </c>
      <c r="CB149" t="str">
        <f>VLOOKUP(AA149,Comps2,8,FALSE)</f>
        <v>mm</v>
      </c>
      <c r="CC149" t="str">
        <f>VLOOKUP(AA149,Comps2,9,FALSE)</f>
        <v>Field</v>
      </c>
      <c r="CD149">
        <f>VLOOKUP(AA149,Comps2,10,FALSE)</f>
        <v>98</v>
      </c>
      <c r="CE149" t="str">
        <f>VLOOKUP(AA149,Comps2,11,FALSE)</f>
        <v>g</v>
      </c>
      <c r="CF149" t="str">
        <f>VLOOKUP(AA149,Comps2,12,FALSE)</f>
        <v>Field</v>
      </c>
      <c r="CG149">
        <f>VLOOKUP(AA149,Comps2,13,FALSE)</f>
        <v>0</v>
      </c>
      <c r="CH149" t="e">
        <f>VLOOKUP(AA149,Comps2,14,FALSE)</f>
        <v>#N/A</v>
      </c>
      <c r="CI149" t="str">
        <f>VLOOKUP(AA149,Comps2,15,FALSE)</f>
        <v>LAB</v>
      </c>
    </row>
    <row r="150" spans="1:87" x14ac:dyDescent="0.25">
      <c r="A150" s="1">
        <v>44797</v>
      </c>
      <c r="B150">
        <v>8</v>
      </c>
      <c r="C150">
        <v>2022</v>
      </c>
      <c r="D150" t="s">
        <v>878</v>
      </c>
      <c r="E150" t="s">
        <v>879</v>
      </c>
      <c r="F150" t="s">
        <v>78</v>
      </c>
      <c r="G150" t="s">
        <v>79</v>
      </c>
      <c r="H150" t="s">
        <v>80</v>
      </c>
      <c r="I150" t="s">
        <v>81</v>
      </c>
      <c r="J150" t="s">
        <v>82</v>
      </c>
      <c r="K150" t="s">
        <v>83</v>
      </c>
      <c r="M150" t="s">
        <v>527</v>
      </c>
      <c r="N150" t="s">
        <v>86</v>
      </c>
      <c r="O150" s="2">
        <v>0.33333333333333331</v>
      </c>
      <c r="P150" t="s">
        <v>528</v>
      </c>
      <c r="Q150">
        <v>1</v>
      </c>
      <c r="R150" t="s">
        <v>88</v>
      </c>
      <c r="S150">
        <v>33.191589999999998</v>
      </c>
      <c r="T150">
        <v>-117.38888</v>
      </c>
      <c r="U150" t="s">
        <v>89</v>
      </c>
      <c r="V150" t="b">
        <v>0</v>
      </c>
      <c r="X150" t="s">
        <v>529</v>
      </c>
      <c r="Y150" t="s">
        <v>91</v>
      </c>
      <c r="AA150" t="s">
        <v>909</v>
      </c>
      <c r="AB150" t="s">
        <v>859</v>
      </c>
      <c r="AC150" t="s">
        <v>860</v>
      </c>
      <c r="AD150" t="s">
        <v>96</v>
      </c>
      <c r="AE150">
        <v>1</v>
      </c>
      <c r="AF150" t="s">
        <v>910</v>
      </c>
      <c r="AG150" t="b">
        <v>1</v>
      </c>
      <c r="AH150" t="s">
        <v>911</v>
      </c>
      <c r="AI150" t="s">
        <v>99</v>
      </c>
      <c r="AJ150" t="s">
        <v>100</v>
      </c>
      <c r="AK150">
        <v>27.33</v>
      </c>
      <c r="AL150" t="s">
        <v>101</v>
      </c>
      <c r="AM150" t="s">
        <v>912</v>
      </c>
      <c r="AN150" t="s">
        <v>913</v>
      </c>
      <c r="AO150">
        <v>1</v>
      </c>
      <c r="AP150" t="s">
        <v>103</v>
      </c>
      <c r="AQ150">
        <v>54.66</v>
      </c>
      <c r="AR150" t="s">
        <v>101</v>
      </c>
      <c r="AS150" t="s">
        <v>83</v>
      </c>
      <c r="AT150" t="s">
        <v>104</v>
      </c>
      <c r="AU150" t="s">
        <v>914</v>
      </c>
      <c r="AV150" t="s">
        <v>106</v>
      </c>
      <c r="AW150" t="s">
        <v>125</v>
      </c>
      <c r="AX150">
        <v>50</v>
      </c>
      <c r="AY150" t="s">
        <v>126</v>
      </c>
      <c r="AZ150" t="s">
        <v>109</v>
      </c>
      <c r="BA150" t="s">
        <v>110</v>
      </c>
      <c r="BB150" t="s">
        <v>127</v>
      </c>
      <c r="BC150" t="s">
        <v>640</v>
      </c>
      <c r="BD150" s="1">
        <v>44945</v>
      </c>
      <c r="BE150" t="s">
        <v>915</v>
      </c>
      <c r="BF150" s="1">
        <v>44797</v>
      </c>
      <c r="BG150" t="s">
        <v>117</v>
      </c>
      <c r="BH150" s="1">
        <v>18264</v>
      </c>
      <c r="BI150">
        <v>1</v>
      </c>
      <c r="BJ150" s="35">
        <f>BK150*1000</f>
        <v>35</v>
      </c>
      <c r="BK150">
        <v>3.5000000000000003E-2</v>
      </c>
      <c r="BL150">
        <v>3.5000000000000003E-2</v>
      </c>
      <c r="BM150" t="s">
        <v>123</v>
      </c>
      <c r="BN150" t="s">
        <v>124</v>
      </c>
      <c r="BO150">
        <v>3.0000000000000001E-3</v>
      </c>
      <c r="BP150">
        <v>0.01</v>
      </c>
      <c r="BQ150">
        <v>1</v>
      </c>
      <c r="BR150" t="s">
        <v>117</v>
      </c>
      <c r="BS150" t="s">
        <v>118</v>
      </c>
      <c r="BT150" t="s">
        <v>119</v>
      </c>
      <c r="BU150" t="s">
        <v>120</v>
      </c>
      <c r="BX150" t="b">
        <v>0</v>
      </c>
      <c r="BY150" t="b">
        <v>1</v>
      </c>
      <c r="BZ150">
        <f>VLOOKUP(AA150,Comps2,6,FALSE)</f>
        <v>-88</v>
      </c>
      <c r="CA150">
        <f>VLOOKUP(AA150,Comps2,7,FALSE)</f>
        <v>142</v>
      </c>
      <c r="CB150" t="str">
        <f>VLOOKUP(AA150,Comps2,8,FALSE)</f>
        <v>mm</v>
      </c>
      <c r="CC150" t="str">
        <f>VLOOKUP(AA150,Comps2,9,FALSE)</f>
        <v>Field</v>
      </c>
      <c r="CD150">
        <f>VLOOKUP(AA150,Comps2,10,FALSE)</f>
        <v>29.8</v>
      </c>
      <c r="CE150" t="str">
        <f>VLOOKUP(AA150,Comps2,11,FALSE)</f>
        <v>g</v>
      </c>
      <c r="CF150" t="str">
        <f>VLOOKUP(AA150,Comps2,12,FALSE)</f>
        <v>Field</v>
      </c>
      <c r="CG150">
        <f>VLOOKUP(AA150,Comps2,13,FALSE)</f>
        <v>0</v>
      </c>
      <c r="CH150" t="e">
        <f>VLOOKUP(AA150,Comps2,14,FALSE)</f>
        <v>#N/A</v>
      </c>
      <c r="CI150" t="str">
        <f>VLOOKUP(AA150,Comps2,15,FALSE)</f>
        <v>LAB</v>
      </c>
    </row>
    <row r="151" spans="1:87" x14ac:dyDescent="0.25">
      <c r="A151" s="1">
        <v>44797</v>
      </c>
      <c r="B151">
        <v>8</v>
      </c>
      <c r="C151">
        <v>2022</v>
      </c>
      <c r="D151" t="s">
        <v>878</v>
      </c>
      <c r="E151" t="s">
        <v>879</v>
      </c>
      <c r="F151" t="s">
        <v>78</v>
      </c>
      <c r="G151" t="s">
        <v>79</v>
      </c>
      <c r="H151" t="s">
        <v>80</v>
      </c>
      <c r="I151" t="s">
        <v>81</v>
      </c>
      <c r="J151" t="s">
        <v>82</v>
      </c>
      <c r="K151" t="s">
        <v>83</v>
      </c>
      <c r="M151" t="s">
        <v>527</v>
      </c>
      <c r="N151" t="s">
        <v>86</v>
      </c>
      <c r="O151" s="2">
        <v>0.33333333333333331</v>
      </c>
      <c r="P151" t="s">
        <v>528</v>
      </c>
      <c r="Q151">
        <v>1</v>
      </c>
      <c r="R151" t="s">
        <v>88</v>
      </c>
      <c r="S151">
        <v>33.191589999999998</v>
      </c>
      <c r="T151">
        <v>-117.38888</v>
      </c>
      <c r="U151" t="s">
        <v>89</v>
      </c>
      <c r="V151" t="b">
        <v>0</v>
      </c>
      <c r="X151" t="s">
        <v>529</v>
      </c>
      <c r="Y151" t="s">
        <v>91</v>
      </c>
      <c r="AA151" t="s">
        <v>916</v>
      </c>
      <c r="AB151" t="s">
        <v>859</v>
      </c>
      <c r="AC151" t="s">
        <v>860</v>
      </c>
      <c r="AD151" t="s">
        <v>96</v>
      </c>
      <c r="AE151">
        <v>1</v>
      </c>
      <c r="AF151" t="s">
        <v>917</v>
      </c>
      <c r="AG151" t="b">
        <v>1</v>
      </c>
      <c r="AH151" t="s">
        <v>918</v>
      </c>
      <c r="AI151" t="s">
        <v>99</v>
      </c>
      <c r="AJ151" t="s">
        <v>100</v>
      </c>
      <c r="AK151">
        <v>27.33</v>
      </c>
      <c r="AL151" t="s">
        <v>101</v>
      </c>
      <c r="AM151" t="s">
        <v>912</v>
      </c>
      <c r="AN151" t="s">
        <v>913</v>
      </c>
      <c r="AO151">
        <v>1</v>
      </c>
      <c r="AP151" t="s">
        <v>103</v>
      </c>
      <c r="AQ151">
        <v>54.66</v>
      </c>
      <c r="AR151" t="s">
        <v>101</v>
      </c>
      <c r="AS151" t="s">
        <v>83</v>
      </c>
      <c r="AT151" t="s">
        <v>104</v>
      </c>
      <c r="AU151" t="s">
        <v>914</v>
      </c>
      <c r="AV151" t="s">
        <v>106</v>
      </c>
      <c r="AW151" t="s">
        <v>125</v>
      </c>
      <c r="AX151">
        <v>50</v>
      </c>
      <c r="AY151" t="s">
        <v>126</v>
      </c>
      <c r="AZ151" t="s">
        <v>109</v>
      </c>
      <c r="BA151" t="s">
        <v>110</v>
      </c>
      <c r="BB151" t="s">
        <v>127</v>
      </c>
      <c r="BC151" t="s">
        <v>640</v>
      </c>
      <c r="BD151" s="1">
        <v>44945</v>
      </c>
      <c r="BE151" t="s">
        <v>915</v>
      </c>
      <c r="BF151" s="1">
        <v>44797</v>
      </c>
      <c r="BG151" t="s">
        <v>117</v>
      </c>
      <c r="BH151" s="1">
        <v>18264</v>
      </c>
      <c r="BI151">
        <v>1</v>
      </c>
      <c r="BJ151" s="35">
        <f>BK151*1000</f>
        <v>35</v>
      </c>
      <c r="BK151">
        <v>3.5000000000000003E-2</v>
      </c>
      <c r="BL151">
        <v>3.5000000000000003E-2</v>
      </c>
      <c r="BM151" t="s">
        <v>123</v>
      </c>
      <c r="BN151" t="s">
        <v>124</v>
      </c>
      <c r="BO151">
        <v>3.0000000000000001E-3</v>
      </c>
      <c r="BP151">
        <v>0.01</v>
      </c>
      <c r="BQ151">
        <v>1</v>
      </c>
      <c r="BR151" t="s">
        <v>117</v>
      </c>
      <c r="BS151" t="s">
        <v>118</v>
      </c>
      <c r="BT151" t="s">
        <v>119</v>
      </c>
      <c r="BU151" t="s">
        <v>120</v>
      </c>
      <c r="BX151" t="b">
        <v>0</v>
      </c>
      <c r="BY151" t="b">
        <v>1</v>
      </c>
      <c r="BZ151">
        <f>VLOOKUP(AA151,Comps2,6,FALSE)</f>
        <v>-88</v>
      </c>
      <c r="CA151">
        <f>VLOOKUP(AA151,Comps2,7,FALSE)</f>
        <v>198</v>
      </c>
      <c r="CB151" t="str">
        <f>VLOOKUP(AA151,Comps2,8,FALSE)</f>
        <v>mm</v>
      </c>
      <c r="CC151" t="str">
        <f>VLOOKUP(AA151,Comps2,9,FALSE)</f>
        <v>Field</v>
      </c>
      <c r="CD151">
        <f>VLOOKUP(AA151,Comps2,10,FALSE)</f>
        <v>75.7</v>
      </c>
      <c r="CE151" t="str">
        <f>VLOOKUP(AA151,Comps2,11,FALSE)</f>
        <v>g</v>
      </c>
      <c r="CF151" t="str">
        <f>VLOOKUP(AA151,Comps2,12,FALSE)</f>
        <v>Field</v>
      </c>
      <c r="CG151">
        <f>VLOOKUP(AA151,Comps2,13,FALSE)</f>
        <v>0</v>
      </c>
      <c r="CH151" t="e">
        <f>VLOOKUP(AA151,Comps2,14,FALSE)</f>
        <v>#N/A</v>
      </c>
      <c r="CI151" t="str">
        <f>VLOOKUP(AA151,Comps2,15,FALSE)</f>
        <v>LAB</v>
      </c>
    </row>
    <row r="152" spans="1:87" x14ac:dyDescent="0.25">
      <c r="A152" s="1">
        <v>44698</v>
      </c>
      <c r="B152">
        <v>5</v>
      </c>
      <c r="C152">
        <v>2022</v>
      </c>
      <c r="D152" t="s">
        <v>280</v>
      </c>
      <c r="E152" t="s">
        <v>281</v>
      </c>
      <c r="F152" t="s">
        <v>78</v>
      </c>
      <c r="G152" t="s">
        <v>79</v>
      </c>
      <c r="H152" t="s">
        <v>80</v>
      </c>
      <c r="I152" t="s">
        <v>81</v>
      </c>
      <c r="J152" t="s">
        <v>82</v>
      </c>
      <c r="K152" t="s">
        <v>83</v>
      </c>
      <c r="L152" t="s">
        <v>282</v>
      </c>
      <c r="M152" t="s">
        <v>85</v>
      </c>
      <c r="N152" t="s">
        <v>86</v>
      </c>
      <c r="O152" s="2">
        <v>0.375</v>
      </c>
      <c r="P152" t="s">
        <v>87</v>
      </c>
      <c r="Q152">
        <v>1</v>
      </c>
      <c r="R152" t="s">
        <v>88</v>
      </c>
      <c r="S152">
        <v>32.988633999999998</v>
      </c>
      <c r="T152">
        <v>-116.582258</v>
      </c>
      <c r="U152" t="s">
        <v>89</v>
      </c>
      <c r="V152" t="b">
        <v>0</v>
      </c>
      <c r="W152">
        <v>9</v>
      </c>
      <c r="X152" t="s">
        <v>90</v>
      </c>
      <c r="Y152" t="s">
        <v>91</v>
      </c>
      <c r="Z152" t="s">
        <v>92</v>
      </c>
      <c r="AA152" t="s">
        <v>404</v>
      </c>
      <c r="AB152" t="s">
        <v>142</v>
      </c>
      <c r="AC152" t="s">
        <v>143</v>
      </c>
      <c r="AD152" t="s">
        <v>96</v>
      </c>
      <c r="AE152">
        <v>1</v>
      </c>
      <c r="AF152" t="s">
        <v>405</v>
      </c>
      <c r="AG152" t="b">
        <v>1</v>
      </c>
      <c r="AH152" t="s">
        <v>406</v>
      </c>
      <c r="AI152" t="s">
        <v>146</v>
      </c>
      <c r="AJ152" t="s">
        <v>147</v>
      </c>
      <c r="AK152">
        <v>22.98</v>
      </c>
      <c r="AL152" t="s">
        <v>101</v>
      </c>
      <c r="AN152" t="s">
        <v>407</v>
      </c>
      <c r="AO152">
        <v>1</v>
      </c>
      <c r="AP152" t="s">
        <v>103</v>
      </c>
      <c r="AQ152">
        <v>22.98</v>
      </c>
      <c r="AR152" t="s">
        <v>101</v>
      </c>
      <c r="AS152" t="s">
        <v>83</v>
      </c>
      <c r="AT152" t="s">
        <v>104</v>
      </c>
      <c r="AV152" t="s">
        <v>106</v>
      </c>
      <c r="AW152" t="s">
        <v>125</v>
      </c>
      <c r="AX152">
        <v>50</v>
      </c>
      <c r="AY152" t="s">
        <v>126</v>
      </c>
      <c r="AZ152" t="s">
        <v>109</v>
      </c>
      <c r="BA152" t="s">
        <v>110</v>
      </c>
      <c r="BB152" t="s">
        <v>127</v>
      </c>
      <c r="BC152" t="s">
        <v>395</v>
      </c>
      <c r="BD152" s="1">
        <v>44767</v>
      </c>
      <c r="BE152" t="s">
        <v>405</v>
      </c>
      <c r="BF152" s="1">
        <v>44698</v>
      </c>
      <c r="BG152" t="s">
        <v>117</v>
      </c>
      <c r="BH152" s="1">
        <v>18264</v>
      </c>
      <c r="BI152">
        <v>1</v>
      </c>
      <c r="BJ152" s="35">
        <f>BK152*1000</f>
        <v>32</v>
      </c>
      <c r="BK152">
        <v>3.2000000000000001E-2</v>
      </c>
      <c r="BL152">
        <v>3.2000000000000001E-2</v>
      </c>
      <c r="BM152" t="s">
        <v>123</v>
      </c>
      <c r="BN152" t="s">
        <v>124</v>
      </c>
      <c r="BO152">
        <v>3.0000000000000001E-3</v>
      </c>
      <c r="BP152">
        <v>0.01</v>
      </c>
      <c r="BQ152">
        <v>1</v>
      </c>
      <c r="BR152" t="s">
        <v>117</v>
      </c>
      <c r="BS152" t="s">
        <v>118</v>
      </c>
      <c r="BT152" t="s">
        <v>119</v>
      </c>
      <c r="BU152" t="s">
        <v>120</v>
      </c>
      <c r="BX152" t="b">
        <v>0</v>
      </c>
      <c r="BY152" t="b">
        <v>1</v>
      </c>
      <c r="BZ152">
        <f>VLOOKUP(AA152,Comps2,6,FALSE)</f>
        <v>240</v>
      </c>
      <c r="CA152">
        <f>VLOOKUP(AA152,Comps2,7,FALSE)</f>
        <v>252</v>
      </c>
      <c r="CB152" t="str">
        <f>VLOOKUP(AA152,Comps2,8,FALSE)</f>
        <v>mm</v>
      </c>
      <c r="CC152" t="str">
        <f>VLOOKUP(AA152,Comps2,9,FALSE)</f>
        <v>Field</v>
      </c>
      <c r="CD152">
        <f>VLOOKUP(AA152,Comps2,10,FALSE)</f>
        <v>230</v>
      </c>
      <c r="CE152" t="str">
        <f>VLOOKUP(AA152,Comps2,11,FALSE)</f>
        <v>g</v>
      </c>
      <c r="CF152" t="str">
        <f>VLOOKUP(AA152,Comps2,12,FALSE)</f>
        <v>Field</v>
      </c>
      <c r="CG152">
        <f>VLOOKUP(AA152,Comps2,13,FALSE)</f>
        <v>0</v>
      </c>
      <c r="CH152">
        <f>VLOOKUP(AA152,Comps2,14,FALSE)</f>
        <v>6</v>
      </c>
      <c r="CI152" t="str">
        <f>VLOOKUP(AA152,Comps2,15,FALSE)</f>
        <v>LAB</v>
      </c>
    </row>
    <row r="153" spans="1:87" x14ac:dyDescent="0.25">
      <c r="A153" s="1">
        <v>44789</v>
      </c>
      <c r="B153">
        <v>8</v>
      </c>
      <c r="C153">
        <v>2022</v>
      </c>
      <c r="D153" t="s">
        <v>620</v>
      </c>
      <c r="E153" t="s">
        <v>621</v>
      </c>
      <c r="F153" t="s">
        <v>78</v>
      </c>
      <c r="G153" t="s">
        <v>79</v>
      </c>
      <c r="H153" t="s">
        <v>80</v>
      </c>
      <c r="I153" t="s">
        <v>81</v>
      </c>
      <c r="J153" t="s">
        <v>82</v>
      </c>
      <c r="K153" t="s">
        <v>83</v>
      </c>
      <c r="L153" t="s">
        <v>84</v>
      </c>
      <c r="M153" t="s">
        <v>633</v>
      </c>
      <c r="N153" t="s">
        <v>86</v>
      </c>
      <c r="O153" s="2">
        <v>0.375</v>
      </c>
      <c r="P153" t="s">
        <v>87</v>
      </c>
      <c r="Q153">
        <v>1</v>
      </c>
      <c r="R153" t="s">
        <v>88</v>
      </c>
      <c r="S153">
        <v>32.767538999999999</v>
      </c>
      <c r="T153">
        <v>-117.160904</v>
      </c>
      <c r="U153" t="s">
        <v>89</v>
      </c>
      <c r="V153" t="b">
        <v>0</v>
      </c>
      <c r="W153">
        <v>9</v>
      </c>
      <c r="X153" t="s">
        <v>634</v>
      </c>
      <c r="Y153" t="s">
        <v>91</v>
      </c>
      <c r="AA153" t="s">
        <v>635</v>
      </c>
      <c r="AB153" t="s">
        <v>94</v>
      </c>
      <c r="AC153" t="s">
        <v>95</v>
      </c>
      <c r="AD153" t="s">
        <v>96</v>
      </c>
      <c r="AE153">
        <v>1</v>
      </c>
      <c r="AF153" t="s">
        <v>636</v>
      </c>
      <c r="AG153" t="b">
        <v>1</v>
      </c>
      <c r="AH153" t="s">
        <v>637</v>
      </c>
      <c r="AI153" t="s">
        <v>99</v>
      </c>
      <c r="AJ153" t="s">
        <v>100</v>
      </c>
      <c r="AK153">
        <v>37.6</v>
      </c>
      <c r="AL153" t="s">
        <v>101</v>
      </c>
      <c r="AN153" t="s">
        <v>638</v>
      </c>
      <c r="AO153">
        <v>1</v>
      </c>
      <c r="AP153" t="s">
        <v>103</v>
      </c>
      <c r="AQ153">
        <v>305.05</v>
      </c>
      <c r="AR153" t="s">
        <v>101</v>
      </c>
      <c r="AS153" t="s">
        <v>83</v>
      </c>
      <c r="AT153" t="s">
        <v>104</v>
      </c>
      <c r="AU153" t="s">
        <v>639</v>
      </c>
      <c r="AV153" t="s">
        <v>106</v>
      </c>
      <c r="AW153" t="s">
        <v>125</v>
      </c>
      <c r="AX153">
        <v>50</v>
      </c>
      <c r="AY153" t="s">
        <v>126</v>
      </c>
      <c r="AZ153" t="s">
        <v>109</v>
      </c>
      <c r="BA153" t="s">
        <v>110</v>
      </c>
      <c r="BB153" t="s">
        <v>127</v>
      </c>
      <c r="BC153" t="s">
        <v>640</v>
      </c>
      <c r="BD153" s="1">
        <v>44945</v>
      </c>
      <c r="BE153" t="s">
        <v>641</v>
      </c>
      <c r="BF153" s="1">
        <v>44789</v>
      </c>
      <c r="BG153" t="s">
        <v>117</v>
      </c>
      <c r="BH153" s="1">
        <v>18264</v>
      </c>
      <c r="BI153">
        <v>1</v>
      </c>
      <c r="BJ153" s="35">
        <f>BK153*1000</f>
        <v>32</v>
      </c>
      <c r="BK153">
        <v>3.2000000000000001E-2</v>
      </c>
      <c r="BL153">
        <v>3.2000000000000001E-2</v>
      </c>
      <c r="BM153" t="s">
        <v>123</v>
      </c>
      <c r="BN153" t="s">
        <v>124</v>
      </c>
      <c r="BO153">
        <v>3.0000000000000001E-3</v>
      </c>
      <c r="BP153">
        <v>0.01</v>
      </c>
      <c r="BQ153">
        <v>1</v>
      </c>
      <c r="BR153" t="s">
        <v>117</v>
      </c>
      <c r="BS153" t="s">
        <v>118</v>
      </c>
      <c r="BT153" t="s">
        <v>119</v>
      </c>
      <c r="BU153" t="s">
        <v>120</v>
      </c>
      <c r="BX153" t="b">
        <v>0</v>
      </c>
      <c r="BY153" t="b">
        <v>1</v>
      </c>
      <c r="BZ153">
        <f>VLOOKUP(AA153,Comps2,6,FALSE)</f>
        <v>126</v>
      </c>
      <c r="CA153">
        <f>VLOOKUP(AA153,Comps2,7,FALSE)</f>
        <v>135</v>
      </c>
      <c r="CB153" t="str">
        <f>VLOOKUP(AA153,Comps2,8,FALSE)</f>
        <v>mm</v>
      </c>
      <c r="CC153" t="str">
        <f>VLOOKUP(AA153,Comps2,9,FALSE)</f>
        <v>Field</v>
      </c>
      <c r="CD153">
        <f>VLOOKUP(AA153,Comps2,10,FALSE)</f>
        <v>40</v>
      </c>
      <c r="CE153" t="str">
        <f>VLOOKUP(AA153,Comps2,11,FALSE)</f>
        <v>g</v>
      </c>
      <c r="CF153" t="str">
        <f>VLOOKUP(AA153,Comps2,12,FALSE)</f>
        <v>Field</v>
      </c>
      <c r="CG153">
        <f>VLOOKUP(AA153,Comps2,13,FALSE)</f>
        <v>0</v>
      </c>
      <c r="CH153" t="e">
        <f>VLOOKUP(AA153,Comps2,14,FALSE)</f>
        <v>#N/A</v>
      </c>
      <c r="CI153" t="str">
        <f>VLOOKUP(AA153,Comps2,15,FALSE)</f>
        <v>LAB</v>
      </c>
    </row>
    <row r="154" spans="1:87" x14ac:dyDescent="0.25">
      <c r="A154" s="1">
        <v>44789</v>
      </c>
      <c r="B154">
        <v>8</v>
      </c>
      <c r="C154">
        <v>2022</v>
      </c>
      <c r="D154" t="s">
        <v>620</v>
      </c>
      <c r="E154" t="s">
        <v>621</v>
      </c>
      <c r="F154" t="s">
        <v>78</v>
      </c>
      <c r="G154" t="s">
        <v>79</v>
      </c>
      <c r="H154" t="s">
        <v>80</v>
      </c>
      <c r="I154" t="s">
        <v>81</v>
      </c>
      <c r="J154" t="s">
        <v>82</v>
      </c>
      <c r="K154" t="s">
        <v>83</v>
      </c>
      <c r="L154" t="s">
        <v>84</v>
      </c>
      <c r="M154" t="s">
        <v>633</v>
      </c>
      <c r="N154" t="s">
        <v>86</v>
      </c>
      <c r="O154" s="2">
        <v>0.375</v>
      </c>
      <c r="P154" t="s">
        <v>87</v>
      </c>
      <c r="Q154">
        <v>1</v>
      </c>
      <c r="R154" t="s">
        <v>88</v>
      </c>
      <c r="S154">
        <v>32.767538999999999</v>
      </c>
      <c r="T154">
        <v>-117.160904</v>
      </c>
      <c r="U154" t="s">
        <v>89</v>
      </c>
      <c r="V154" t="b">
        <v>0</v>
      </c>
      <c r="W154">
        <v>9</v>
      </c>
      <c r="X154" t="s">
        <v>634</v>
      </c>
      <c r="Y154" t="s">
        <v>91</v>
      </c>
      <c r="AA154" t="s">
        <v>642</v>
      </c>
      <c r="AB154" t="s">
        <v>94</v>
      </c>
      <c r="AC154" t="s">
        <v>95</v>
      </c>
      <c r="AD154" t="s">
        <v>96</v>
      </c>
      <c r="AE154">
        <v>1</v>
      </c>
      <c r="AF154" t="s">
        <v>643</v>
      </c>
      <c r="AG154" t="b">
        <v>1</v>
      </c>
      <c r="AH154" t="s">
        <v>644</v>
      </c>
      <c r="AI154" t="s">
        <v>99</v>
      </c>
      <c r="AJ154" t="s">
        <v>100</v>
      </c>
      <c r="AK154">
        <v>135.87</v>
      </c>
      <c r="AL154" t="s">
        <v>101</v>
      </c>
      <c r="AN154" t="s">
        <v>638</v>
      </c>
      <c r="AO154">
        <v>1</v>
      </c>
      <c r="AP154" t="s">
        <v>103</v>
      </c>
      <c r="AQ154">
        <v>305.05</v>
      </c>
      <c r="AR154" t="s">
        <v>101</v>
      </c>
      <c r="AS154" t="s">
        <v>83</v>
      </c>
      <c r="AT154" t="s">
        <v>104</v>
      </c>
      <c r="AU154" t="s">
        <v>639</v>
      </c>
      <c r="AV154" t="s">
        <v>106</v>
      </c>
      <c r="AW154" t="s">
        <v>125</v>
      </c>
      <c r="AX154">
        <v>50</v>
      </c>
      <c r="AY154" t="s">
        <v>126</v>
      </c>
      <c r="AZ154" t="s">
        <v>109</v>
      </c>
      <c r="BA154" t="s">
        <v>110</v>
      </c>
      <c r="BB154" t="s">
        <v>127</v>
      </c>
      <c r="BC154" t="s">
        <v>640</v>
      </c>
      <c r="BD154" s="1">
        <v>44945</v>
      </c>
      <c r="BE154" t="s">
        <v>641</v>
      </c>
      <c r="BF154" s="1">
        <v>44789</v>
      </c>
      <c r="BG154" t="s">
        <v>117</v>
      </c>
      <c r="BH154" s="1">
        <v>18264</v>
      </c>
      <c r="BI154">
        <v>1</v>
      </c>
      <c r="BJ154" s="35">
        <f>BK154*1000</f>
        <v>32</v>
      </c>
      <c r="BK154">
        <v>3.2000000000000001E-2</v>
      </c>
      <c r="BL154">
        <v>3.2000000000000001E-2</v>
      </c>
      <c r="BM154" t="s">
        <v>123</v>
      </c>
      <c r="BN154" t="s">
        <v>124</v>
      </c>
      <c r="BO154">
        <v>3.0000000000000001E-3</v>
      </c>
      <c r="BP154">
        <v>0.01</v>
      </c>
      <c r="BQ154">
        <v>1</v>
      </c>
      <c r="BR154" t="s">
        <v>117</v>
      </c>
      <c r="BS154" t="s">
        <v>118</v>
      </c>
      <c r="BT154" t="s">
        <v>119</v>
      </c>
      <c r="BU154" t="s">
        <v>120</v>
      </c>
      <c r="BX154" t="b">
        <v>0</v>
      </c>
      <c r="BY154" t="b">
        <v>1</v>
      </c>
      <c r="BZ154">
        <f>VLOOKUP(AA154,Comps2,6,FALSE)</f>
        <v>197</v>
      </c>
      <c r="CA154">
        <f>VLOOKUP(AA154,Comps2,7,FALSE)</f>
        <v>209</v>
      </c>
      <c r="CB154" t="str">
        <f>VLOOKUP(AA154,Comps2,8,FALSE)</f>
        <v>mm</v>
      </c>
      <c r="CC154" t="str">
        <f>VLOOKUP(AA154,Comps2,9,FALSE)</f>
        <v>Field</v>
      </c>
      <c r="CD154">
        <f>VLOOKUP(AA154,Comps2,10,FALSE)</f>
        <v>145</v>
      </c>
      <c r="CE154" t="str">
        <f>VLOOKUP(AA154,Comps2,11,FALSE)</f>
        <v>g</v>
      </c>
      <c r="CF154" t="str">
        <f>VLOOKUP(AA154,Comps2,12,FALSE)</f>
        <v>Field</v>
      </c>
      <c r="CG154">
        <f>VLOOKUP(AA154,Comps2,13,FALSE)</f>
        <v>0</v>
      </c>
      <c r="CH154" t="e">
        <f>VLOOKUP(AA154,Comps2,14,FALSE)</f>
        <v>#N/A</v>
      </c>
      <c r="CI154" t="str">
        <f>VLOOKUP(AA154,Comps2,15,FALSE)</f>
        <v>LAB</v>
      </c>
    </row>
    <row r="155" spans="1:87" x14ac:dyDescent="0.25">
      <c r="A155" s="1">
        <v>44789</v>
      </c>
      <c r="B155">
        <v>8</v>
      </c>
      <c r="C155">
        <v>2022</v>
      </c>
      <c r="D155" t="s">
        <v>620</v>
      </c>
      <c r="E155" t="s">
        <v>621</v>
      </c>
      <c r="F155" t="s">
        <v>78</v>
      </c>
      <c r="G155" t="s">
        <v>79</v>
      </c>
      <c r="H155" t="s">
        <v>80</v>
      </c>
      <c r="I155" t="s">
        <v>81</v>
      </c>
      <c r="J155" t="s">
        <v>82</v>
      </c>
      <c r="K155" t="s">
        <v>83</v>
      </c>
      <c r="L155" t="s">
        <v>84</v>
      </c>
      <c r="M155" t="s">
        <v>633</v>
      </c>
      <c r="N155" t="s">
        <v>86</v>
      </c>
      <c r="O155" s="2">
        <v>0.375</v>
      </c>
      <c r="P155" t="s">
        <v>87</v>
      </c>
      <c r="Q155">
        <v>1</v>
      </c>
      <c r="R155" t="s">
        <v>88</v>
      </c>
      <c r="S155">
        <v>32.767538999999999</v>
      </c>
      <c r="T155">
        <v>-117.160904</v>
      </c>
      <c r="U155" t="s">
        <v>89</v>
      </c>
      <c r="V155" t="b">
        <v>0</v>
      </c>
      <c r="W155">
        <v>9</v>
      </c>
      <c r="X155" t="s">
        <v>634</v>
      </c>
      <c r="Y155" t="s">
        <v>91</v>
      </c>
      <c r="AA155" t="s">
        <v>645</v>
      </c>
      <c r="AB155" t="s">
        <v>94</v>
      </c>
      <c r="AC155" t="s">
        <v>95</v>
      </c>
      <c r="AD155" t="s">
        <v>96</v>
      </c>
      <c r="AE155">
        <v>1</v>
      </c>
      <c r="AF155" t="s">
        <v>646</v>
      </c>
      <c r="AG155" t="b">
        <v>1</v>
      </c>
      <c r="AH155" t="s">
        <v>647</v>
      </c>
      <c r="AI155" t="s">
        <v>99</v>
      </c>
      <c r="AJ155" t="s">
        <v>100</v>
      </c>
      <c r="AK155">
        <v>131.58000000000001</v>
      </c>
      <c r="AL155" t="s">
        <v>101</v>
      </c>
      <c r="AN155" t="s">
        <v>638</v>
      </c>
      <c r="AO155">
        <v>1</v>
      </c>
      <c r="AP155" t="s">
        <v>103</v>
      </c>
      <c r="AQ155">
        <v>305.05</v>
      </c>
      <c r="AR155" t="s">
        <v>101</v>
      </c>
      <c r="AS155" t="s">
        <v>83</v>
      </c>
      <c r="AT155" t="s">
        <v>104</v>
      </c>
      <c r="AU155" t="s">
        <v>639</v>
      </c>
      <c r="AV155" t="s">
        <v>106</v>
      </c>
      <c r="AW155" t="s">
        <v>125</v>
      </c>
      <c r="AX155">
        <v>50</v>
      </c>
      <c r="AY155" t="s">
        <v>126</v>
      </c>
      <c r="AZ155" t="s">
        <v>109</v>
      </c>
      <c r="BA155" t="s">
        <v>110</v>
      </c>
      <c r="BB155" t="s">
        <v>127</v>
      </c>
      <c r="BC155" t="s">
        <v>640</v>
      </c>
      <c r="BD155" s="1">
        <v>44945</v>
      </c>
      <c r="BE155" t="s">
        <v>641</v>
      </c>
      <c r="BF155" s="1">
        <v>44789</v>
      </c>
      <c r="BG155" t="s">
        <v>117</v>
      </c>
      <c r="BH155" s="1">
        <v>18264</v>
      </c>
      <c r="BI155">
        <v>1</v>
      </c>
      <c r="BJ155" s="35">
        <f>BK155*1000</f>
        <v>32</v>
      </c>
      <c r="BK155">
        <v>3.2000000000000001E-2</v>
      </c>
      <c r="BL155">
        <v>3.2000000000000001E-2</v>
      </c>
      <c r="BM155" t="s">
        <v>123</v>
      </c>
      <c r="BN155" t="s">
        <v>124</v>
      </c>
      <c r="BO155">
        <v>3.0000000000000001E-3</v>
      </c>
      <c r="BP155">
        <v>0.01</v>
      </c>
      <c r="BQ155">
        <v>1</v>
      </c>
      <c r="BR155" t="s">
        <v>117</v>
      </c>
      <c r="BS155" t="s">
        <v>118</v>
      </c>
      <c r="BT155" t="s">
        <v>119</v>
      </c>
      <c r="BU155" t="s">
        <v>120</v>
      </c>
      <c r="BX155" t="b">
        <v>0</v>
      </c>
      <c r="BY155" t="b">
        <v>1</v>
      </c>
      <c r="BZ155">
        <f>VLOOKUP(AA155,Comps2,6,FALSE)</f>
        <v>182</v>
      </c>
      <c r="CA155">
        <f>VLOOKUP(AA155,Comps2,7,FALSE)</f>
        <v>192</v>
      </c>
      <c r="CB155" t="str">
        <f>VLOOKUP(AA155,Comps2,8,FALSE)</f>
        <v>mm</v>
      </c>
      <c r="CC155" t="str">
        <f>VLOOKUP(AA155,Comps2,9,FALSE)</f>
        <v>Field</v>
      </c>
      <c r="CD155">
        <f>VLOOKUP(AA155,Comps2,10,FALSE)</f>
        <v>145</v>
      </c>
      <c r="CE155" t="str">
        <f>VLOOKUP(AA155,Comps2,11,FALSE)</f>
        <v>g</v>
      </c>
      <c r="CF155" t="str">
        <f>VLOOKUP(AA155,Comps2,12,FALSE)</f>
        <v>Field</v>
      </c>
      <c r="CG155">
        <f>VLOOKUP(AA155,Comps2,13,FALSE)</f>
        <v>0</v>
      </c>
      <c r="CH155" t="e">
        <f>VLOOKUP(AA155,Comps2,14,FALSE)</f>
        <v>#N/A</v>
      </c>
      <c r="CI155" t="str">
        <f>VLOOKUP(AA155,Comps2,15,FALSE)</f>
        <v>LAB</v>
      </c>
    </row>
    <row r="156" spans="1:87" x14ac:dyDescent="0.25">
      <c r="A156" s="1">
        <v>44803</v>
      </c>
      <c r="B156">
        <v>8</v>
      </c>
      <c r="C156">
        <v>2022</v>
      </c>
      <c r="D156" t="s">
        <v>972</v>
      </c>
      <c r="E156" t="s">
        <v>973</v>
      </c>
      <c r="F156" t="s">
        <v>78</v>
      </c>
      <c r="G156" t="s">
        <v>79</v>
      </c>
      <c r="H156" t="s">
        <v>80</v>
      </c>
      <c r="I156" t="s">
        <v>81</v>
      </c>
      <c r="J156" t="s">
        <v>82</v>
      </c>
      <c r="K156" t="s">
        <v>83</v>
      </c>
      <c r="M156" t="s">
        <v>538</v>
      </c>
      <c r="N156" t="s">
        <v>86</v>
      </c>
      <c r="O156" s="2">
        <v>0.3888888888888889</v>
      </c>
      <c r="P156" t="s">
        <v>528</v>
      </c>
      <c r="Q156">
        <v>1</v>
      </c>
      <c r="R156" t="s">
        <v>88</v>
      </c>
      <c r="S156">
        <v>33.20900125</v>
      </c>
      <c r="T156">
        <v>-117.40103499999999</v>
      </c>
      <c r="U156" t="s">
        <v>89</v>
      </c>
      <c r="V156" t="b">
        <v>0</v>
      </c>
      <c r="W156">
        <v>9</v>
      </c>
      <c r="X156" t="s">
        <v>529</v>
      </c>
      <c r="Y156" t="s">
        <v>91</v>
      </c>
      <c r="AA156" t="s">
        <v>1028</v>
      </c>
      <c r="AB156" t="s">
        <v>744</v>
      </c>
      <c r="AC156" t="s">
        <v>745</v>
      </c>
      <c r="AD156" t="s">
        <v>96</v>
      </c>
      <c r="AE156">
        <v>1</v>
      </c>
      <c r="AF156" t="s">
        <v>1029</v>
      </c>
      <c r="AG156" t="b">
        <v>1</v>
      </c>
      <c r="AH156" t="s">
        <v>1030</v>
      </c>
      <c r="AI156" t="s">
        <v>99</v>
      </c>
      <c r="AJ156" t="s">
        <v>100</v>
      </c>
      <c r="AK156">
        <v>193.6</v>
      </c>
      <c r="AL156" t="s">
        <v>101</v>
      </c>
      <c r="AN156" t="s">
        <v>1031</v>
      </c>
      <c r="AO156">
        <v>1</v>
      </c>
      <c r="AP156" t="s">
        <v>103</v>
      </c>
      <c r="AQ156">
        <v>400</v>
      </c>
      <c r="AR156" t="s">
        <v>101</v>
      </c>
      <c r="AS156" t="s">
        <v>83</v>
      </c>
      <c r="AT156" t="s">
        <v>104</v>
      </c>
      <c r="AU156" t="s">
        <v>1032</v>
      </c>
      <c r="AV156" t="s">
        <v>106</v>
      </c>
      <c r="AW156" t="s">
        <v>125</v>
      </c>
      <c r="AX156">
        <v>50</v>
      </c>
      <c r="AY156" t="s">
        <v>126</v>
      </c>
      <c r="AZ156" t="s">
        <v>109</v>
      </c>
      <c r="BA156" t="s">
        <v>110</v>
      </c>
      <c r="BB156" t="s">
        <v>127</v>
      </c>
      <c r="BC156" t="s">
        <v>627</v>
      </c>
      <c r="BD156" s="1">
        <v>44957</v>
      </c>
      <c r="BE156" t="s">
        <v>1033</v>
      </c>
      <c r="BF156" s="1">
        <v>44803</v>
      </c>
      <c r="BG156" t="s">
        <v>117</v>
      </c>
      <c r="BH156" s="1">
        <v>18264</v>
      </c>
      <c r="BI156">
        <v>1</v>
      </c>
      <c r="BJ156" s="35">
        <f>BK156*1000</f>
        <v>32</v>
      </c>
      <c r="BK156">
        <v>3.2000000000000001E-2</v>
      </c>
      <c r="BL156">
        <v>3.2000000000000001E-2</v>
      </c>
      <c r="BM156" t="s">
        <v>123</v>
      </c>
      <c r="BN156" t="s">
        <v>124</v>
      </c>
      <c r="BO156">
        <v>3.0000000000000001E-3</v>
      </c>
      <c r="BP156">
        <v>0.01</v>
      </c>
      <c r="BQ156">
        <v>1</v>
      </c>
      <c r="BR156" t="s">
        <v>117</v>
      </c>
      <c r="BS156" t="s">
        <v>118</v>
      </c>
      <c r="BT156" t="s">
        <v>119</v>
      </c>
      <c r="BU156" t="s">
        <v>120</v>
      </c>
      <c r="BX156" t="b">
        <v>0</v>
      </c>
      <c r="BY156" t="b">
        <v>1</v>
      </c>
      <c r="BZ156">
        <f>VLOOKUP(AA156,Comps2,6,FALSE)</f>
        <v>297</v>
      </c>
      <c r="CA156">
        <f>VLOOKUP(AA156,Comps2,7,FALSE)</f>
        <v>326</v>
      </c>
      <c r="CB156" t="str">
        <f>VLOOKUP(AA156,Comps2,8,FALSE)</f>
        <v>mm</v>
      </c>
      <c r="CC156" t="str">
        <f>VLOOKUP(AA156,Comps2,9,FALSE)</f>
        <v>Field</v>
      </c>
      <c r="CD156">
        <f>VLOOKUP(AA156,Comps2,10,FALSE)</f>
        <v>310</v>
      </c>
      <c r="CE156" t="str">
        <f>VLOOKUP(AA156,Comps2,11,FALSE)</f>
        <v>g</v>
      </c>
      <c r="CF156" t="str">
        <f>VLOOKUP(AA156,Comps2,12,FALSE)</f>
        <v>Field</v>
      </c>
      <c r="CG156">
        <f>VLOOKUP(AA156,Comps2,13,FALSE)</f>
        <v>0</v>
      </c>
      <c r="CH156" t="e">
        <f>VLOOKUP(AA156,Comps2,14,FALSE)</f>
        <v>#N/A</v>
      </c>
      <c r="CI156" t="str">
        <f>VLOOKUP(AA156,Comps2,15,FALSE)</f>
        <v>LAB</v>
      </c>
    </row>
    <row r="157" spans="1:87" x14ac:dyDescent="0.25">
      <c r="A157" s="1">
        <v>44803</v>
      </c>
      <c r="B157">
        <v>8</v>
      </c>
      <c r="C157">
        <v>2022</v>
      </c>
      <c r="D157" t="s">
        <v>972</v>
      </c>
      <c r="E157" t="s">
        <v>973</v>
      </c>
      <c r="F157" t="s">
        <v>78</v>
      </c>
      <c r="G157" t="s">
        <v>79</v>
      </c>
      <c r="H157" t="s">
        <v>80</v>
      </c>
      <c r="I157" t="s">
        <v>81</v>
      </c>
      <c r="J157" t="s">
        <v>82</v>
      </c>
      <c r="K157" t="s">
        <v>83</v>
      </c>
      <c r="M157" t="s">
        <v>538</v>
      </c>
      <c r="N157" t="s">
        <v>86</v>
      </c>
      <c r="O157" s="2">
        <v>0.3888888888888889</v>
      </c>
      <c r="P157" t="s">
        <v>528</v>
      </c>
      <c r="Q157">
        <v>1</v>
      </c>
      <c r="R157" t="s">
        <v>88</v>
      </c>
      <c r="S157">
        <v>33.20900125</v>
      </c>
      <c r="T157">
        <v>-117.40103499999999</v>
      </c>
      <c r="U157" t="s">
        <v>89</v>
      </c>
      <c r="V157" t="b">
        <v>0</v>
      </c>
      <c r="W157">
        <v>9</v>
      </c>
      <c r="X157" t="s">
        <v>529</v>
      </c>
      <c r="Y157" t="s">
        <v>91</v>
      </c>
      <c r="AA157" t="s">
        <v>1034</v>
      </c>
      <c r="AB157" t="s">
        <v>744</v>
      </c>
      <c r="AC157" t="s">
        <v>745</v>
      </c>
      <c r="AD157" t="s">
        <v>96</v>
      </c>
      <c r="AE157">
        <v>1</v>
      </c>
      <c r="AF157" t="s">
        <v>1035</v>
      </c>
      <c r="AG157" t="b">
        <v>1</v>
      </c>
      <c r="AH157" t="s">
        <v>1036</v>
      </c>
      <c r="AI157" t="s">
        <v>99</v>
      </c>
      <c r="AJ157" t="s">
        <v>100</v>
      </c>
      <c r="AK157">
        <v>206.4</v>
      </c>
      <c r="AL157" t="s">
        <v>101</v>
      </c>
      <c r="AN157" t="s">
        <v>1031</v>
      </c>
      <c r="AO157">
        <v>1</v>
      </c>
      <c r="AP157" t="s">
        <v>103</v>
      </c>
      <c r="AQ157">
        <v>400</v>
      </c>
      <c r="AR157" t="s">
        <v>101</v>
      </c>
      <c r="AS157" t="s">
        <v>83</v>
      </c>
      <c r="AT157" t="s">
        <v>104</v>
      </c>
      <c r="AU157" t="s">
        <v>1032</v>
      </c>
      <c r="AV157" t="s">
        <v>106</v>
      </c>
      <c r="AW157" t="s">
        <v>125</v>
      </c>
      <c r="AX157">
        <v>50</v>
      </c>
      <c r="AY157" t="s">
        <v>126</v>
      </c>
      <c r="AZ157" t="s">
        <v>109</v>
      </c>
      <c r="BA157" t="s">
        <v>110</v>
      </c>
      <c r="BB157" t="s">
        <v>127</v>
      </c>
      <c r="BC157" t="s">
        <v>627</v>
      </c>
      <c r="BD157" s="1">
        <v>44957</v>
      </c>
      <c r="BE157" t="s">
        <v>1033</v>
      </c>
      <c r="BF157" s="1">
        <v>44803</v>
      </c>
      <c r="BG157" t="s">
        <v>117</v>
      </c>
      <c r="BH157" s="1">
        <v>18264</v>
      </c>
      <c r="BI157">
        <v>1</v>
      </c>
      <c r="BJ157" s="35">
        <f>BK157*1000</f>
        <v>32</v>
      </c>
      <c r="BK157">
        <v>3.2000000000000001E-2</v>
      </c>
      <c r="BL157">
        <v>3.2000000000000001E-2</v>
      </c>
      <c r="BM157" t="s">
        <v>123</v>
      </c>
      <c r="BN157" t="s">
        <v>124</v>
      </c>
      <c r="BO157">
        <v>3.0000000000000001E-3</v>
      </c>
      <c r="BP157">
        <v>0.01</v>
      </c>
      <c r="BQ157">
        <v>1</v>
      </c>
      <c r="BR157" t="s">
        <v>117</v>
      </c>
      <c r="BS157" t="s">
        <v>118</v>
      </c>
      <c r="BT157" t="s">
        <v>119</v>
      </c>
      <c r="BU157" t="s">
        <v>120</v>
      </c>
      <c r="BX157" t="b">
        <v>0</v>
      </c>
      <c r="BY157" t="b">
        <v>1</v>
      </c>
      <c r="BZ157">
        <f>VLOOKUP(AA157,Comps2,6,FALSE)</f>
        <v>298</v>
      </c>
      <c r="CA157">
        <f>VLOOKUP(AA157,Comps2,7,FALSE)</f>
        <v>328</v>
      </c>
      <c r="CB157" t="str">
        <f>VLOOKUP(AA157,Comps2,8,FALSE)</f>
        <v>mm</v>
      </c>
      <c r="CC157" t="str">
        <f>VLOOKUP(AA157,Comps2,9,FALSE)</f>
        <v>Field</v>
      </c>
      <c r="CD157">
        <f>VLOOKUP(AA157,Comps2,10,FALSE)</f>
        <v>330</v>
      </c>
      <c r="CE157" t="str">
        <f>VLOOKUP(AA157,Comps2,11,FALSE)</f>
        <v>g</v>
      </c>
      <c r="CF157" t="str">
        <f>VLOOKUP(AA157,Comps2,12,FALSE)</f>
        <v>Field</v>
      </c>
      <c r="CG157">
        <f>VLOOKUP(AA157,Comps2,13,FALSE)</f>
        <v>0</v>
      </c>
      <c r="CH157" t="e">
        <f>VLOOKUP(AA157,Comps2,14,FALSE)</f>
        <v>#N/A</v>
      </c>
      <c r="CI157" t="str">
        <f>VLOOKUP(AA157,Comps2,15,FALSE)</f>
        <v>LAB</v>
      </c>
    </row>
    <row r="158" spans="1:87" x14ac:dyDescent="0.25">
      <c r="A158" s="1">
        <v>44698</v>
      </c>
      <c r="B158">
        <v>5</v>
      </c>
      <c r="C158">
        <v>2022</v>
      </c>
      <c r="D158" t="s">
        <v>280</v>
      </c>
      <c r="E158" t="s">
        <v>281</v>
      </c>
      <c r="F158" t="s">
        <v>78</v>
      </c>
      <c r="G158" t="s">
        <v>79</v>
      </c>
      <c r="H158" t="s">
        <v>80</v>
      </c>
      <c r="I158" t="s">
        <v>81</v>
      </c>
      <c r="J158" t="s">
        <v>82</v>
      </c>
      <c r="K158" t="s">
        <v>83</v>
      </c>
      <c r="L158" t="s">
        <v>282</v>
      </c>
      <c r="M158" t="s">
        <v>85</v>
      </c>
      <c r="N158" t="s">
        <v>86</v>
      </c>
      <c r="O158" s="2">
        <v>0.375</v>
      </c>
      <c r="P158" t="s">
        <v>87</v>
      </c>
      <c r="Q158">
        <v>1</v>
      </c>
      <c r="R158" t="s">
        <v>88</v>
      </c>
      <c r="S158">
        <v>32.988633999999998</v>
      </c>
      <c r="T158">
        <v>-116.582258</v>
      </c>
      <c r="U158" t="s">
        <v>89</v>
      </c>
      <c r="V158" t="b">
        <v>0</v>
      </c>
      <c r="W158">
        <v>9</v>
      </c>
      <c r="X158" t="s">
        <v>90</v>
      </c>
      <c r="Y158" t="s">
        <v>91</v>
      </c>
      <c r="Z158" t="s">
        <v>92</v>
      </c>
      <c r="AA158" t="s">
        <v>398</v>
      </c>
      <c r="AB158" t="s">
        <v>142</v>
      </c>
      <c r="AC158" t="s">
        <v>143</v>
      </c>
      <c r="AD158" t="s">
        <v>96</v>
      </c>
      <c r="AE158">
        <v>1</v>
      </c>
      <c r="AF158" t="s">
        <v>399</v>
      </c>
      <c r="AG158" t="b">
        <v>1</v>
      </c>
      <c r="AH158" t="s">
        <v>400</v>
      </c>
      <c r="AI158" t="s">
        <v>146</v>
      </c>
      <c r="AJ158" t="s">
        <v>147</v>
      </c>
      <c r="AK158">
        <v>21.59</v>
      </c>
      <c r="AL158" t="s">
        <v>101</v>
      </c>
      <c r="AN158" t="s">
        <v>401</v>
      </c>
      <c r="AO158">
        <v>1</v>
      </c>
      <c r="AP158" t="s">
        <v>103</v>
      </c>
      <c r="AQ158">
        <v>21.59</v>
      </c>
      <c r="AR158" t="s">
        <v>101</v>
      </c>
      <c r="AS158" t="s">
        <v>83</v>
      </c>
      <c r="AT158" t="s">
        <v>104</v>
      </c>
      <c r="AV158" t="s">
        <v>106</v>
      </c>
      <c r="AW158" t="s">
        <v>125</v>
      </c>
      <c r="AX158">
        <v>50</v>
      </c>
      <c r="AY158" t="s">
        <v>126</v>
      </c>
      <c r="AZ158" t="s">
        <v>109</v>
      </c>
      <c r="BA158" t="s">
        <v>110</v>
      </c>
      <c r="BB158" t="s">
        <v>127</v>
      </c>
      <c r="BC158" t="s">
        <v>395</v>
      </c>
      <c r="BD158" s="1">
        <v>44767</v>
      </c>
      <c r="BE158" t="s">
        <v>399</v>
      </c>
      <c r="BF158" s="1">
        <v>44698</v>
      </c>
      <c r="BG158" t="s">
        <v>117</v>
      </c>
      <c r="BH158" s="1">
        <v>18264</v>
      </c>
      <c r="BI158">
        <v>1</v>
      </c>
      <c r="BJ158" s="35">
        <f>BK158*1000</f>
        <v>31</v>
      </c>
      <c r="BK158">
        <v>3.1E-2</v>
      </c>
      <c r="BL158">
        <v>3.1E-2</v>
      </c>
      <c r="BM158" t="s">
        <v>123</v>
      </c>
      <c r="BN158" t="s">
        <v>124</v>
      </c>
      <c r="BO158">
        <v>3.0000000000000001E-3</v>
      </c>
      <c r="BP158">
        <v>0.01</v>
      </c>
      <c r="BQ158">
        <v>1</v>
      </c>
      <c r="BR158" t="s">
        <v>117</v>
      </c>
      <c r="BS158" t="s">
        <v>118</v>
      </c>
      <c r="BT158" t="s">
        <v>119</v>
      </c>
      <c r="BU158" t="s">
        <v>120</v>
      </c>
      <c r="BX158" t="b">
        <v>0</v>
      </c>
      <c r="BY158" t="b">
        <v>1</v>
      </c>
      <c r="BZ158">
        <f>VLOOKUP(AA158,Comps2,6,FALSE)</f>
        <v>231</v>
      </c>
      <c r="CA158">
        <f>VLOOKUP(AA158,Comps2,7,FALSE)</f>
        <v>242</v>
      </c>
      <c r="CB158" t="str">
        <f>VLOOKUP(AA158,Comps2,8,FALSE)</f>
        <v>mm</v>
      </c>
      <c r="CC158" t="str">
        <f>VLOOKUP(AA158,Comps2,9,FALSE)</f>
        <v>Field</v>
      </c>
      <c r="CD158">
        <f>VLOOKUP(AA158,Comps2,10,FALSE)</f>
        <v>185</v>
      </c>
      <c r="CE158" t="str">
        <f>VLOOKUP(AA158,Comps2,11,FALSE)</f>
        <v>g</v>
      </c>
      <c r="CF158" t="str">
        <f>VLOOKUP(AA158,Comps2,12,FALSE)</f>
        <v>Field</v>
      </c>
      <c r="CG158">
        <f>VLOOKUP(AA158,Comps2,13,FALSE)</f>
        <v>0</v>
      </c>
      <c r="CH158">
        <f>VLOOKUP(AA158,Comps2,14,FALSE)</f>
        <v>5</v>
      </c>
      <c r="CI158" t="str">
        <f>VLOOKUP(AA158,Comps2,15,FALSE)</f>
        <v>LAB</v>
      </c>
    </row>
    <row r="159" spans="1:87" x14ac:dyDescent="0.25">
      <c r="A159" s="1">
        <v>44698</v>
      </c>
      <c r="B159">
        <v>5</v>
      </c>
      <c r="C159">
        <v>2022</v>
      </c>
      <c r="D159" t="s">
        <v>280</v>
      </c>
      <c r="E159" t="s">
        <v>281</v>
      </c>
      <c r="F159" t="s">
        <v>78</v>
      </c>
      <c r="G159" t="s">
        <v>79</v>
      </c>
      <c r="H159" t="s">
        <v>80</v>
      </c>
      <c r="I159" t="s">
        <v>81</v>
      </c>
      <c r="J159" t="s">
        <v>82</v>
      </c>
      <c r="K159" t="s">
        <v>83</v>
      </c>
      <c r="L159" t="s">
        <v>282</v>
      </c>
      <c r="M159" t="s">
        <v>85</v>
      </c>
      <c r="N159" t="s">
        <v>86</v>
      </c>
      <c r="O159" s="2">
        <v>0.375</v>
      </c>
      <c r="P159" t="s">
        <v>87</v>
      </c>
      <c r="Q159">
        <v>1</v>
      </c>
      <c r="R159" t="s">
        <v>88</v>
      </c>
      <c r="S159">
        <v>32.988633999999998</v>
      </c>
      <c r="T159">
        <v>-116.582258</v>
      </c>
      <c r="U159" t="s">
        <v>89</v>
      </c>
      <c r="V159" t="b">
        <v>0</v>
      </c>
      <c r="W159">
        <v>9</v>
      </c>
      <c r="X159" t="s">
        <v>90</v>
      </c>
      <c r="Y159" t="s">
        <v>91</v>
      </c>
      <c r="Z159" t="s">
        <v>92</v>
      </c>
      <c r="AA159" t="s">
        <v>398</v>
      </c>
      <c r="AB159" t="s">
        <v>142</v>
      </c>
      <c r="AC159" t="s">
        <v>143</v>
      </c>
      <c r="AD159" t="s">
        <v>96</v>
      </c>
      <c r="AE159">
        <v>1</v>
      </c>
      <c r="AF159" t="s">
        <v>399</v>
      </c>
      <c r="AG159" t="b">
        <v>1</v>
      </c>
      <c r="AH159" t="s">
        <v>400</v>
      </c>
      <c r="AI159" t="s">
        <v>146</v>
      </c>
      <c r="AJ159" t="s">
        <v>147</v>
      </c>
      <c r="AK159">
        <v>21.59</v>
      </c>
      <c r="AL159" t="s">
        <v>101</v>
      </c>
      <c r="AN159" t="s">
        <v>401</v>
      </c>
      <c r="AO159">
        <v>1</v>
      </c>
      <c r="AP159" t="s">
        <v>103</v>
      </c>
      <c r="AQ159">
        <v>21.59</v>
      </c>
      <c r="AR159" t="s">
        <v>101</v>
      </c>
      <c r="AS159" t="s">
        <v>83</v>
      </c>
      <c r="AT159" t="s">
        <v>104</v>
      </c>
      <c r="AV159" t="s">
        <v>106</v>
      </c>
      <c r="AW159" t="s">
        <v>125</v>
      </c>
      <c r="AX159">
        <v>50</v>
      </c>
      <c r="AY159" t="s">
        <v>126</v>
      </c>
      <c r="AZ159" t="s">
        <v>109</v>
      </c>
      <c r="BA159" t="s">
        <v>110</v>
      </c>
      <c r="BB159" t="s">
        <v>127</v>
      </c>
      <c r="BC159" t="s">
        <v>395</v>
      </c>
      <c r="BD159" s="1">
        <v>44767</v>
      </c>
      <c r="BE159" t="s">
        <v>1601</v>
      </c>
      <c r="BF159" s="1">
        <v>44698</v>
      </c>
      <c r="BG159" t="s">
        <v>117</v>
      </c>
      <c r="BH159" s="1">
        <v>18264</v>
      </c>
      <c r="BI159">
        <v>2</v>
      </c>
      <c r="BJ159" s="35">
        <f>BK159*1000</f>
        <v>31</v>
      </c>
      <c r="BK159">
        <v>3.1E-2</v>
      </c>
      <c r="BL159">
        <v>3.1E-2</v>
      </c>
      <c r="BM159" t="s">
        <v>123</v>
      </c>
      <c r="BN159" t="s">
        <v>124</v>
      </c>
      <c r="BO159">
        <v>3.0000000000000001E-3</v>
      </c>
      <c r="BP159">
        <v>0.01</v>
      </c>
      <c r="BQ159">
        <v>1</v>
      </c>
      <c r="BR159" t="s">
        <v>117</v>
      </c>
      <c r="BS159" t="s">
        <v>118</v>
      </c>
      <c r="BT159" t="s">
        <v>119</v>
      </c>
      <c r="BU159" t="s">
        <v>120</v>
      </c>
      <c r="BW159" t="s">
        <v>1602</v>
      </c>
      <c r="BX159" t="b">
        <v>0</v>
      </c>
      <c r="BY159" t="b">
        <v>1</v>
      </c>
      <c r="BZ159">
        <f>VLOOKUP(AA159,Comps2,6,FALSE)</f>
        <v>231</v>
      </c>
      <c r="CA159">
        <f>VLOOKUP(AA159,Comps2,7,FALSE)</f>
        <v>242</v>
      </c>
      <c r="CB159" t="str">
        <f>VLOOKUP(AA159,Comps2,8,FALSE)</f>
        <v>mm</v>
      </c>
      <c r="CC159" t="str">
        <f>VLOOKUP(AA159,Comps2,9,FALSE)</f>
        <v>Field</v>
      </c>
      <c r="CD159">
        <f>VLOOKUP(AA159,Comps2,10,FALSE)</f>
        <v>185</v>
      </c>
      <c r="CE159" t="str">
        <f>VLOOKUP(AA159,Comps2,11,FALSE)</f>
        <v>g</v>
      </c>
      <c r="CF159" t="str">
        <f>VLOOKUP(AA159,Comps2,12,FALSE)</f>
        <v>Field</v>
      </c>
      <c r="CG159">
        <f>VLOOKUP(AA159,Comps2,13,FALSE)</f>
        <v>0</v>
      </c>
      <c r="CH159">
        <f>VLOOKUP(AA159,Comps2,14,FALSE)</f>
        <v>5</v>
      </c>
      <c r="CI159" t="str">
        <f>VLOOKUP(AA159,Comps2,15,FALSE)</f>
        <v>LAB</v>
      </c>
    </row>
    <row r="160" spans="1:87" x14ac:dyDescent="0.25">
      <c r="A160" s="1">
        <v>44795</v>
      </c>
      <c r="B160">
        <v>8</v>
      </c>
      <c r="C160">
        <v>2022</v>
      </c>
      <c r="D160" t="s">
        <v>729</v>
      </c>
      <c r="E160" t="s">
        <v>730</v>
      </c>
      <c r="F160" t="s">
        <v>78</v>
      </c>
      <c r="G160" t="s">
        <v>79</v>
      </c>
      <c r="H160" t="s">
        <v>80</v>
      </c>
      <c r="I160" t="s">
        <v>81</v>
      </c>
      <c r="J160" t="s">
        <v>82</v>
      </c>
      <c r="K160" t="s">
        <v>83</v>
      </c>
      <c r="M160" t="s">
        <v>527</v>
      </c>
      <c r="N160" t="s">
        <v>86</v>
      </c>
      <c r="O160" s="2">
        <v>0.69444444444444453</v>
      </c>
      <c r="P160" t="s">
        <v>528</v>
      </c>
      <c r="Q160">
        <v>1</v>
      </c>
      <c r="R160" t="s">
        <v>88</v>
      </c>
      <c r="S160">
        <v>32.579559000000003</v>
      </c>
      <c r="T160">
        <v>-117.137264</v>
      </c>
      <c r="U160" t="s">
        <v>89</v>
      </c>
      <c r="V160" t="b">
        <v>0</v>
      </c>
      <c r="X160" t="s">
        <v>529</v>
      </c>
      <c r="Y160" t="s">
        <v>91</v>
      </c>
      <c r="AA160" t="s">
        <v>743</v>
      </c>
      <c r="AB160" t="s">
        <v>744</v>
      </c>
      <c r="AC160" t="s">
        <v>745</v>
      </c>
      <c r="AD160" t="s">
        <v>96</v>
      </c>
      <c r="AE160">
        <v>1</v>
      </c>
      <c r="AF160" t="s">
        <v>746</v>
      </c>
      <c r="AG160" t="b">
        <v>1</v>
      </c>
      <c r="AH160" t="s">
        <v>747</v>
      </c>
      <c r="AI160" t="s">
        <v>99</v>
      </c>
      <c r="AJ160" t="s">
        <v>100</v>
      </c>
      <c r="AK160">
        <v>73.5</v>
      </c>
      <c r="AL160" t="s">
        <v>101</v>
      </c>
      <c r="AN160" t="s">
        <v>748</v>
      </c>
      <c r="AO160">
        <v>1</v>
      </c>
      <c r="AP160" t="s">
        <v>103</v>
      </c>
      <c r="AQ160">
        <v>350</v>
      </c>
      <c r="AR160" t="s">
        <v>101</v>
      </c>
      <c r="AS160" t="s">
        <v>83</v>
      </c>
      <c r="AT160" t="s">
        <v>104</v>
      </c>
      <c r="AU160" t="s">
        <v>749</v>
      </c>
      <c r="AV160" t="s">
        <v>106</v>
      </c>
      <c r="AW160" t="s">
        <v>125</v>
      </c>
      <c r="AX160">
        <v>50</v>
      </c>
      <c r="AY160" t="s">
        <v>126</v>
      </c>
      <c r="AZ160" t="s">
        <v>109</v>
      </c>
      <c r="BA160" t="s">
        <v>110</v>
      </c>
      <c r="BB160" t="s">
        <v>127</v>
      </c>
      <c r="BC160" t="s">
        <v>640</v>
      </c>
      <c r="BD160" s="1">
        <v>44945</v>
      </c>
      <c r="BE160" t="s">
        <v>750</v>
      </c>
      <c r="BF160" s="1">
        <v>44795</v>
      </c>
      <c r="BG160" t="s">
        <v>117</v>
      </c>
      <c r="BH160" s="1">
        <v>18264</v>
      </c>
      <c r="BI160">
        <v>1</v>
      </c>
      <c r="BJ160" s="35">
        <f>BK160*1000</f>
        <v>31</v>
      </c>
      <c r="BK160">
        <v>3.1E-2</v>
      </c>
      <c r="BL160">
        <v>3.1E-2</v>
      </c>
      <c r="BM160" t="s">
        <v>123</v>
      </c>
      <c r="BN160" t="s">
        <v>124</v>
      </c>
      <c r="BO160">
        <v>3.0000000000000001E-3</v>
      </c>
      <c r="BP160">
        <v>0.01</v>
      </c>
      <c r="BQ160">
        <v>1</v>
      </c>
      <c r="BR160" t="s">
        <v>117</v>
      </c>
      <c r="BS160" t="s">
        <v>118</v>
      </c>
      <c r="BT160" t="s">
        <v>119</v>
      </c>
      <c r="BU160" t="s">
        <v>120</v>
      </c>
      <c r="BX160" t="b">
        <v>0</v>
      </c>
      <c r="BY160" t="b">
        <v>1</v>
      </c>
      <c r="BZ160">
        <f>VLOOKUP(AA160,Comps2,6,FALSE)</f>
        <v>305</v>
      </c>
      <c r="CA160">
        <f>VLOOKUP(AA160,Comps2,7,FALSE)</f>
        <v>330</v>
      </c>
      <c r="CB160" t="str">
        <f>VLOOKUP(AA160,Comps2,8,FALSE)</f>
        <v>mm</v>
      </c>
      <c r="CC160" t="str">
        <f>VLOOKUP(AA160,Comps2,9,FALSE)</f>
        <v>Field</v>
      </c>
      <c r="CD160">
        <f>VLOOKUP(AA160,Comps2,10,FALSE)</f>
        <v>335</v>
      </c>
      <c r="CE160" t="str">
        <f>VLOOKUP(AA160,Comps2,11,FALSE)</f>
        <v>g</v>
      </c>
      <c r="CF160" t="str">
        <f>VLOOKUP(AA160,Comps2,12,FALSE)</f>
        <v>Field</v>
      </c>
      <c r="CG160">
        <f>VLOOKUP(AA160,Comps2,13,FALSE)</f>
        <v>0</v>
      </c>
      <c r="CH160" t="e">
        <f>VLOOKUP(AA160,Comps2,14,FALSE)</f>
        <v>#N/A</v>
      </c>
      <c r="CI160" t="str">
        <f>VLOOKUP(AA160,Comps2,15,FALSE)</f>
        <v>LAB</v>
      </c>
    </row>
    <row r="161" spans="1:87" x14ac:dyDescent="0.25">
      <c r="A161" s="1">
        <v>44795</v>
      </c>
      <c r="B161">
        <v>8</v>
      </c>
      <c r="C161">
        <v>2022</v>
      </c>
      <c r="D161" t="s">
        <v>729</v>
      </c>
      <c r="E161" t="s">
        <v>730</v>
      </c>
      <c r="F161" t="s">
        <v>78</v>
      </c>
      <c r="G161" t="s">
        <v>79</v>
      </c>
      <c r="H161" t="s">
        <v>80</v>
      </c>
      <c r="I161" t="s">
        <v>81</v>
      </c>
      <c r="J161" t="s">
        <v>82</v>
      </c>
      <c r="K161" t="s">
        <v>83</v>
      </c>
      <c r="M161" t="s">
        <v>527</v>
      </c>
      <c r="N161" t="s">
        <v>86</v>
      </c>
      <c r="O161" s="2">
        <v>0.69444444444444453</v>
      </c>
      <c r="P161" t="s">
        <v>528</v>
      </c>
      <c r="Q161">
        <v>1</v>
      </c>
      <c r="R161" t="s">
        <v>88</v>
      </c>
      <c r="S161">
        <v>32.579559000000003</v>
      </c>
      <c r="T161">
        <v>-117.137264</v>
      </c>
      <c r="U161" t="s">
        <v>89</v>
      </c>
      <c r="V161" t="b">
        <v>0</v>
      </c>
      <c r="X161" t="s">
        <v>529</v>
      </c>
      <c r="Y161" t="s">
        <v>91</v>
      </c>
      <c r="AA161" t="s">
        <v>751</v>
      </c>
      <c r="AB161" t="s">
        <v>744</v>
      </c>
      <c r="AC161" t="s">
        <v>745</v>
      </c>
      <c r="AD161" t="s">
        <v>96</v>
      </c>
      <c r="AE161">
        <v>1</v>
      </c>
      <c r="AF161" t="s">
        <v>752</v>
      </c>
      <c r="AG161" t="b">
        <v>1</v>
      </c>
      <c r="AH161" t="s">
        <v>753</v>
      </c>
      <c r="AI161" t="s">
        <v>99</v>
      </c>
      <c r="AJ161" t="s">
        <v>100</v>
      </c>
      <c r="AK161">
        <v>66.5</v>
      </c>
      <c r="AL161" t="s">
        <v>101</v>
      </c>
      <c r="AN161" t="s">
        <v>748</v>
      </c>
      <c r="AO161">
        <v>1</v>
      </c>
      <c r="AP161" t="s">
        <v>103</v>
      </c>
      <c r="AQ161">
        <v>350</v>
      </c>
      <c r="AR161" t="s">
        <v>101</v>
      </c>
      <c r="AS161" t="s">
        <v>83</v>
      </c>
      <c r="AT161" t="s">
        <v>104</v>
      </c>
      <c r="AU161" t="s">
        <v>749</v>
      </c>
      <c r="AV161" t="s">
        <v>106</v>
      </c>
      <c r="AW161" t="s">
        <v>125</v>
      </c>
      <c r="AX161">
        <v>50</v>
      </c>
      <c r="AY161" t="s">
        <v>126</v>
      </c>
      <c r="AZ161" t="s">
        <v>109</v>
      </c>
      <c r="BA161" t="s">
        <v>110</v>
      </c>
      <c r="BB161" t="s">
        <v>127</v>
      </c>
      <c r="BC161" t="s">
        <v>640</v>
      </c>
      <c r="BD161" s="1">
        <v>44945</v>
      </c>
      <c r="BE161" t="s">
        <v>750</v>
      </c>
      <c r="BF161" s="1">
        <v>44795</v>
      </c>
      <c r="BG161" t="s">
        <v>117</v>
      </c>
      <c r="BH161" s="1">
        <v>18264</v>
      </c>
      <c r="BI161">
        <v>1</v>
      </c>
      <c r="BJ161" s="35">
        <f>BK161*1000</f>
        <v>31</v>
      </c>
      <c r="BK161">
        <v>3.1E-2</v>
      </c>
      <c r="BL161">
        <v>3.1E-2</v>
      </c>
      <c r="BM161" t="s">
        <v>123</v>
      </c>
      <c r="BN161" t="s">
        <v>124</v>
      </c>
      <c r="BO161">
        <v>3.0000000000000001E-3</v>
      </c>
      <c r="BP161">
        <v>0.01</v>
      </c>
      <c r="BQ161">
        <v>1</v>
      </c>
      <c r="BR161" t="s">
        <v>117</v>
      </c>
      <c r="BS161" t="s">
        <v>118</v>
      </c>
      <c r="BT161" t="s">
        <v>119</v>
      </c>
      <c r="BU161" t="s">
        <v>120</v>
      </c>
      <c r="BX161" t="b">
        <v>0</v>
      </c>
      <c r="BY161" t="b">
        <v>1</v>
      </c>
      <c r="BZ161">
        <f>VLOOKUP(AA161,Comps2,6,FALSE)</f>
        <v>275</v>
      </c>
      <c r="CA161">
        <f>VLOOKUP(AA161,Comps2,7,FALSE)</f>
        <v>300</v>
      </c>
      <c r="CB161" t="str">
        <f>VLOOKUP(AA161,Comps2,8,FALSE)</f>
        <v>mm</v>
      </c>
      <c r="CC161" t="str">
        <f>VLOOKUP(AA161,Comps2,9,FALSE)</f>
        <v>Field</v>
      </c>
      <c r="CD161">
        <f>VLOOKUP(AA161,Comps2,10,FALSE)</f>
        <v>260</v>
      </c>
      <c r="CE161" t="str">
        <f>VLOOKUP(AA161,Comps2,11,FALSE)</f>
        <v>g</v>
      </c>
      <c r="CF161" t="str">
        <f>VLOOKUP(AA161,Comps2,12,FALSE)</f>
        <v>Field</v>
      </c>
      <c r="CG161">
        <f>VLOOKUP(AA161,Comps2,13,FALSE)</f>
        <v>0</v>
      </c>
      <c r="CH161" t="e">
        <f>VLOOKUP(AA161,Comps2,14,FALSE)</f>
        <v>#N/A</v>
      </c>
      <c r="CI161" t="str">
        <f>VLOOKUP(AA161,Comps2,15,FALSE)</f>
        <v>LAB</v>
      </c>
    </row>
    <row r="162" spans="1:87" x14ac:dyDescent="0.25">
      <c r="A162" s="1">
        <v>44795</v>
      </c>
      <c r="B162">
        <v>8</v>
      </c>
      <c r="C162">
        <v>2022</v>
      </c>
      <c r="D162" t="s">
        <v>729</v>
      </c>
      <c r="E162" t="s">
        <v>730</v>
      </c>
      <c r="F162" t="s">
        <v>78</v>
      </c>
      <c r="G162" t="s">
        <v>79</v>
      </c>
      <c r="H162" t="s">
        <v>80</v>
      </c>
      <c r="I162" t="s">
        <v>81</v>
      </c>
      <c r="J162" t="s">
        <v>82</v>
      </c>
      <c r="K162" t="s">
        <v>83</v>
      </c>
      <c r="M162" t="s">
        <v>527</v>
      </c>
      <c r="N162" t="s">
        <v>86</v>
      </c>
      <c r="O162" s="2">
        <v>0.69444444444444453</v>
      </c>
      <c r="P162" t="s">
        <v>528</v>
      </c>
      <c r="Q162">
        <v>1</v>
      </c>
      <c r="R162" t="s">
        <v>88</v>
      </c>
      <c r="S162">
        <v>32.579559000000003</v>
      </c>
      <c r="T162">
        <v>-117.137264</v>
      </c>
      <c r="U162" t="s">
        <v>89</v>
      </c>
      <c r="V162" t="b">
        <v>0</v>
      </c>
      <c r="X162" t="s">
        <v>529</v>
      </c>
      <c r="Y162" t="s">
        <v>91</v>
      </c>
      <c r="AA162" t="s">
        <v>754</v>
      </c>
      <c r="AB162" t="s">
        <v>744</v>
      </c>
      <c r="AC162" t="s">
        <v>745</v>
      </c>
      <c r="AD162" t="s">
        <v>96</v>
      </c>
      <c r="AE162">
        <v>1</v>
      </c>
      <c r="AF162" t="s">
        <v>755</v>
      </c>
      <c r="AG162" t="b">
        <v>1</v>
      </c>
      <c r="AH162" t="s">
        <v>756</v>
      </c>
      <c r="AI162" t="s">
        <v>99</v>
      </c>
      <c r="AJ162" t="s">
        <v>100</v>
      </c>
      <c r="AK162">
        <v>70</v>
      </c>
      <c r="AL162" t="s">
        <v>101</v>
      </c>
      <c r="AN162" t="s">
        <v>748</v>
      </c>
      <c r="AO162">
        <v>1</v>
      </c>
      <c r="AP162" t="s">
        <v>103</v>
      </c>
      <c r="AQ162">
        <v>350</v>
      </c>
      <c r="AR162" t="s">
        <v>101</v>
      </c>
      <c r="AS162" t="s">
        <v>83</v>
      </c>
      <c r="AT162" t="s">
        <v>104</v>
      </c>
      <c r="AU162" t="s">
        <v>749</v>
      </c>
      <c r="AV162" t="s">
        <v>106</v>
      </c>
      <c r="AW162" t="s">
        <v>125</v>
      </c>
      <c r="AX162">
        <v>50</v>
      </c>
      <c r="AY162" t="s">
        <v>126</v>
      </c>
      <c r="AZ162" t="s">
        <v>109</v>
      </c>
      <c r="BA162" t="s">
        <v>110</v>
      </c>
      <c r="BB162" t="s">
        <v>127</v>
      </c>
      <c r="BC162" t="s">
        <v>640</v>
      </c>
      <c r="BD162" s="1">
        <v>44945</v>
      </c>
      <c r="BE162" t="s">
        <v>750</v>
      </c>
      <c r="BF162" s="1">
        <v>44795</v>
      </c>
      <c r="BG162" t="s">
        <v>117</v>
      </c>
      <c r="BH162" s="1">
        <v>18264</v>
      </c>
      <c r="BI162">
        <v>1</v>
      </c>
      <c r="BJ162" s="35">
        <f>BK162*1000</f>
        <v>31</v>
      </c>
      <c r="BK162">
        <v>3.1E-2</v>
      </c>
      <c r="BL162">
        <v>3.1E-2</v>
      </c>
      <c r="BM162" t="s">
        <v>123</v>
      </c>
      <c r="BN162" t="s">
        <v>124</v>
      </c>
      <c r="BO162">
        <v>3.0000000000000001E-3</v>
      </c>
      <c r="BP162">
        <v>0.01</v>
      </c>
      <c r="BQ162">
        <v>1</v>
      </c>
      <c r="BR162" t="s">
        <v>117</v>
      </c>
      <c r="BS162" t="s">
        <v>118</v>
      </c>
      <c r="BT162" t="s">
        <v>119</v>
      </c>
      <c r="BU162" t="s">
        <v>120</v>
      </c>
      <c r="BX162" t="b">
        <v>0</v>
      </c>
      <c r="BY162" t="b">
        <v>1</v>
      </c>
      <c r="BZ162">
        <f>VLOOKUP(AA162,Comps2,6,FALSE)</f>
        <v>290</v>
      </c>
      <c r="CA162">
        <f>VLOOKUP(AA162,Comps2,7,FALSE)</f>
        <v>320</v>
      </c>
      <c r="CB162" t="str">
        <f>VLOOKUP(AA162,Comps2,8,FALSE)</f>
        <v>mm</v>
      </c>
      <c r="CC162" t="str">
        <f>VLOOKUP(AA162,Comps2,9,FALSE)</f>
        <v>Field</v>
      </c>
      <c r="CD162">
        <f>VLOOKUP(AA162,Comps2,10,FALSE)</f>
        <v>315</v>
      </c>
      <c r="CE162" t="str">
        <f>VLOOKUP(AA162,Comps2,11,FALSE)</f>
        <v>g</v>
      </c>
      <c r="CF162" t="str">
        <f>VLOOKUP(AA162,Comps2,12,FALSE)</f>
        <v>Field</v>
      </c>
      <c r="CG162">
        <f>VLOOKUP(AA162,Comps2,13,FALSE)</f>
        <v>0</v>
      </c>
      <c r="CH162" t="e">
        <f>VLOOKUP(AA162,Comps2,14,FALSE)</f>
        <v>#N/A</v>
      </c>
      <c r="CI162" t="str">
        <f>VLOOKUP(AA162,Comps2,15,FALSE)</f>
        <v>LAB</v>
      </c>
    </row>
    <row r="163" spans="1:87" x14ac:dyDescent="0.25">
      <c r="A163" s="1">
        <v>44796</v>
      </c>
      <c r="B163">
        <v>8</v>
      </c>
      <c r="C163">
        <v>2022</v>
      </c>
      <c r="D163" t="s">
        <v>729</v>
      </c>
      <c r="E163" t="s">
        <v>730</v>
      </c>
      <c r="F163" t="s">
        <v>78</v>
      </c>
      <c r="G163" t="s">
        <v>79</v>
      </c>
      <c r="H163" t="s">
        <v>80</v>
      </c>
      <c r="I163" t="s">
        <v>81</v>
      </c>
      <c r="J163" t="s">
        <v>82</v>
      </c>
      <c r="K163" t="s">
        <v>83</v>
      </c>
      <c r="M163" t="s">
        <v>848</v>
      </c>
      <c r="N163" t="s">
        <v>86</v>
      </c>
      <c r="O163" s="2">
        <v>0.68055555555555547</v>
      </c>
      <c r="P163" t="s">
        <v>528</v>
      </c>
      <c r="Q163">
        <v>1</v>
      </c>
      <c r="R163" t="s">
        <v>88</v>
      </c>
      <c r="S163">
        <v>32.579559000000003</v>
      </c>
      <c r="T163">
        <v>-117.137264</v>
      </c>
      <c r="U163" t="s">
        <v>89</v>
      </c>
      <c r="V163" t="b">
        <v>0</v>
      </c>
      <c r="X163" t="s">
        <v>529</v>
      </c>
      <c r="Y163" t="s">
        <v>91</v>
      </c>
      <c r="AA163" t="s">
        <v>849</v>
      </c>
      <c r="AB163" t="s">
        <v>744</v>
      </c>
      <c r="AC163" t="s">
        <v>745</v>
      </c>
      <c r="AD163" t="s">
        <v>96</v>
      </c>
      <c r="AE163">
        <v>1</v>
      </c>
      <c r="AF163" t="s">
        <v>850</v>
      </c>
      <c r="AG163" t="b">
        <v>1</v>
      </c>
      <c r="AH163" t="s">
        <v>851</v>
      </c>
      <c r="AI163" t="s">
        <v>99</v>
      </c>
      <c r="AJ163" t="s">
        <v>100</v>
      </c>
      <c r="AK163">
        <v>70</v>
      </c>
      <c r="AL163" t="s">
        <v>101</v>
      </c>
      <c r="AN163" t="s">
        <v>748</v>
      </c>
      <c r="AO163">
        <v>1</v>
      </c>
      <c r="AP163" t="s">
        <v>103</v>
      </c>
      <c r="AQ163">
        <v>350</v>
      </c>
      <c r="AR163" t="s">
        <v>101</v>
      </c>
      <c r="AS163" t="s">
        <v>83</v>
      </c>
      <c r="AT163" t="s">
        <v>104</v>
      </c>
      <c r="AU163" t="s">
        <v>749</v>
      </c>
      <c r="AV163" t="s">
        <v>106</v>
      </c>
      <c r="AW163" t="s">
        <v>125</v>
      </c>
      <c r="AX163">
        <v>50</v>
      </c>
      <c r="AY163" t="s">
        <v>126</v>
      </c>
      <c r="AZ163" t="s">
        <v>109</v>
      </c>
      <c r="BA163" t="s">
        <v>110</v>
      </c>
      <c r="BB163" t="s">
        <v>127</v>
      </c>
      <c r="BC163" t="s">
        <v>640</v>
      </c>
      <c r="BD163" s="1">
        <v>44945</v>
      </c>
      <c r="BE163" t="s">
        <v>750</v>
      </c>
      <c r="BF163" s="1">
        <v>44795</v>
      </c>
      <c r="BG163" t="s">
        <v>117</v>
      </c>
      <c r="BH163" s="1">
        <v>18264</v>
      </c>
      <c r="BI163">
        <v>1</v>
      </c>
      <c r="BJ163" s="35">
        <f>BK163*1000</f>
        <v>31</v>
      </c>
      <c r="BK163">
        <v>3.1E-2</v>
      </c>
      <c r="BL163">
        <v>3.1E-2</v>
      </c>
      <c r="BM163" t="s">
        <v>123</v>
      </c>
      <c r="BN163" t="s">
        <v>124</v>
      </c>
      <c r="BO163">
        <v>3.0000000000000001E-3</v>
      </c>
      <c r="BP163">
        <v>0.01</v>
      </c>
      <c r="BQ163">
        <v>1</v>
      </c>
      <c r="BR163" t="s">
        <v>117</v>
      </c>
      <c r="BS163" t="s">
        <v>118</v>
      </c>
      <c r="BT163" t="s">
        <v>119</v>
      </c>
      <c r="BU163" t="s">
        <v>120</v>
      </c>
      <c r="BX163" t="b">
        <v>0</v>
      </c>
      <c r="BY163" t="b">
        <v>1</v>
      </c>
      <c r="BZ163">
        <f>VLOOKUP(AA163,Comps2,6,FALSE)</f>
        <v>300</v>
      </c>
      <c r="CA163">
        <f>VLOOKUP(AA163,Comps2,7,FALSE)</f>
        <v>323</v>
      </c>
      <c r="CB163" t="str">
        <f>VLOOKUP(AA163,Comps2,8,FALSE)</f>
        <v>mm</v>
      </c>
      <c r="CC163" t="str">
        <f>VLOOKUP(AA163,Comps2,9,FALSE)</f>
        <v>Field</v>
      </c>
      <c r="CD163">
        <f>VLOOKUP(AA163,Comps2,10,FALSE)</f>
        <v>350</v>
      </c>
      <c r="CE163" t="str">
        <f>VLOOKUP(AA163,Comps2,11,FALSE)</f>
        <v>g</v>
      </c>
      <c r="CF163" t="str">
        <f>VLOOKUP(AA163,Comps2,12,FALSE)</f>
        <v>Field</v>
      </c>
      <c r="CG163">
        <f>VLOOKUP(AA163,Comps2,13,FALSE)</f>
        <v>0</v>
      </c>
      <c r="CH163" t="e">
        <f>VLOOKUP(AA163,Comps2,14,FALSE)</f>
        <v>#N/A</v>
      </c>
      <c r="CI163" t="str">
        <f>VLOOKUP(AA163,Comps2,15,FALSE)</f>
        <v>LAB</v>
      </c>
    </row>
    <row r="164" spans="1:87" x14ac:dyDescent="0.25">
      <c r="A164" s="1">
        <v>44796</v>
      </c>
      <c r="B164">
        <v>8</v>
      </c>
      <c r="C164">
        <v>2022</v>
      </c>
      <c r="D164" t="s">
        <v>729</v>
      </c>
      <c r="E164" t="s">
        <v>730</v>
      </c>
      <c r="F164" t="s">
        <v>78</v>
      </c>
      <c r="G164" t="s">
        <v>79</v>
      </c>
      <c r="H164" t="s">
        <v>80</v>
      </c>
      <c r="I164" t="s">
        <v>81</v>
      </c>
      <c r="J164" t="s">
        <v>82</v>
      </c>
      <c r="K164" t="s">
        <v>83</v>
      </c>
      <c r="M164" t="s">
        <v>848</v>
      </c>
      <c r="N164" t="s">
        <v>86</v>
      </c>
      <c r="O164" s="2">
        <v>0.68055555555555547</v>
      </c>
      <c r="P164" t="s">
        <v>528</v>
      </c>
      <c r="Q164">
        <v>1</v>
      </c>
      <c r="R164" t="s">
        <v>88</v>
      </c>
      <c r="S164">
        <v>32.579559000000003</v>
      </c>
      <c r="T164">
        <v>-117.137264</v>
      </c>
      <c r="U164" t="s">
        <v>89</v>
      </c>
      <c r="V164" t="b">
        <v>0</v>
      </c>
      <c r="X164" t="s">
        <v>529</v>
      </c>
      <c r="Y164" t="s">
        <v>91</v>
      </c>
      <c r="AA164" t="s">
        <v>852</v>
      </c>
      <c r="AB164" t="s">
        <v>744</v>
      </c>
      <c r="AC164" t="s">
        <v>745</v>
      </c>
      <c r="AD164" t="s">
        <v>96</v>
      </c>
      <c r="AE164">
        <v>1</v>
      </c>
      <c r="AF164" t="s">
        <v>853</v>
      </c>
      <c r="AG164" t="b">
        <v>1</v>
      </c>
      <c r="AH164" t="s">
        <v>854</v>
      </c>
      <c r="AI164" t="s">
        <v>99</v>
      </c>
      <c r="AJ164" t="s">
        <v>100</v>
      </c>
      <c r="AK164">
        <v>70</v>
      </c>
      <c r="AL164" t="s">
        <v>101</v>
      </c>
      <c r="AN164" t="s">
        <v>748</v>
      </c>
      <c r="AO164">
        <v>1</v>
      </c>
      <c r="AP164" t="s">
        <v>103</v>
      </c>
      <c r="AQ164">
        <v>350</v>
      </c>
      <c r="AR164" t="s">
        <v>101</v>
      </c>
      <c r="AS164" t="s">
        <v>83</v>
      </c>
      <c r="AT164" t="s">
        <v>104</v>
      </c>
      <c r="AU164" t="s">
        <v>749</v>
      </c>
      <c r="AV164" t="s">
        <v>106</v>
      </c>
      <c r="AW164" t="s">
        <v>125</v>
      </c>
      <c r="AX164">
        <v>50</v>
      </c>
      <c r="AY164" t="s">
        <v>126</v>
      </c>
      <c r="AZ164" t="s">
        <v>109</v>
      </c>
      <c r="BA164" t="s">
        <v>110</v>
      </c>
      <c r="BB164" t="s">
        <v>127</v>
      </c>
      <c r="BC164" t="s">
        <v>640</v>
      </c>
      <c r="BD164" s="1">
        <v>44945</v>
      </c>
      <c r="BE164" t="s">
        <v>750</v>
      </c>
      <c r="BF164" s="1">
        <v>44795</v>
      </c>
      <c r="BG164" t="s">
        <v>117</v>
      </c>
      <c r="BH164" s="1">
        <v>18264</v>
      </c>
      <c r="BI164">
        <v>1</v>
      </c>
      <c r="BJ164" s="35">
        <f>BK164*1000</f>
        <v>31</v>
      </c>
      <c r="BK164">
        <v>3.1E-2</v>
      </c>
      <c r="BL164">
        <v>3.1E-2</v>
      </c>
      <c r="BM164" t="s">
        <v>123</v>
      </c>
      <c r="BN164" t="s">
        <v>124</v>
      </c>
      <c r="BO164">
        <v>3.0000000000000001E-3</v>
      </c>
      <c r="BP164">
        <v>0.01</v>
      </c>
      <c r="BQ164">
        <v>1</v>
      </c>
      <c r="BR164" t="s">
        <v>117</v>
      </c>
      <c r="BS164" t="s">
        <v>118</v>
      </c>
      <c r="BT164" t="s">
        <v>119</v>
      </c>
      <c r="BU164" t="s">
        <v>120</v>
      </c>
      <c r="BX164" t="b">
        <v>0</v>
      </c>
      <c r="BY164" t="b">
        <v>1</v>
      </c>
      <c r="BZ164">
        <f>VLOOKUP(AA164,Comps2,6,FALSE)</f>
        <v>302</v>
      </c>
      <c r="CA164">
        <f>VLOOKUP(AA164,Comps2,7,FALSE)</f>
        <v>331</v>
      </c>
      <c r="CB164" t="str">
        <f>VLOOKUP(AA164,Comps2,8,FALSE)</f>
        <v>mm</v>
      </c>
      <c r="CC164" t="str">
        <f>VLOOKUP(AA164,Comps2,9,FALSE)</f>
        <v>Field</v>
      </c>
      <c r="CD164">
        <f>VLOOKUP(AA164,Comps2,10,FALSE)</f>
        <v>330</v>
      </c>
      <c r="CE164" t="str">
        <f>VLOOKUP(AA164,Comps2,11,FALSE)</f>
        <v>g</v>
      </c>
      <c r="CF164" t="str">
        <f>VLOOKUP(AA164,Comps2,12,FALSE)</f>
        <v>Field</v>
      </c>
      <c r="CG164">
        <f>VLOOKUP(AA164,Comps2,13,FALSE)</f>
        <v>0</v>
      </c>
      <c r="CH164" t="e">
        <f>VLOOKUP(AA164,Comps2,14,FALSE)</f>
        <v>#N/A</v>
      </c>
      <c r="CI164" t="str">
        <f>VLOOKUP(AA164,Comps2,15,FALSE)</f>
        <v>LAB</v>
      </c>
    </row>
    <row r="165" spans="1:87" x14ac:dyDescent="0.25">
      <c r="A165" s="1">
        <v>44802</v>
      </c>
      <c r="B165">
        <v>8</v>
      </c>
      <c r="C165">
        <v>2022</v>
      </c>
      <c r="D165" t="s">
        <v>929</v>
      </c>
      <c r="E165" t="s">
        <v>930</v>
      </c>
      <c r="F165" t="s">
        <v>78</v>
      </c>
      <c r="G165" t="s">
        <v>79</v>
      </c>
      <c r="H165" t="s">
        <v>80</v>
      </c>
      <c r="I165" t="s">
        <v>81</v>
      </c>
      <c r="J165" t="s">
        <v>82</v>
      </c>
      <c r="K165" t="s">
        <v>83</v>
      </c>
      <c r="M165" t="s">
        <v>538</v>
      </c>
      <c r="N165" t="s">
        <v>86</v>
      </c>
      <c r="O165" s="2">
        <v>0.58333333333333337</v>
      </c>
      <c r="P165" t="s">
        <v>528</v>
      </c>
      <c r="Q165">
        <v>1</v>
      </c>
      <c r="R165" t="s">
        <v>88</v>
      </c>
      <c r="S165">
        <v>32.75752</v>
      </c>
      <c r="T165">
        <v>-117.25532</v>
      </c>
      <c r="U165" t="s">
        <v>89</v>
      </c>
      <c r="V165" t="b">
        <v>0</v>
      </c>
      <c r="X165" t="s">
        <v>529</v>
      </c>
      <c r="Y165" t="s">
        <v>91</v>
      </c>
      <c r="AA165" t="s">
        <v>949</v>
      </c>
      <c r="AB165" t="s">
        <v>744</v>
      </c>
      <c r="AC165" t="s">
        <v>745</v>
      </c>
      <c r="AD165" t="s">
        <v>96</v>
      </c>
      <c r="AE165">
        <v>1</v>
      </c>
      <c r="AF165" t="s">
        <v>950</v>
      </c>
      <c r="AG165" t="b">
        <v>1</v>
      </c>
      <c r="AH165" t="s">
        <v>951</v>
      </c>
      <c r="AI165" t="s">
        <v>99</v>
      </c>
      <c r="AJ165" t="s">
        <v>100</v>
      </c>
      <c r="AK165">
        <v>271.11</v>
      </c>
      <c r="AL165" t="s">
        <v>101</v>
      </c>
      <c r="AN165" t="s">
        <v>952</v>
      </c>
      <c r="AO165">
        <v>1</v>
      </c>
      <c r="AP165" t="s">
        <v>103</v>
      </c>
      <c r="AQ165">
        <v>271.11</v>
      </c>
      <c r="AR165" t="s">
        <v>101</v>
      </c>
      <c r="AS165" t="s">
        <v>83</v>
      </c>
      <c r="AT165" t="s">
        <v>104</v>
      </c>
      <c r="AU165" t="s">
        <v>953</v>
      </c>
      <c r="AV165" t="s">
        <v>106</v>
      </c>
      <c r="AW165" t="s">
        <v>125</v>
      </c>
      <c r="AX165">
        <v>50</v>
      </c>
      <c r="AY165" t="s">
        <v>126</v>
      </c>
      <c r="AZ165" t="s">
        <v>109</v>
      </c>
      <c r="BA165" t="s">
        <v>110</v>
      </c>
      <c r="BB165" t="s">
        <v>127</v>
      </c>
      <c r="BC165" t="s">
        <v>640</v>
      </c>
      <c r="BD165" s="1">
        <v>44945</v>
      </c>
      <c r="BE165" t="s">
        <v>950</v>
      </c>
      <c r="BF165" s="1">
        <v>44802</v>
      </c>
      <c r="BG165" t="s">
        <v>117</v>
      </c>
      <c r="BH165" s="1">
        <v>18264</v>
      </c>
      <c r="BI165">
        <v>1</v>
      </c>
      <c r="BJ165" s="35">
        <f>BK165*1000</f>
        <v>29</v>
      </c>
      <c r="BK165">
        <v>2.9000000000000001E-2</v>
      </c>
      <c r="BL165">
        <v>2.9000000000000001E-2</v>
      </c>
      <c r="BM165" t="s">
        <v>123</v>
      </c>
      <c r="BN165" t="s">
        <v>124</v>
      </c>
      <c r="BO165">
        <v>3.0000000000000001E-3</v>
      </c>
      <c r="BP165">
        <v>0.01</v>
      </c>
      <c r="BQ165">
        <v>1</v>
      </c>
      <c r="BR165" t="s">
        <v>117</v>
      </c>
      <c r="BS165" t="s">
        <v>118</v>
      </c>
      <c r="BT165" t="s">
        <v>119</v>
      </c>
      <c r="BU165" t="s">
        <v>120</v>
      </c>
      <c r="BX165" t="b">
        <v>0</v>
      </c>
      <c r="BY165" t="b">
        <v>1</v>
      </c>
      <c r="BZ165">
        <f>VLOOKUP(AA165,Comps2,6,FALSE)</f>
        <v>300</v>
      </c>
      <c r="CA165">
        <f>VLOOKUP(AA165,Comps2,7,FALSE)</f>
        <v>329</v>
      </c>
      <c r="CB165" t="str">
        <f>VLOOKUP(AA165,Comps2,8,FALSE)</f>
        <v>mm</v>
      </c>
      <c r="CC165" t="str">
        <f>VLOOKUP(AA165,Comps2,9,FALSE)</f>
        <v>Field</v>
      </c>
      <c r="CD165">
        <f>VLOOKUP(AA165,Comps2,10,FALSE)</f>
        <v>310</v>
      </c>
      <c r="CE165" t="str">
        <f>VLOOKUP(AA165,Comps2,11,FALSE)</f>
        <v>g</v>
      </c>
      <c r="CF165" t="str">
        <f>VLOOKUP(AA165,Comps2,12,FALSE)</f>
        <v>Field</v>
      </c>
      <c r="CG165">
        <f>VLOOKUP(AA165,Comps2,13,FALSE)</f>
        <v>0</v>
      </c>
      <c r="CH165" t="e">
        <f>VLOOKUP(AA165,Comps2,14,FALSE)</f>
        <v>#N/A</v>
      </c>
      <c r="CI165" t="str">
        <f>VLOOKUP(AA165,Comps2,15,FALSE)</f>
        <v>LAB</v>
      </c>
    </row>
    <row r="166" spans="1:87" x14ac:dyDescent="0.25">
      <c r="A166" s="1">
        <v>44838</v>
      </c>
      <c r="B166">
        <v>10</v>
      </c>
      <c r="C166">
        <v>2022</v>
      </c>
      <c r="D166" t="s">
        <v>1112</v>
      </c>
      <c r="E166" t="s">
        <v>1113</v>
      </c>
      <c r="F166" t="s">
        <v>78</v>
      </c>
      <c r="G166" t="s">
        <v>79</v>
      </c>
      <c r="H166" t="s">
        <v>80</v>
      </c>
      <c r="I166" t="s">
        <v>81</v>
      </c>
      <c r="J166" t="s">
        <v>82</v>
      </c>
      <c r="K166" t="s">
        <v>83</v>
      </c>
      <c r="M166" t="s">
        <v>527</v>
      </c>
      <c r="N166" t="s">
        <v>86</v>
      </c>
      <c r="O166" s="2">
        <v>0.31944444444444448</v>
      </c>
      <c r="P166" t="s">
        <v>528</v>
      </c>
      <c r="Q166">
        <v>1</v>
      </c>
      <c r="R166" t="s">
        <v>88</v>
      </c>
      <c r="S166">
        <v>33.458264972549003</v>
      </c>
      <c r="T166">
        <v>-117.696585843137</v>
      </c>
      <c r="U166" t="s">
        <v>89</v>
      </c>
      <c r="V166" t="b">
        <v>0</v>
      </c>
      <c r="W166">
        <v>9</v>
      </c>
      <c r="X166" t="s">
        <v>529</v>
      </c>
      <c r="Y166" t="s">
        <v>91</v>
      </c>
      <c r="AA166" t="s">
        <v>1184</v>
      </c>
      <c r="AB166" t="s">
        <v>1185</v>
      </c>
      <c r="AC166" t="s">
        <v>1186</v>
      </c>
      <c r="AD166" t="s">
        <v>96</v>
      </c>
      <c r="AE166">
        <v>1</v>
      </c>
      <c r="AF166" t="s">
        <v>1187</v>
      </c>
      <c r="AG166" t="b">
        <v>1</v>
      </c>
      <c r="AH166" t="s">
        <v>1188</v>
      </c>
      <c r="AI166" t="s">
        <v>99</v>
      </c>
      <c r="AJ166" t="s">
        <v>100</v>
      </c>
      <c r="AK166">
        <v>63.94</v>
      </c>
      <c r="AL166" t="s">
        <v>101</v>
      </c>
      <c r="AN166" t="s">
        <v>1189</v>
      </c>
      <c r="AO166">
        <v>1</v>
      </c>
      <c r="AP166" t="s">
        <v>103</v>
      </c>
      <c r="AQ166">
        <v>340.11</v>
      </c>
      <c r="AR166" t="s">
        <v>101</v>
      </c>
      <c r="AS166" t="s">
        <v>83</v>
      </c>
      <c r="AT166" t="s">
        <v>104</v>
      </c>
      <c r="AU166" t="s">
        <v>1190</v>
      </c>
      <c r="AV166" t="s">
        <v>106</v>
      </c>
      <c r="AW166" t="s">
        <v>125</v>
      </c>
      <c r="AX166">
        <v>50</v>
      </c>
      <c r="AY166" t="s">
        <v>126</v>
      </c>
      <c r="AZ166" t="s">
        <v>109</v>
      </c>
      <c r="BA166" t="s">
        <v>110</v>
      </c>
      <c r="BB166" t="s">
        <v>127</v>
      </c>
      <c r="BC166" t="s">
        <v>697</v>
      </c>
      <c r="BD166" s="1">
        <v>44986</v>
      </c>
      <c r="BE166" t="s">
        <v>1191</v>
      </c>
      <c r="BF166" s="1">
        <v>44838</v>
      </c>
      <c r="BG166" t="s">
        <v>117</v>
      </c>
      <c r="BH166" s="1">
        <v>18264</v>
      </c>
      <c r="BI166">
        <v>1</v>
      </c>
      <c r="BJ166" s="35">
        <f>BK166*1000</f>
        <v>29</v>
      </c>
      <c r="BK166">
        <v>2.9000000000000001E-2</v>
      </c>
      <c r="BL166">
        <v>2.9000000000000001E-2</v>
      </c>
      <c r="BM166" t="s">
        <v>123</v>
      </c>
      <c r="BN166" t="s">
        <v>124</v>
      </c>
      <c r="BO166">
        <v>3.0000000000000001E-3</v>
      </c>
      <c r="BP166">
        <v>0.01</v>
      </c>
      <c r="BQ166">
        <v>1</v>
      </c>
      <c r="BR166" t="s">
        <v>117</v>
      </c>
      <c r="BS166" t="s">
        <v>118</v>
      </c>
      <c r="BT166" t="s">
        <v>119</v>
      </c>
      <c r="BU166" t="s">
        <v>120</v>
      </c>
      <c r="BX166" t="b">
        <v>0</v>
      </c>
      <c r="BY166" t="b">
        <v>1</v>
      </c>
      <c r="BZ166">
        <f>VLOOKUP(AA166,Comps2,6,FALSE)</f>
        <v>143</v>
      </c>
      <c r="CA166">
        <f>VLOOKUP(AA166,Comps2,7,FALSE)</f>
        <v>159</v>
      </c>
      <c r="CB166" t="str">
        <f>VLOOKUP(AA166,Comps2,8,FALSE)</f>
        <v>mm</v>
      </c>
      <c r="CC166" t="str">
        <f>VLOOKUP(AA166,Comps2,9,FALSE)</f>
        <v>Field</v>
      </c>
      <c r="CD166">
        <f>VLOOKUP(AA166,Comps2,10,FALSE)</f>
        <v>70</v>
      </c>
      <c r="CE166" t="str">
        <f>VLOOKUP(AA166,Comps2,11,FALSE)</f>
        <v>g</v>
      </c>
      <c r="CF166" t="str">
        <f>VLOOKUP(AA166,Comps2,12,FALSE)</f>
        <v>Field</v>
      </c>
      <c r="CG166">
        <f>VLOOKUP(AA166,Comps2,13,FALSE)</f>
        <v>0</v>
      </c>
      <c r="CH166" t="e">
        <f>VLOOKUP(AA166,Comps2,14,FALSE)</f>
        <v>#N/A</v>
      </c>
      <c r="CI166" t="str">
        <f>VLOOKUP(AA166,Comps2,15,FALSE)</f>
        <v>LAB</v>
      </c>
    </row>
    <row r="167" spans="1:87" x14ac:dyDescent="0.25">
      <c r="A167" s="1">
        <v>44838</v>
      </c>
      <c r="B167">
        <v>10</v>
      </c>
      <c r="C167">
        <v>2022</v>
      </c>
      <c r="D167" t="s">
        <v>1112</v>
      </c>
      <c r="E167" t="s">
        <v>1113</v>
      </c>
      <c r="F167" t="s">
        <v>78</v>
      </c>
      <c r="G167" t="s">
        <v>79</v>
      </c>
      <c r="H167" t="s">
        <v>80</v>
      </c>
      <c r="I167" t="s">
        <v>81</v>
      </c>
      <c r="J167" t="s">
        <v>82</v>
      </c>
      <c r="K167" t="s">
        <v>83</v>
      </c>
      <c r="M167" t="s">
        <v>527</v>
      </c>
      <c r="N167" t="s">
        <v>86</v>
      </c>
      <c r="O167" s="2">
        <v>0.31944444444444448</v>
      </c>
      <c r="P167" t="s">
        <v>528</v>
      </c>
      <c r="Q167">
        <v>1</v>
      </c>
      <c r="R167" t="s">
        <v>88</v>
      </c>
      <c r="S167">
        <v>33.458264972549003</v>
      </c>
      <c r="T167">
        <v>-117.696585843137</v>
      </c>
      <c r="U167" t="s">
        <v>89</v>
      </c>
      <c r="V167" t="b">
        <v>0</v>
      </c>
      <c r="W167">
        <v>9</v>
      </c>
      <c r="X167" t="s">
        <v>529</v>
      </c>
      <c r="Y167" t="s">
        <v>91</v>
      </c>
      <c r="AA167" t="s">
        <v>1192</v>
      </c>
      <c r="AB167" t="s">
        <v>1185</v>
      </c>
      <c r="AC167" t="s">
        <v>1186</v>
      </c>
      <c r="AD167" t="s">
        <v>96</v>
      </c>
      <c r="AE167">
        <v>1</v>
      </c>
      <c r="AF167" t="s">
        <v>1193</v>
      </c>
      <c r="AG167" t="b">
        <v>1</v>
      </c>
      <c r="AH167" t="s">
        <v>1194</v>
      </c>
      <c r="AI167" t="s">
        <v>99</v>
      </c>
      <c r="AJ167" t="s">
        <v>100</v>
      </c>
      <c r="AK167">
        <v>66.69</v>
      </c>
      <c r="AL167" t="s">
        <v>101</v>
      </c>
      <c r="AN167" t="s">
        <v>1189</v>
      </c>
      <c r="AO167">
        <v>1</v>
      </c>
      <c r="AP167" t="s">
        <v>103</v>
      </c>
      <c r="AQ167">
        <v>340.11</v>
      </c>
      <c r="AR167" t="s">
        <v>101</v>
      </c>
      <c r="AS167" t="s">
        <v>83</v>
      </c>
      <c r="AT167" t="s">
        <v>104</v>
      </c>
      <c r="AU167" t="s">
        <v>1190</v>
      </c>
      <c r="AV167" t="s">
        <v>106</v>
      </c>
      <c r="AW167" t="s">
        <v>125</v>
      </c>
      <c r="AX167">
        <v>50</v>
      </c>
      <c r="AY167" t="s">
        <v>126</v>
      </c>
      <c r="AZ167" t="s">
        <v>109</v>
      </c>
      <c r="BA167" t="s">
        <v>110</v>
      </c>
      <c r="BB167" t="s">
        <v>127</v>
      </c>
      <c r="BC167" t="s">
        <v>697</v>
      </c>
      <c r="BD167" s="1">
        <v>44986</v>
      </c>
      <c r="BE167" t="s">
        <v>1191</v>
      </c>
      <c r="BF167" s="1">
        <v>44838</v>
      </c>
      <c r="BG167" t="s">
        <v>117</v>
      </c>
      <c r="BH167" s="1">
        <v>18264</v>
      </c>
      <c r="BI167">
        <v>1</v>
      </c>
      <c r="BJ167" s="35">
        <f>BK167*1000</f>
        <v>29</v>
      </c>
      <c r="BK167">
        <v>2.9000000000000001E-2</v>
      </c>
      <c r="BL167">
        <v>2.9000000000000001E-2</v>
      </c>
      <c r="BM167" t="s">
        <v>123</v>
      </c>
      <c r="BN167" t="s">
        <v>124</v>
      </c>
      <c r="BO167">
        <v>3.0000000000000001E-3</v>
      </c>
      <c r="BP167">
        <v>0.01</v>
      </c>
      <c r="BQ167">
        <v>1</v>
      </c>
      <c r="BR167" t="s">
        <v>117</v>
      </c>
      <c r="BS167" t="s">
        <v>118</v>
      </c>
      <c r="BT167" t="s">
        <v>119</v>
      </c>
      <c r="BU167" t="s">
        <v>120</v>
      </c>
      <c r="BX167" t="b">
        <v>0</v>
      </c>
      <c r="BY167" t="b">
        <v>1</v>
      </c>
      <c r="BZ167">
        <f>VLOOKUP(AA167,Comps2,6,FALSE)</f>
        <v>148</v>
      </c>
      <c r="CA167">
        <f>VLOOKUP(AA167,Comps2,7,FALSE)</f>
        <v>161</v>
      </c>
      <c r="CB167" t="str">
        <f>VLOOKUP(AA167,Comps2,8,FALSE)</f>
        <v>mm</v>
      </c>
      <c r="CC167" t="str">
        <f>VLOOKUP(AA167,Comps2,9,FALSE)</f>
        <v>Field</v>
      </c>
      <c r="CD167">
        <f>VLOOKUP(AA167,Comps2,10,FALSE)</f>
        <v>70</v>
      </c>
      <c r="CE167" t="str">
        <f>VLOOKUP(AA167,Comps2,11,FALSE)</f>
        <v>g</v>
      </c>
      <c r="CF167" t="str">
        <f>VLOOKUP(AA167,Comps2,12,FALSE)</f>
        <v>Field</v>
      </c>
      <c r="CG167">
        <f>VLOOKUP(AA167,Comps2,13,FALSE)</f>
        <v>0</v>
      </c>
      <c r="CH167" t="e">
        <f>VLOOKUP(AA167,Comps2,14,FALSE)</f>
        <v>#N/A</v>
      </c>
      <c r="CI167" t="str">
        <f>VLOOKUP(AA167,Comps2,15,FALSE)</f>
        <v>LAB</v>
      </c>
    </row>
    <row r="168" spans="1:87" x14ac:dyDescent="0.25">
      <c r="A168" s="1">
        <v>44838</v>
      </c>
      <c r="B168">
        <v>10</v>
      </c>
      <c r="C168">
        <v>2022</v>
      </c>
      <c r="D168" t="s">
        <v>1112</v>
      </c>
      <c r="E168" t="s">
        <v>1113</v>
      </c>
      <c r="F168" t="s">
        <v>78</v>
      </c>
      <c r="G168" t="s">
        <v>79</v>
      </c>
      <c r="H168" t="s">
        <v>80</v>
      </c>
      <c r="I168" t="s">
        <v>81</v>
      </c>
      <c r="J168" t="s">
        <v>82</v>
      </c>
      <c r="K168" t="s">
        <v>83</v>
      </c>
      <c r="M168" t="s">
        <v>527</v>
      </c>
      <c r="N168" t="s">
        <v>86</v>
      </c>
      <c r="O168" s="2">
        <v>0.31944444444444448</v>
      </c>
      <c r="P168" t="s">
        <v>528</v>
      </c>
      <c r="Q168">
        <v>1</v>
      </c>
      <c r="R168" t="s">
        <v>88</v>
      </c>
      <c r="S168">
        <v>33.458264972549003</v>
      </c>
      <c r="T168">
        <v>-117.696585843137</v>
      </c>
      <c r="U168" t="s">
        <v>89</v>
      </c>
      <c r="V168" t="b">
        <v>0</v>
      </c>
      <c r="W168">
        <v>9</v>
      </c>
      <c r="X168" t="s">
        <v>529</v>
      </c>
      <c r="Y168" t="s">
        <v>91</v>
      </c>
      <c r="AA168" t="s">
        <v>1195</v>
      </c>
      <c r="AB168" t="s">
        <v>1185</v>
      </c>
      <c r="AC168" t="s">
        <v>1186</v>
      </c>
      <c r="AD168" t="s">
        <v>96</v>
      </c>
      <c r="AE168">
        <v>1</v>
      </c>
      <c r="AF168" t="s">
        <v>1196</v>
      </c>
      <c r="AG168" t="b">
        <v>1</v>
      </c>
      <c r="AH168" t="s">
        <v>1197</v>
      </c>
      <c r="AI168" t="s">
        <v>99</v>
      </c>
      <c r="AJ168" t="s">
        <v>100</v>
      </c>
      <c r="AK168">
        <v>66.95</v>
      </c>
      <c r="AL168" t="s">
        <v>101</v>
      </c>
      <c r="AN168" t="s">
        <v>1189</v>
      </c>
      <c r="AO168">
        <v>1</v>
      </c>
      <c r="AP168" t="s">
        <v>103</v>
      </c>
      <c r="AQ168">
        <v>340.11</v>
      </c>
      <c r="AR168" t="s">
        <v>101</v>
      </c>
      <c r="AS168" t="s">
        <v>83</v>
      </c>
      <c r="AT168" t="s">
        <v>104</v>
      </c>
      <c r="AU168" t="s">
        <v>1190</v>
      </c>
      <c r="AV168" t="s">
        <v>106</v>
      </c>
      <c r="AW168" t="s">
        <v>125</v>
      </c>
      <c r="AX168">
        <v>50</v>
      </c>
      <c r="AY168" t="s">
        <v>126</v>
      </c>
      <c r="AZ168" t="s">
        <v>109</v>
      </c>
      <c r="BA168" t="s">
        <v>110</v>
      </c>
      <c r="BB168" t="s">
        <v>127</v>
      </c>
      <c r="BC168" t="s">
        <v>697</v>
      </c>
      <c r="BD168" s="1">
        <v>44986</v>
      </c>
      <c r="BE168" t="s">
        <v>1191</v>
      </c>
      <c r="BF168" s="1">
        <v>44838</v>
      </c>
      <c r="BG168" t="s">
        <v>117</v>
      </c>
      <c r="BH168" s="1">
        <v>18264</v>
      </c>
      <c r="BI168">
        <v>1</v>
      </c>
      <c r="BJ168" s="35">
        <f>BK168*1000</f>
        <v>29</v>
      </c>
      <c r="BK168">
        <v>2.9000000000000001E-2</v>
      </c>
      <c r="BL168">
        <v>2.9000000000000001E-2</v>
      </c>
      <c r="BM168" t="s">
        <v>123</v>
      </c>
      <c r="BN168" t="s">
        <v>124</v>
      </c>
      <c r="BO168">
        <v>3.0000000000000001E-3</v>
      </c>
      <c r="BP168">
        <v>0.01</v>
      </c>
      <c r="BQ168">
        <v>1</v>
      </c>
      <c r="BR168" t="s">
        <v>117</v>
      </c>
      <c r="BS168" t="s">
        <v>118</v>
      </c>
      <c r="BT168" t="s">
        <v>119</v>
      </c>
      <c r="BU168" t="s">
        <v>120</v>
      </c>
      <c r="BX168" t="b">
        <v>0</v>
      </c>
      <c r="BY168" t="b">
        <v>1</v>
      </c>
      <c r="BZ168">
        <f>VLOOKUP(AA168,Comps2,6,FALSE)</f>
        <v>150</v>
      </c>
      <c r="CA168">
        <f>VLOOKUP(AA168,Comps2,7,FALSE)</f>
        <v>165</v>
      </c>
      <c r="CB168" t="str">
        <f>VLOOKUP(AA168,Comps2,8,FALSE)</f>
        <v>mm</v>
      </c>
      <c r="CC168" t="str">
        <f>VLOOKUP(AA168,Comps2,9,FALSE)</f>
        <v>Field</v>
      </c>
      <c r="CD168">
        <f>VLOOKUP(AA168,Comps2,10,FALSE)</f>
        <v>70</v>
      </c>
      <c r="CE168" t="str">
        <f>VLOOKUP(AA168,Comps2,11,FALSE)</f>
        <v>g</v>
      </c>
      <c r="CF168" t="str">
        <f>VLOOKUP(AA168,Comps2,12,FALSE)</f>
        <v>Field</v>
      </c>
      <c r="CG168">
        <f>VLOOKUP(AA168,Comps2,13,FALSE)</f>
        <v>0</v>
      </c>
      <c r="CH168" t="e">
        <f>VLOOKUP(AA168,Comps2,14,FALSE)</f>
        <v>#N/A</v>
      </c>
      <c r="CI168" t="str">
        <f>VLOOKUP(AA168,Comps2,15,FALSE)</f>
        <v>LAB</v>
      </c>
    </row>
    <row r="169" spans="1:87" x14ac:dyDescent="0.25">
      <c r="A169" s="1">
        <v>44838</v>
      </c>
      <c r="B169">
        <v>10</v>
      </c>
      <c r="C169">
        <v>2022</v>
      </c>
      <c r="D169" t="s">
        <v>1112</v>
      </c>
      <c r="E169" t="s">
        <v>1113</v>
      </c>
      <c r="F169" t="s">
        <v>78</v>
      </c>
      <c r="G169" t="s">
        <v>79</v>
      </c>
      <c r="H169" t="s">
        <v>80</v>
      </c>
      <c r="I169" t="s">
        <v>81</v>
      </c>
      <c r="J169" t="s">
        <v>82</v>
      </c>
      <c r="K169" t="s">
        <v>83</v>
      </c>
      <c r="M169" t="s">
        <v>527</v>
      </c>
      <c r="N169" t="s">
        <v>86</v>
      </c>
      <c r="O169" s="2">
        <v>0.31944444444444448</v>
      </c>
      <c r="P169" t="s">
        <v>528</v>
      </c>
      <c r="Q169">
        <v>1</v>
      </c>
      <c r="R169" t="s">
        <v>88</v>
      </c>
      <c r="S169">
        <v>33.458264972549003</v>
      </c>
      <c r="T169">
        <v>-117.696585843137</v>
      </c>
      <c r="U169" t="s">
        <v>89</v>
      </c>
      <c r="V169" t="b">
        <v>0</v>
      </c>
      <c r="W169">
        <v>9</v>
      </c>
      <c r="X169" t="s">
        <v>529</v>
      </c>
      <c r="Y169" t="s">
        <v>91</v>
      </c>
      <c r="AA169" t="s">
        <v>1198</v>
      </c>
      <c r="AB169" t="s">
        <v>1185</v>
      </c>
      <c r="AC169" t="s">
        <v>1186</v>
      </c>
      <c r="AD169" t="s">
        <v>96</v>
      </c>
      <c r="AE169">
        <v>1</v>
      </c>
      <c r="AF169" t="s">
        <v>1199</v>
      </c>
      <c r="AG169" t="b">
        <v>1</v>
      </c>
      <c r="AH169" t="s">
        <v>1200</v>
      </c>
      <c r="AI169" t="s">
        <v>99</v>
      </c>
      <c r="AJ169" t="s">
        <v>100</v>
      </c>
      <c r="AK169">
        <v>84.19</v>
      </c>
      <c r="AL169" t="s">
        <v>101</v>
      </c>
      <c r="AN169" t="s">
        <v>1189</v>
      </c>
      <c r="AO169">
        <v>1</v>
      </c>
      <c r="AP169" t="s">
        <v>103</v>
      </c>
      <c r="AQ169">
        <v>340.11</v>
      </c>
      <c r="AR169" t="s">
        <v>101</v>
      </c>
      <c r="AS169" t="s">
        <v>83</v>
      </c>
      <c r="AT169" t="s">
        <v>104</v>
      </c>
      <c r="AU169" t="s">
        <v>1190</v>
      </c>
      <c r="AV169" t="s">
        <v>106</v>
      </c>
      <c r="AW169" t="s">
        <v>125</v>
      </c>
      <c r="AX169">
        <v>50</v>
      </c>
      <c r="AY169" t="s">
        <v>126</v>
      </c>
      <c r="AZ169" t="s">
        <v>109</v>
      </c>
      <c r="BA169" t="s">
        <v>110</v>
      </c>
      <c r="BB169" t="s">
        <v>127</v>
      </c>
      <c r="BC169" t="s">
        <v>697</v>
      </c>
      <c r="BD169" s="1">
        <v>44986</v>
      </c>
      <c r="BE169" t="s">
        <v>1191</v>
      </c>
      <c r="BF169" s="1">
        <v>44838</v>
      </c>
      <c r="BG169" t="s">
        <v>117</v>
      </c>
      <c r="BH169" s="1">
        <v>18264</v>
      </c>
      <c r="BI169">
        <v>1</v>
      </c>
      <c r="BJ169" s="35">
        <f>BK169*1000</f>
        <v>29</v>
      </c>
      <c r="BK169">
        <v>2.9000000000000001E-2</v>
      </c>
      <c r="BL169">
        <v>2.9000000000000001E-2</v>
      </c>
      <c r="BM169" t="s">
        <v>123</v>
      </c>
      <c r="BN169" t="s">
        <v>124</v>
      </c>
      <c r="BO169">
        <v>3.0000000000000001E-3</v>
      </c>
      <c r="BP169">
        <v>0.01</v>
      </c>
      <c r="BQ169">
        <v>1</v>
      </c>
      <c r="BR169" t="s">
        <v>117</v>
      </c>
      <c r="BS169" t="s">
        <v>118</v>
      </c>
      <c r="BT169" t="s">
        <v>119</v>
      </c>
      <c r="BU169" t="s">
        <v>120</v>
      </c>
      <c r="BX169" t="b">
        <v>0</v>
      </c>
      <c r="BY169" t="b">
        <v>1</v>
      </c>
      <c r="BZ169">
        <f>VLOOKUP(AA169,Comps2,6,FALSE)</f>
        <v>159</v>
      </c>
      <c r="CA169">
        <f>VLOOKUP(AA169,Comps2,7,FALSE)</f>
        <v>175</v>
      </c>
      <c r="CB169" t="str">
        <f>VLOOKUP(AA169,Comps2,8,FALSE)</f>
        <v>mm</v>
      </c>
      <c r="CC169" t="str">
        <f>VLOOKUP(AA169,Comps2,9,FALSE)</f>
        <v>Field</v>
      </c>
      <c r="CD169">
        <f>VLOOKUP(AA169,Comps2,10,FALSE)</f>
        <v>90</v>
      </c>
      <c r="CE169" t="str">
        <f>VLOOKUP(AA169,Comps2,11,FALSE)</f>
        <v>g</v>
      </c>
      <c r="CF169" t="str">
        <f>VLOOKUP(AA169,Comps2,12,FALSE)</f>
        <v>Field</v>
      </c>
      <c r="CG169">
        <f>VLOOKUP(AA169,Comps2,13,FALSE)</f>
        <v>0</v>
      </c>
      <c r="CH169" t="e">
        <f>VLOOKUP(AA169,Comps2,14,FALSE)</f>
        <v>#N/A</v>
      </c>
      <c r="CI169" t="str">
        <f>VLOOKUP(AA169,Comps2,15,FALSE)</f>
        <v>LAB</v>
      </c>
    </row>
    <row r="170" spans="1:87" x14ac:dyDescent="0.25">
      <c r="A170" s="1">
        <v>44838</v>
      </c>
      <c r="B170">
        <v>10</v>
      </c>
      <c r="C170">
        <v>2022</v>
      </c>
      <c r="D170" t="s">
        <v>1112</v>
      </c>
      <c r="E170" t="s">
        <v>1113</v>
      </c>
      <c r="F170" t="s">
        <v>78</v>
      </c>
      <c r="G170" t="s">
        <v>79</v>
      </c>
      <c r="H170" t="s">
        <v>80</v>
      </c>
      <c r="I170" t="s">
        <v>81</v>
      </c>
      <c r="J170" t="s">
        <v>82</v>
      </c>
      <c r="K170" t="s">
        <v>83</v>
      </c>
      <c r="M170" t="s">
        <v>527</v>
      </c>
      <c r="N170" t="s">
        <v>86</v>
      </c>
      <c r="O170" s="2">
        <v>0.31944444444444448</v>
      </c>
      <c r="P170" t="s">
        <v>528</v>
      </c>
      <c r="Q170">
        <v>1</v>
      </c>
      <c r="R170" t="s">
        <v>88</v>
      </c>
      <c r="S170">
        <v>33.458264972549003</v>
      </c>
      <c r="T170">
        <v>-117.696585843137</v>
      </c>
      <c r="U170" t="s">
        <v>89</v>
      </c>
      <c r="V170" t="b">
        <v>0</v>
      </c>
      <c r="W170">
        <v>9</v>
      </c>
      <c r="X170" t="s">
        <v>529</v>
      </c>
      <c r="Y170" t="s">
        <v>91</v>
      </c>
      <c r="AA170" t="s">
        <v>1201</v>
      </c>
      <c r="AB170" t="s">
        <v>1185</v>
      </c>
      <c r="AC170" t="s">
        <v>1186</v>
      </c>
      <c r="AD170" t="s">
        <v>96</v>
      </c>
      <c r="AE170">
        <v>1</v>
      </c>
      <c r="AF170" t="s">
        <v>1202</v>
      </c>
      <c r="AG170" t="b">
        <v>1</v>
      </c>
      <c r="AH170" t="s">
        <v>1203</v>
      </c>
      <c r="AI170" t="s">
        <v>99</v>
      </c>
      <c r="AJ170" t="s">
        <v>100</v>
      </c>
      <c r="AK170">
        <v>58.34</v>
      </c>
      <c r="AL170" t="s">
        <v>101</v>
      </c>
      <c r="AN170" t="s">
        <v>1189</v>
      </c>
      <c r="AO170">
        <v>1</v>
      </c>
      <c r="AP170" t="s">
        <v>103</v>
      </c>
      <c r="AQ170">
        <v>340.11</v>
      </c>
      <c r="AR170" t="s">
        <v>101</v>
      </c>
      <c r="AS170" t="s">
        <v>83</v>
      </c>
      <c r="AT170" t="s">
        <v>104</v>
      </c>
      <c r="AU170" t="s">
        <v>1190</v>
      </c>
      <c r="AV170" t="s">
        <v>106</v>
      </c>
      <c r="AW170" t="s">
        <v>125</v>
      </c>
      <c r="AX170">
        <v>50</v>
      </c>
      <c r="AY170" t="s">
        <v>126</v>
      </c>
      <c r="AZ170" t="s">
        <v>109</v>
      </c>
      <c r="BA170" t="s">
        <v>110</v>
      </c>
      <c r="BB170" t="s">
        <v>127</v>
      </c>
      <c r="BC170" t="s">
        <v>697</v>
      </c>
      <c r="BD170" s="1">
        <v>44986</v>
      </c>
      <c r="BE170" t="s">
        <v>1191</v>
      </c>
      <c r="BF170" s="1">
        <v>44838</v>
      </c>
      <c r="BG170" t="s">
        <v>117</v>
      </c>
      <c r="BH170" s="1">
        <v>18264</v>
      </c>
      <c r="BI170">
        <v>1</v>
      </c>
      <c r="BJ170" s="35">
        <f>BK170*1000</f>
        <v>29</v>
      </c>
      <c r="BK170">
        <v>2.9000000000000001E-2</v>
      </c>
      <c r="BL170">
        <v>2.9000000000000001E-2</v>
      </c>
      <c r="BM170" t="s">
        <v>123</v>
      </c>
      <c r="BN170" t="s">
        <v>124</v>
      </c>
      <c r="BO170">
        <v>3.0000000000000001E-3</v>
      </c>
      <c r="BP170">
        <v>0.01</v>
      </c>
      <c r="BQ170">
        <v>1</v>
      </c>
      <c r="BR170" t="s">
        <v>117</v>
      </c>
      <c r="BS170" t="s">
        <v>118</v>
      </c>
      <c r="BT170" t="s">
        <v>119</v>
      </c>
      <c r="BU170" t="s">
        <v>120</v>
      </c>
      <c r="BX170" t="b">
        <v>0</v>
      </c>
      <c r="BY170" t="b">
        <v>1</v>
      </c>
      <c r="BZ170">
        <f>VLOOKUP(AA170,Comps2,6,FALSE)</f>
        <v>142</v>
      </c>
      <c r="CA170">
        <f>VLOOKUP(AA170,Comps2,7,FALSE)</f>
        <v>156</v>
      </c>
      <c r="CB170" t="str">
        <f>VLOOKUP(AA170,Comps2,8,FALSE)</f>
        <v>mm</v>
      </c>
      <c r="CC170" t="str">
        <f>VLOOKUP(AA170,Comps2,9,FALSE)</f>
        <v>Field</v>
      </c>
      <c r="CD170">
        <f>VLOOKUP(AA170,Comps2,10,FALSE)</f>
        <v>70</v>
      </c>
      <c r="CE170" t="str">
        <f>VLOOKUP(AA170,Comps2,11,FALSE)</f>
        <v>g</v>
      </c>
      <c r="CF170" t="str">
        <f>VLOOKUP(AA170,Comps2,12,FALSE)</f>
        <v>Field</v>
      </c>
      <c r="CG170">
        <f>VLOOKUP(AA170,Comps2,13,FALSE)</f>
        <v>0</v>
      </c>
      <c r="CH170" t="e">
        <f>VLOOKUP(AA170,Comps2,14,FALSE)</f>
        <v>#N/A</v>
      </c>
      <c r="CI170" t="str">
        <f>VLOOKUP(AA170,Comps2,15,FALSE)</f>
        <v>LAB</v>
      </c>
    </row>
    <row r="171" spans="1:87" x14ac:dyDescent="0.25">
      <c r="A171" s="1">
        <v>44802</v>
      </c>
      <c r="B171">
        <v>8</v>
      </c>
      <c r="C171">
        <v>2022</v>
      </c>
      <c r="D171" t="s">
        <v>929</v>
      </c>
      <c r="E171" t="s">
        <v>930</v>
      </c>
      <c r="F171" t="s">
        <v>78</v>
      </c>
      <c r="G171" t="s">
        <v>79</v>
      </c>
      <c r="H171" t="s">
        <v>80</v>
      </c>
      <c r="I171" t="s">
        <v>81</v>
      </c>
      <c r="J171" t="s">
        <v>82</v>
      </c>
      <c r="K171" t="s">
        <v>83</v>
      </c>
      <c r="M171" t="s">
        <v>538</v>
      </c>
      <c r="N171" t="s">
        <v>86</v>
      </c>
      <c r="O171" s="2">
        <v>0.58333333333333337</v>
      </c>
      <c r="P171" t="s">
        <v>528</v>
      </c>
      <c r="Q171">
        <v>1</v>
      </c>
      <c r="R171" t="s">
        <v>88</v>
      </c>
      <c r="S171">
        <v>32.75752</v>
      </c>
      <c r="T171">
        <v>-117.25532</v>
      </c>
      <c r="U171" t="s">
        <v>89</v>
      </c>
      <c r="V171" t="b">
        <v>0</v>
      </c>
      <c r="X171" t="s">
        <v>529</v>
      </c>
      <c r="Y171" t="s">
        <v>91</v>
      </c>
      <c r="AA171" t="s">
        <v>931</v>
      </c>
      <c r="AB171" t="s">
        <v>732</v>
      </c>
      <c r="AC171" t="s">
        <v>733</v>
      </c>
      <c r="AD171" t="s">
        <v>96</v>
      </c>
      <c r="AE171">
        <v>1</v>
      </c>
      <c r="AF171" t="s">
        <v>932</v>
      </c>
      <c r="AG171" t="b">
        <v>1</v>
      </c>
      <c r="AH171" t="s">
        <v>933</v>
      </c>
      <c r="AI171" t="s">
        <v>99</v>
      </c>
      <c r="AJ171" t="s">
        <v>100</v>
      </c>
      <c r="AK171">
        <v>65</v>
      </c>
      <c r="AL171" t="s">
        <v>101</v>
      </c>
      <c r="AM171" t="s">
        <v>912</v>
      </c>
      <c r="AN171" t="s">
        <v>934</v>
      </c>
      <c r="AO171">
        <v>1</v>
      </c>
      <c r="AP171" t="s">
        <v>103</v>
      </c>
      <c r="AQ171">
        <v>325</v>
      </c>
      <c r="AR171" t="s">
        <v>101</v>
      </c>
      <c r="AS171" t="s">
        <v>83</v>
      </c>
      <c r="AT171" t="s">
        <v>104</v>
      </c>
      <c r="AU171" t="s">
        <v>935</v>
      </c>
      <c r="AV171" t="s">
        <v>106</v>
      </c>
      <c r="AW171" t="s">
        <v>125</v>
      </c>
      <c r="AX171">
        <v>50</v>
      </c>
      <c r="AY171" t="s">
        <v>126</v>
      </c>
      <c r="AZ171" t="s">
        <v>109</v>
      </c>
      <c r="BA171" t="s">
        <v>110</v>
      </c>
      <c r="BB171" t="s">
        <v>127</v>
      </c>
      <c r="BC171" t="s">
        <v>640</v>
      </c>
      <c r="BD171" s="1">
        <v>44945</v>
      </c>
      <c r="BE171" t="s">
        <v>936</v>
      </c>
      <c r="BF171" s="1">
        <v>44802</v>
      </c>
      <c r="BG171" t="s">
        <v>117</v>
      </c>
      <c r="BH171" s="1">
        <v>18264</v>
      </c>
      <c r="BI171">
        <v>1</v>
      </c>
      <c r="BJ171" s="35">
        <f>BK171*1000</f>
        <v>28</v>
      </c>
      <c r="BK171">
        <v>2.8000000000000001E-2</v>
      </c>
      <c r="BL171">
        <v>2.8000000000000001E-2</v>
      </c>
      <c r="BM171" t="s">
        <v>123</v>
      </c>
      <c r="BN171" t="s">
        <v>124</v>
      </c>
      <c r="BO171">
        <v>3.0000000000000001E-3</v>
      </c>
      <c r="BP171">
        <v>0.01</v>
      </c>
      <c r="BQ171">
        <v>1</v>
      </c>
      <c r="BR171" t="s">
        <v>117</v>
      </c>
      <c r="BS171" t="s">
        <v>118</v>
      </c>
      <c r="BT171" t="s">
        <v>119</v>
      </c>
      <c r="BU171" t="s">
        <v>120</v>
      </c>
      <c r="BX171" t="b">
        <v>0</v>
      </c>
      <c r="BY171" t="b">
        <v>1</v>
      </c>
      <c r="BZ171">
        <f>VLOOKUP(AA171,Comps2,6,FALSE)</f>
        <v>234</v>
      </c>
      <c r="CA171">
        <f>VLOOKUP(AA171,Comps2,7,FALSE)</f>
        <v>258</v>
      </c>
      <c r="CB171" t="str">
        <f>VLOOKUP(AA171,Comps2,8,FALSE)</f>
        <v>mm</v>
      </c>
      <c r="CC171" t="str">
        <f>VLOOKUP(AA171,Comps2,9,FALSE)</f>
        <v>Field</v>
      </c>
      <c r="CD171">
        <f>VLOOKUP(AA171,Comps2,10,FALSE)</f>
        <v>105</v>
      </c>
      <c r="CE171" t="str">
        <f>VLOOKUP(AA171,Comps2,11,FALSE)</f>
        <v>g</v>
      </c>
      <c r="CF171" t="str">
        <f>VLOOKUP(AA171,Comps2,12,FALSE)</f>
        <v>Field</v>
      </c>
      <c r="CG171">
        <f>VLOOKUP(AA171,Comps2,13,FALSE)</f>
        <v>0</v>
      </c>
      <c r="CH171" t="e">
        <f>VLOOKUP(AA171,Comps2,14,FALSE)</f>
        <v>#N/A</v>
      </c>
      <c r="CI171" t="str">
        <f>VLOOKUP(AA171,Comps2,15,FALSE)</f>
        <v>LAB</v>
      </c>
    </row>
    <row r="172" spans="1:87" x14ac:dyDescent="0.25">
      <c r="A172" s="1">
        <v>44802</v>
      </c>
      <c r="B172">
        <v>8</v>
      </c>
      <c r="C172">
        <v>2022</v>
      </c>
      <c r="D172" t="s">
        <v>929</v>
      </c>
      <c r="E172" t="s">
        <v>930</v>
      </c>
      <c r="F172" t="s">
        <v>78</v>
      </c>
      <c r="G172" t="s">
        <v>79</v>
      </c>
      <c r="H172" t="s">
        <v>80</v>
      </c>
      <c r="I172" t="s">
        <v>81</v>
      </c>
      <c r="J172" t="s">
        <v>82</v>
      </c>
      <c r="K172" t="s">
        <v>83</v>
      </c>
      <c r="M172" t="s">
        <v>538</v>
      </c>
      <c r="N172" t="s">
        <v>86</v>
      </c>
      <c r="O172" s="2">
        <v>0.58333333333333337</v>
      </c>
      <c r="P172" t="s">
        <v>528</v>
      </c>
      <c r="Q172">
        <v>1</v>
      </c>
      <c r="R172" t="s">
        <v>88</v>
      </c>
      <c r="S172">
        <v>32.75752</v>
      </c>
      <c r="T172">
        <v>-117.25532</v>
      </c>
      <c r="U172" t="s">
        <v>89</v>
      </c>
      <c r="V172" t="b">
        <v>0</v>
      </c>
      <c r="X172" t="s">
        <v>529</v>
      </c>
      <c r="Y172" t="s">
        <v>91</v>
      </c>
      <c r="AA172" t="s">
        <v>937</v>
      </c>
      <c r="AB172" t="s">
        <v>732</v>
      </c>
      <c r="AC172" t="s">
        <v>733</v>
      </c>
      <c r="AD172" t="s">
        <v>96</v>
      </c>
      <c r="AE172">
        <v>1</v>
      </c>
      <c r="AF172" t="s">
        <v>938</v>
      </c>
      <c r="AG172" t="b">
        <v>1</v>
      </c>
      <c r="AH172" t="s">
        <v>939</v>
      </c>
      <c r="AI172" t="s">
        <v>99</v>
      </c>
      <c r="AJ172" t="s">
        <v>100</v>
      </c>
      <c r="AK172">
        <v>65</v>
      </c>
      <c r="AL172" t="s">
        <v>101</v>
      </c>
      <c r="AM172" t="s">
        <v>912</v>
      </c>
      <c r="AN172" t="s">
        <v>934</v>
      </c>
      <c r="AO172">
        <v>1</v>
      </c>
      <c r="AP172" t="s">
        <v>103</v>
      </c>
      <c r="AQ172">
        <v>325</v>
      </c>
      <c r="AR172" t="s">
        <v>101</v>
      </c>
      <c r="AS172" t="s">
        <v>83</v>
      </c>
      <c r="AT172" t="s">
        <v>104</v>
      </c>
      <c r="AU172" t="s">
        <v>935</v>
      </c>
      <c r="AV172" t="s">
        <v>106</v>
      </c>
      <c r="AW172" t="s">
        <v>125</v>
      </c>
      <c r="AX172">
        <v>50</v>
      </c>
      <c r="AY172" t="s">
        <v>126</v>
      </c>
      <c r="AZ172" t="s">
        <v>109</v>
      </c>
      <c r="BA172" t="s">
        <v>110</v>
      </c>
      <c r="BB172" t="s">
        <v>127</v>
      </c>
      <c r="BC172" t="s">
        <v>640</v>
      </c>
      <c r="BD172" s="1">
        <v>44945</v>
      </c>
      <c r="BE172" t="s">
        <v>936</v>
      </c>
      <c r="BF172" s="1">
        <v>44802</v>
      </c>
      <c r="BG172" t="s">
        <v>117</v>
      </c>
      <c r="BH172" s="1">
        <v>18264</v>
      </c>
      <c r="BI172">
        <v>1</v>
      </c>
      <c r="BJ172" s="35">
        <f>BK172*1000</f>
        <v>28</v>
      </c>
      <c r="BK172">
        <v>2.8000000000000001E-2</v>
      </c>
      <c r="BL172">
        <v>2.8000000000000001E-2</v>
      </c>
      <c r="BM172" t="s">
        <v>123</v>
      </c>
      <c r="BN172" t="s">
        <v>124</v>
      </c>
      <c r="BO172">
        <v>3.0000000000000001E-3</v>
      </c>
      <c r="BP172">
        <v>0.01</v>
      </c>
      <c r="BQ172">
        <v>1</v>
      </c>
      <c r="BR172" t="s">
        <v>117</v>
      </c>
      <c r="BS172" t="s">
        <v>118</v>
      </c>
      <c r="BT172" t="s">
        <v>119</v>
      </c>
      <c r="BU172" t="s">
        <v>120</v>
      </c>
      <c r="BX172" t="b">
        <v>0</v>
      </c>
      <c r="BY172" t="b">
        <v>1</v>
      </c>
      <c r="BZ172">
        <f>VLOOKUP(AA172,Comps2,6,FALSE)</f>
        <v>290</v>
      </c>
      <c r="CA172">
        <f>VLOOKUP(AA172,Comps2,7,FALSE)</f>
        <v>317</v>
      </c>
      <c r="CB172" t="str">
        <f>VLOOKUP(AA172,Comps2,8,FALSE)</f>
        <v>mm</v>
      </c>
      <c r="CC172" t="str">
        <f>VLOOKUP(AA172,Comps2,9,FALSE)</f>
        <v>Field</v>
      </c>
      <c r="CD172">
        <f>VLOOKUP(AA172,Comps2,10,FALSE)</f>
        <v>240</v>
      </c>
      <c r="CE172" t="str">
        <f>VLOOKUP(AA172,Comps2,11,FALSE)</f>
        <v>g</v>
      </c>
      <c r="CF172" t="str">
        <f>VLOOKUP(AA172,Comps2,12,FALSE)</f>
        <v>Field</v>
      </c>
      <c r="CG172">
        <f>VLOOKUP(AA172,Comps2,13,FALSE)</f>
        <v>0</v>
      </c>
      <c r="CH172" t="e">
        <f>VLOOKUP(AA172,Comps2,14,FALSE)</f>
        <v>#N/A</v>
      </c>
      <c r="CI172" t="str">
        <f>VLOOKUP(AA172,Comps2,15,FALSE)</f>
        <v>LAB</v>
      </c>
    </row>
    <row r="173" spans="1:87" x14ac:dyDescent="0.25">
      <c r="A173" s="1">
        <v>44802</v>
      </c>
      <c r="B173">
        <v>8</v>
      </c>
      <c r="C173">
        <v>2022</v>
      </c>
      <c r="D173" t="s">
        <v>929</v>
      </c>
      <c r="E173" t="s">
        <v>930</v>
      </c>
      <c r="F173" t="s">
        <v>78</v>
      </c>
      <c r="G173" t="s">
        <v>79</v>
      </c>
      <c r="H173" t="s">
        <v>80</v>
      </c>
      <c r="I173" t="s">
        <v>81</v>
      </c>
      <c r="J173" t="s">
        <v>82</v>
      </c>
      <c r="K173" t="s">
        <v>83</v>
      </c>
      <c r="M173" t="s">
        <v>538</v>
      </c>
      <c r="N173" t="s">
        <v>86</v>
      </c>
      <c r="O173" s="2">
        <v>0.58333333333333337</v>
      </c>
      <c r="P173" t="s">
        <v>528</v>
      </c>
      <c r="Q173">
        <v>1</v>
      </c>
      <c r="R173" t="s">
        <v>88</v>
      </c>
      <c r="S173">
        <v>32.75752</v>
      </c>
      <c r="T173">
        <v>-117.25532</v>
      </c>
      <c r="U173" t="s">
        <v>89</v>
      </c>
      <c r="V173" t="b">
        <v>0</v>
      </c>
      <c r="X173" t="s">
        <v>529</v>
      </c>
      <c r="Y173" t="s">
        <v>91</v>
      </c>
      <c r="AA173" t="s">
        <v>940</v>
      </c>
      <c r="AB173" t="s">
        <v>732</v>
      </c>
      <c r="AC173" t="s">
        <v>733</v>
      </c>
      <c r="AD173" t="s">
        <v>96</v>
      </c>
      <c r="AE173">
        <v>1</v>
      </c>
      <c r="AF173" t="s">
        <v>941</v>
      </c>
      <c r="AG173" t="b">
        <v>1</v>
      </c>
      <c r="AH173" t="s">
        <v>942</v>
      </c>
      <c r="AI173" t="s">
        <v>99</v>
      </c>
      <c r="AJ173" t="s">
        <v>100</v>
      </c>
      <c r="AK173">
        <v>65</v>
      </c>
      <c r="AL173" t="s">
        <v>101</v>
      </c>
      <c r="AM173" t="s">
        <v>912</v>
      </c>
      <c r="AN173" t="s">
        <v>934</v>
      </c>
      <c r="AO173">
        <v>1</v>
      </c>
      <c r="AP173" t="s">
        <v>103</v>
      </c>
      <c r="AQ173">
        <v>325</v>
      </c>
      <c r="AR173" t="s">
        <v>101</v>
      </c>
      <c r="AS173" t="s">
        <v>83</v>
      </c>
      <c r="AT173" t="s">
        <v>104</v>
      </c>
      <c r="AU173" t="s">
        <v>935</v>
      </c>
      <c r="AV173" t="s">
        <v>106</v>
      </c>
      <c r="AW173" t="s">
        <v>125</v>
      </c>
      <c r="AX173">
        <v>50</v>
      </c>
      <c r="AY173" t="s">
        <v>126</v>
      </c>
      <c r="AZ173" t="s">
        <v>109</v>
      </c>
      <c r="BA173" t="s">
        <v>110</v>
      </c>
      <c r="BB173" t="s">
        <v>127</v>
      </c>
      <c r="BC173" t="s">
        <v>640</v>
      </c>
      <c r="BD173" s="1">
        <v>44945</v>
      </c>
      <c r="BE173" t="s">
        <v>936</v>
      </c>
      <c r="BF173" s="1">
        <v>44802</v>
      </c>
      <c r="BG173" t="s">
        <v>117</v>
      </c>
      <c r="BH173" s="1">
        <v>18264</v>
      </c>
      <c r="BI173">
        <v>1</v>
      </c>
      <c r="BJ173" s="35">
        <f>BK173*1000</f>
        <v>28</v>
      </c>
      <c r="BK173">
        <v>2.8000000000000001E-2</v>
      </c>
      <c r="BL173">
        <v>2.8000000000000001E-2</v>
      </c>
      <c r="BM173" t="s">
        <v>123</v>
      </c>
      <c r="BN173" t="s">
        <v>124</v>
      </c>
      <c r="BO173">
        <v>3.0000000000000001E-3</v>
      </c>
      <c r="BP173">
        <v>0.01</v>
      </c>
      <c r="BQ173">
        <v>1</v>
      </c>
      <c r="BR173" t="s">
        <v>117</v>
      </c>
      <c r="BS173" t="s">
        <v>118</v>
      </c>
      <c r="BT173" t="s">
        <v>119</v>
      </c>
      <c r="BU173" t="s">
        <v>120</v>
      </c>
      <c r="BX173" t="b">
        <v>0</v>
      </c>
      <c r="BY173" t="b">
        <v>1</v>
      </c>
      <c r="BZ173">
        <f>VLOOKUP(AA173,Comps2,6,FALSE)</f>
        <v>294</v>
      </c>
      <c r="CA173">
        <f>VLOOKUP(AA173,Comps2,7,FALSE)</f>
        <v>318</v>
      </c>
      <c r="CB173" t="str">
        <f>VLOOKUP(AA173,Comps2,8,FALSE)</f>
        <v>mm</v>
      </c>
      <c r="CC173" t="str">
        <f>VLOOKUP(AA173,Comps2,9,FALSE)</f>
        <v>Field</v>
      </c>
      <c r="CD173">
        <f>VLOOKUP(AA173,Comps2,10,FALSE)</f>
        <v>240</v>
      </c>
      <c r="CE173" t="str">
        <f>VLOOKUP(AA173,Comps2,11,FALSE)</f>
        <v>g</v>
      </c>
      <c r="CF173" t="str">
        <f>VLOOKUP(AA173,Comps2,12,FALSE)</f>
        <v>Field</v>
      </c>
      <c r="CG173">
        <f>VLOOKUP(AA173,Comps2,13,FALSE)</f>
        <v>0</v>
      </c>
      <c r="CH173" t="e">
        <f>VLOOKUP(AA173,Comps2,14,FALSE)</f>
        <v>#N/A</v>
      </c>
      <c r="CI173" t="str">
        <f>VLOOKUP(AA173,Comps2,15,FALSE)</f>
        <v>LAB</v>
      </c>
    </row>
    <row r="174" spans="1:87" x14ac:dyDescent="0.25">
      <c r="A174" s="1">
        <v>44802</v>
      </c>
      <c r="B174">
        <v>8</v>
      </c>
      <c r="C174">
        <v>2022</v>
      </c>
      <c r="D174" t="s">
        <v>929</v>
      </c>
      <c r="E174" t="s">
        <v>930</v>
      </c>
      <c r="F174" t="s">
        <v>78</v>
      </c>
      <c r="G174" t="s">
        <v>79</v>
      </c>
      <c r="H174" t="s">
        <v>80</v>
      </c>
      <c r="I174" t="s">
        <v>81</v>
      </c>
      <c r="J174" t="s">
        <v>82</v>
      </c>
      <c r="K174" t="s">
        <v>83</v>
      </c>
      <c r="M174" t="s">
        <v>538</v>
      </c>
      <c r="N174" t="s">
        <v>86</v>
      </c>
      <c r="O174" s="2">
        <v>0.58333333333333337</v>
      </c>
      <c r="P174" t="s">
        <v>528</v>
      </c>
      <c r="Q174">
        <v>1</v>
      </c>
      <c r="R174" t="s">
        <v>88</v>
      </c>
      <c r="S174">
        <v>32.75752</v>
      </c>
      <c r="T174">
        <v>-117.25532</v>
      </c>
      <c r="U174" t="s">
        <v>89</v>
      </c>
      <c r="V174" t="b">
        <v>0</v>
      </c>
      <c r="X174" t="s">
        <v>529</v>
      </c>
      <c r="Y174" t="s">
        <v>91</v>
      </c>
      <c r="AA174" t="s">
        <v>943</v>
      </c>
      <c r="AB174" t="s">
        <v>732</v>
      </c>
      <c r="AC174" t="s">
        <v>733</v>
      </c>
      <c r="AD174" t="s">
        <v>96</v>
      </c>
      <c r="AE174">
        <v>1</v>
      </c>
      <c r="AF174" t="s">
        <v>944</v>
      </c>
      <c r="AG174" t="b">
        <v>1</v>
      </c>
      <c r="AH174" t="s">
        <v>945</v>
      </c>
      <c r="AI174" t="s">
        <v>99</v>
      </c>
      <c r="AJ174" t="s">
        <v>100</v>
      </c>
      <c r="AK174">
        <v>65</v>
      </c>
      <c r="AL174" t="s">
        <v>101</v>
      </c>
      <c r="AM174" t="s">
        <v>912</v>
      </c>
      <c r="AN174" t="s">
        <v>934</v>
      </c>
      <c r="AO174">
        <v>1</v>
      </c>
      <c r="AP174" t="s">
        <v>103</v>
      </c>
      <c r="AQ174">
        <v>325</v>
      </c>
      <c r="AR174" t="s">
        <v>101</v>
      </c>
      <c r="AS174" t="s">
        <v>83</v>
      </c>
      <c r="AT174" t="s">
        <v>104</v>
      </c>
      <c r="AU174" t="s">
        <v>935</v>
      </c>
      <c r="AV174" t="s">
        <v>106</v>
      </c>
      <c r="AW174" t="s">
        <v>125</v>
      </c>
      <c r="AX174">
        <v>50</v>
      </c>
      <c r="AY174" t="s">
        <v>126</v>
      </c>
      <c r="AZ174" t="s">
        <v>109</v>
      </c>
      <c r="BA174" t="s">
        <v>110</v>
      </c>
      <c r="BB174" t="s">
        <v>127</v>
      </c>
      <c r="BC174" t="s">
        <v>640</v>
      </c>
      <c r="BD174" s="1">
        <v>44945</v>
      </c>
      <c r="BE174" t="s">
        <v>936</v>
      </c>
      <c r="BF174" s="1">
        <v>44802</v>
      </c>
      <c r="BG174" t="s">
        <v>117</v>
      </c>
      <c r="BH174" s="1">
        <v>18264</v>
      </c>
      <c r="BI174">
        <v>1</v>
      </c>
      <c r="BJ174" s="35">
        <f>BK174*1000</f>
        <v>28</v>
      </c>
      <c r="BK174">
        <v>2.8000000000000001E-2</v>
      </c>
      <c r="BL174">
        <v>2.8000000000000001E-2</v>
      </c>
      <c r="BM174" t="s">
        <v>123</v>
      </c>
      <c r="BN174" t="s">
        <v>124</v>
      </c>
      <c r="BO174">
        <v>3.0000000000000001E-3</v>
      </c>
      <c r="BP174">
        <v>0.01</v>
      </c>
      <c r="BQ174">
        <v>1</v>
      </c>
      <c r="BR174" t="s">
        <v>117</v>
      </c>
      <c r="BS174" t="s">
        <v>118</v>
      </c>
      <c r="BT174" t="s">
        <v>119</v>
      </c>
      <c r="BU174" t="s">
        <v>120</v>
      </c>
      <c r="BX174" t="b">
        <v>0</v>
      </c>
      <c r="BY174" t="b">
        <v>1</v>
      </c>
      <c r="BZ174">
        <f>VLOOKUP(AA174,Comps2,6,FALSE)</f>
        <v>264</v>
      </c>
      <c r="CA174">
        <f>VLOOKUP(AA174,Comps2,7,FALSE)</f>
        <v>286</v>
      </c>
      <c r="CB174" t="str">
        <f>VLOOKUP(AA174,Comps2,8,FALSE)</f>
        <v>mm</v>
      </c>
      <c r="CC174" t="str">
        <f>VLOOKUP(AA174,Comps2,9,FALSE)</f>
        <v>Field</v>
      </c>
      <c r="CD174">
        <f>VLOOKUP(AA174,Comps2,10,FALSE)</f>
        <v>180</v>
      </c>
      <c r="CE174" t="str">
        <f>VLOOKUP(AA174,Comps2,11,FALSE)</f>
        <v>g</v>
      </c>
      <c r="CF174" t="str">
        <f>VLOOKUP(AA174,Comps2,12,FALSE)</f>
        <v>Field</v>
      </c>
      <c r="CG174">
        <f>VLOOKUP(AA174,Comps2,13,FALSE)</f>
        <v>0</v>
      </c>
      <c r="CH174" t="e">
        <f>VLOOKUP(AA174,Comps2,14,FALSE)</f>
        <v>#N/A</v>
      </c>
      <c r="CI174" t="str">
        <f>VLOOKUP(AA174,Comps2,15,FALSE)</f>
        <v>LAB</v>
      </c>
    </row>
    <row r="175" spans="1:87" x14ac:dyDescent="0.25">
      <c r="A175" s="1">
        <v>44802</v>
      </c>
      <c r="B175">
        <v>8</v>
      </c>
      <c r="C175">
        <v>2022</v>
      </c>
      <c r="D175" t="s">
        <v>929</v>
      </c>
      <c r="E175" t="s">
        <v>930</v>
      </c>
      <c r="F175" t="s">
        <v>78</v>
      </c>
      <c r="G175" t="s">
        <v>79</v>
      </c>
      <c r="H175" t="s">
        <v>80</v>
      </c>
      <c r="I175" t="s">
        <v>81</v>
      </c>
      <c r="J175" t="s">
        <v>82</v>
      </c>
      <c r="K175" t="s">
        <v>83</v>
      </c>
      <c r="M175" t="s">
        <v>538</v>
      </c>
      <c r="N175" t="s">
        <v>86</v>
      </c>
      <c r="O175" s="2">
        <v>0.58333333333333337</v>
      </c>
      <c r="P175" t="s">
        <v>528</v>
      </c>
      <c r="Q175">
        <v>1</v>
      </c>
      <c r="R175" t="s">
        <v>88</v>
      </c>
      <c r="S175">
        <v>32.75752</v>
      </c>
      <c r="T175">
        <v>-117.25532</v>
      </c>
      <c r="U175" t="s">
        <v>89</v>
      </c>
      <c r="V175" t="b">
        <v>0</v>
      </c>
      <c r="X175" t="s">
        <v>529</v>
      </c>
      <c r="Y175" t="s">
        <v>91</v>
      </c>
      <c r="AA175" t="s">
        <v>946</v>
      </c>
      <c r="AB175" t="s">
        <v>732</v>
      </c>
      <c r="AC175" t="s">
        <v>733</v>
      </c>
      <c r="AD175" t="s">
        <v>96</v>
      </c>
      <c r="AE175">
        <v>1</v>
      </c>
      <c r="AF175" t="s">
        <v>947</v>
      </c>
      <c r="AG175" t="b">
        <v>1</v>
      </c>
      <c r="AH175" t="s">
        <v>948</v>
      </c>
      <c r="AI175" t="s">
        <v>99</v>
      </c>
      <c r="AJ175" t="s">
        <v>100</v>
      </c>
      <c r="AK175">
        <v>65</v>
      </c>
      <c r="AL175" t="s">
        <v>101</v>
      </c>
      <c r="AM175" t="s">
        <v>912</v>
      </c>
      <c r="AN175" t="s">
        <v>934</v>
      </c>
      <c r="AO175">
        <v>1</v>
      </c>
      <c r="AP175" t="s">
        <v>103</v>
      </c>
      <c r="AQ175">
        <v>325</v>
      </c>
      <c r="AR175" t="s">
        <v>101</v>
      </c>
      <c r="AS175" t="s">
        <v>83</v>
      </c>
      <c r="AT175" t="s">
        <v>104</v>
      </c>
      <c r="AU175" t="s">
        <v>935</v>
      </c>
      <c r="AV175" t="s">
        <v>106</v>
      </c>
      <c r="AW175" t="s">
        <v>125</v>
      </c>
      <c r="AX175">
        <v>50</v>
      </c>
      <c r="AY175" t="s">
        <v>126</v>
      </c>
      <c r="AZ175" t="s">
        <v>109</v>
      </c>
      <c r="BA175" t="s">
        <v>110</v>
      </c>
      <c r="BB175" t="s">
        <v>127</v>
      </c>
      <c r="BC175" t="s">
        <v>640</v>
      </c>
      <c r="BD175" s="1">
        <v>44945</v>
      </c>
      <c r="BE175" t="s">
        <v>936</v>
      </c>
      <c r="BF175" s="1">
        <v>44802</v>
      </c>
      <c r="BG175" t="s">
        <v>117</v>
      </c>
      <c r="BH175" s="1">
        <v>18264</v>
      </c>
      <c r="BI175">
        <v>1</v>
      </c>
      <c r="BJ175" s="35">
        <f>BK175*1000</f>
        <v>28</v>
      </c>
      <c r="BK175">
        <v>2.8000000000000001E-2</v>
      </c>
      <c r="BL175">
        <v>2.8000000000000001E-2</v>
      </c>
      <c r="BM175" t="s">
        <v>123</v>
      </c>
      <c r="BN175" t="s">
        <v>124</v>
      </c>
      <c r="BO175">
        <v>3.0000000000000001E-3</v>
      </c>
      <c r="BP175">
        <v>0.01</v>
      </c>
      <c r="BQ175">
        <v>1</v>
      </c>
      <c r="BR175" t="s">
        <v>117</v>
      </c>
      <c r="BS175" t="s">
        <v>118</v>
      </c>
      <c r="BT175" t="s">
        <v>119</v>
      </c>
      <c r="BU175" t="s">
        <v>120</v>
      </c>
      <c r="BX175" t="b">
        <v>0</v>
      </c>
      <c r="BY175" t="b">
        <v>1</v>
      </c>
      <c r="BZ175">
        <f>VLOOKUP(AA175,Comps2,6,FALSE)</f>
        <v>260</v>
      </c>
      <c r="CA175">
        <f>VLOOKUP(AA175,Comps2,7,FALSE)</f>
        <v>285</v>
      </c>
      <c r="CB175" t="str">
        <f>VLOOKUP(AA175,Comps2,8,FALSE)</f>
        <v>mm</v>
      </c>
      <c r="CC175" t="str">
        <f>VLOOKUP(AA175,Comps2,9,FALSE)</f>
        <v>Field</v>
      </c>
      <c r="CD175">
        <f>VLOOKUP(AA175,Comps2,10,FALSE)</f>
        <v>165</v>
      </c>
      <c r="CE175" t="str">
        <f>VLOOKUP(AA175,Comps2,11,FALSE)</f>
        <v>g</v>
      </c>
      <c r="CF175" t="str">
        <f>VLOOKUP(AA175,Comps2,12,FALSE)</f>
        <v>Field</v>
      </c>
      <c r="CG175">
        <f>VLOOKUP(AA175,Comps2,13,FALSE)</f>
        <v>0</v>
      </c>
      <c r="CH175" t="e">
        <f>VLOOKUP(AA175,Comps2,14,FALSE)</f>
        <v>#N/A</v>
      </c>
      <c r="CI175" t="str">
        <f>VLOOKUP(AA175,Comps2,15,FALSE)</f>
        <v>LAB</v>
      </c>
    </row>
    <row r="176" spans="1:87" x14ac:dyDescent="0.25">
      <c r="A176" s="1">
        <v>45027</v>
      </c>
      <c r="B176">
        <v>4</v>
      </c>
      <c r="C176">
        <v>2023</v>
      </c>
      <c r="D176" t="s">
        <v>1569</v>
      </c>
      <c r="E176" t="s">
        <v>1570</v>
      </c>
      <c r="F176" t="s">
        <v>78</v>
      </c>
      <c r="G176" t="s">
        <v>79</v>
      </c>
      <c r="H176" t="s">
        <v>80</v>
      </c>
      <c r="I176" t="s">
        <v>81</v>
      </c>
      <c r="J176" t="s">
        <v>82</v>
      </c>
      <c r="K176" t="s">
        <v>1506</v>
      </c>
      <c r="M176" t="s">
        <v>1571</v>
      </c>
      <c r="N176" t="s">
        <v>86</v>
      </c>
      <c r="O176" s="2">
        <v>0.9375</v>
      </c>
      <c r="P176" t="s">
        <v>1552</v>
      </c>
      <c r="Q176">
        <v>1</v>
      </c>
      <c r="R176" t="s">
        <v>88</v>
      </c>
      <c r="S176">
        <v>32.712268376146802</v>
      </c>
      <c r="T176">
        <v>-117.22179793578</v>
      </c>
      <c r="U176" t="s">
        <v>89</v>
      </c>
      <c r="V176" t="b">
        <v>0</v>
      </c>
      <c r="W176">
        <v>9</v>
      </c>
      <c r="X176" t="s">
        <v>1553</v>
      </c>
      <c r="Y176" t="s">
        <v>91</v>
      </c>
      <c r="Z176" t="s">
        <v>1572</v>
      </c>
      <c r="AA176" t="s">
        <v>1487</v>
      </c>
      <c r="AB176" t="s">
        <v>1462</v>
      </c>
      <c r="AC176" t="s">
        <v>1463</v>
      </c>
      <c r="AD176" t="s">
        <v>1555</v>
      </c>
      <c r="AE176">
        <v>1</v>
      </c>
      <c r="AF176" t="s">
        <v>1488</v>
      </c>
      <c r="AG176" t="b">
        <v>1</v>
      </c>
      <c r="AH176" t="s">
        <v>1590</v>
      </c>
      <c r="AI176" t="s">
        <v>1562</v>
      </c>
      <c r="AJ176" t="s">
        <v>117</v>
      </c>
      <c r="AK176">
        <v>250.55</v>
      </c>
      <c r="AL176" t="s">
        <v>101</v>
      </c>
      <c r="AN176" t="s">
        <v>1583</v>
      </c>
      <c r="AO176">
        <v>1</v>
      </c>
      <c r="AP176" t="s">
        <v>103</v>
      </c>
      <c r="AQ176">
        <v>1081.9000000000001</v>
      </c>
      <c r="AR176" t="s">
        <v>101</v>
      </c>
      <c r="AS176" t="s">
        <v>83</v>
      </c>
      <c r="AT176" t="s">
        <v>1559</v>
      </c>
      <c r="AU176" t="s">
        <v>1584</v>
      </c>
      <c r="AV176" t="s">
        <v>106</v>
      </c>
      <c r="AW176" t="s">
        <v>125</v>
      </c>
      <c r="AX176">
        <v>50</v>
      </c>
      <c r="AY176" t="s">
        <v>126</v>
      </c>
      <c r="AZ176" t="s">
        <v>109</v>
      </c>
      <c r="BA176" t="s">
        <v>110</v>
      </c>
      <c r="BB176" t="s">
        <v>127</v>
      </c>
      <c r="BC176" t="s">
        <v>1560</v>
      </c>
      <c r="BD176" s="1">
        <v>45082</v>
      </c>
      <c r="BE176" t="s">
        <v>1585</v>
      </c>
      <c r="BF176" s="1">
        <v>45027</v>
      </c>
      <c r="BG176" t="s">
        <v>117</v>
      </c>
      <c r="BH176" s="1">
        <v>18264</v>
      </c>
      <c r="BI176">
        <v>1</v>
      </c>
      <c r="BJ176" s="35">
        <f>BK176*1000</f>
        <v>71</v>
      </c>
      <c r="BK176">
        <v>7.0999999999999994E-2</v>
      </c>
      <c r="BL176">
        <v>7.0999999999999994E-2</v>
      </c>
      <c r="BM176" t="s">
        <v>123</v>
      </c>
      <c r="BN176" t="s">
        <v>124</v>
      </c>
      <c r="BO176">
        <v>3.0000000000000001E-3</v>
      </c>
      <c r="BP176">
        <v>0.01</v>
      </c>
      <c r="BQ176">
        <v>1</v>
      </c>
      <c r="BR176" t="s">
        <v>117</v>
      </c>
      <c r="BS176" t="s">
        <v>118</v>
      </c>
      <c r="BT176" t="s">
        <v>119</v>
      </c>
      <c r="BU176" t="s">
        <v>120</v>
      </c>
      <c r="BX176" t="b">
        <v>0</v>
      </c>
      <c r="BY176" t="b">
        <v>1</v>
      </c>
      <c r="BZ176">
        <f>VLOOKUP(AA176,Comps2,6,FALSE)</f>
        <v>-88</v>
      </c>
      <c r="CA176">
        <f>VLOOKUP(AA176,Comps2,7,FALSE)</f>
        <v>75</v>
      </c>
      <c r="CB176" t="str">
        <f>VLOOKUP(AA176,Comps2,8,FALSE)</f>
        <v>mm</v>
      </c>
      <c r="CC176" t="str">
        <f>VLOOKUP(AA176,Comps2,9,FALSE)</f>
        <v>Field</v>
      </c>
      <c r="CD176">
        <f>VLOOKUP(AA176,Comps2,10,FALSE)</f>
        <v>414</v>
      </c>
      <c r="CE176" t="str">
        <f>VLOOKUP(AA176,Comps2,11,FALSE)</f>
        <v>g</v>
      </c>
      <c r="CF176" t="str">
        <f>VLOOKUP(AA176,Comps2,12,FALSE)</f>
        <v>Field</v>
      </c>
      <c r="CG176">
        <f>VLOOKUP(AA176,Comps2,13,FALSE)</f>
        <v>0</v>
      </c>
      <c r="CH176" t="str">
        <f>VLOOKUP(AA176,Comps2,14,FALSE)</f>
        <v>NR</v>
      </c>
      <c r="CI176" t="str">
        <f>VLOOKUP(AA176,Comps2,15,FALSE)</f>
        <v>F</v>
      </c>
    </row>
    <row r="177" spans="1:87" x14ac:dyDescent="0.25">
      <c r="A177" s="1">
        <v>45027</v>
      </c>
      <c r="B177">
        <v>4</v>
      </c>
      <c r="C177">
        <v>2023</v>
      </c>
      <c r="D177" t="s">
        <v>1569</v>
      </c>
      <c r="E177" t="s">
        <v>1570</v>
      </c>
      <c r="F177" t="s">
        <v>78</v>
      </c>
      <c r="G177" t="s">
        <v>79</v>
      </c>
      <c r="H177" t="s">
        <v>80</v>
      </c>
      <c r="I177" t="s">
        <v>81</v>
      </c>
      <c r="J177" t="s">
        <v>82</v>
      </c>
      <c r="K177" t="s">
        <v>1506</v>
      </c>
      <c r="M177" t="s">
        <v>1571</v>
      </c>
      <c r="N177" t="s">
        <v>86</v>
      </c>
      <c r="O177" s="2">
        <v>0.9375</v>
      </c>
      <c r="P177" t="s">
        <v>1552</v>
      </c>
      <c r="Q177">
        <v>1</v>
      </c>
      <c r="R177" t="s">
        <v>88</v>
      </c>
      <c r="S177">
        <v>32.712268376146802</v>
      </c>
      <c r="T177">
        <v>-117.22179793578</v>
      </c>
      <c r="U177" t="s">
        <v>89</v>
      </c>
      <c r="V177" t="b">
        <v>0</v>
      </c>
      <c r="W177">
        <v>9</v>
      </c>
      <c r="X177" t="s">
        <v>1553</v>
      </c>
      <c r="Y177" t="s">
        <v>91</v>
      </c>
      <c r="Z177" t="s">
        <v>1572</v>
      </c>
      <c r="AA177" t="s">
        <v>1481</v>
      </c>
      <c r="AB177" t="s">
        <v>1462</v>
      </c>
      <c r="AC177" t="s">
        <v>1463</v>
      </c>
      <c r="AD177" t="s">
        <v>1555</v>
      </c>
      <c r="AE177">
        <v>1</v>
      </c>
      <c r="AF177" t="s">
        <v>1482</v>
      </c>
      <c r="AG177" t="b">
        <v>1</v>
      </c>
      <c r="AH177" t="s">
        <v>1582</v>
      </c>
      <c r="AI177" t="s">
        <v>1562</v>
      </c>
      <c r="AJ177" t="s">
        <v>117</v>
      </c>
      <c r="AK177">
        <v>304.38</v>
      </c>
      <c r="AL177" t="s">
        <v>101</v>
      </c>
      <c r="AN177" t="s">
        <v>1583</v>
      </c>
      <c r="AO177">
        <v>1</v>
      </c>
      <c r="AP177" t="s">
        <v>103</v>
      </c>
      <c r="AQ177">
        <v>1081.9000000000001</v>
      </c>
      <c r="AR177" t="s">
        <v>101</v>
      </c>
      <c r="AS177" t="s">
        <v>83</v>
      </c>
      <c r="AT177" t="s">
        <v>1559</v>
      </c>
      <c r="AU177" t="s">
        <v>1584</v>
      </c>
      <c r="AV177" t="s">
        <v>106</v>
      </c>
      <c r="AW177" t="s">
        <v>125</v>
      </c>
      <c r="AX177">
        <v>50</v>
      </c>
      <c r="AY177" t="s">
        <v>126</v>
      </c>
      <c r="AZ177" t="s">
        <v>109</v>
      </c>
      <c r="BA177" t="s">
        <v>110</v>
      </c>
      <c r="BB177" t="s">
        <v>127</v>
      </c>
      <c r="BC177" t="s">
        <v>1560</v>
      </c>
      <c r="BD177" s="1">
        <v>45082</v>
      </c>
      <c r="BE177" t="s">
        <v>1586</v>
      </c>
      <c r="BF177" s="1">
        <v>45027</v>
      </c>
      <c r="BG177" t="s">
        <v>117</v>
      </c>
      <c r="BH177" s="1">
        <v>18264</v>
      </c>
      <c r="BI177">
        <v>2</v>
      </c>
      <c r="BJ177" s="35">
        <f>BK177*1000</f>
        <v>65</v>
      </c>
      <c r="BK177">
        <v>6.5000000000000002E-2</v>
      </c>
      <c r="BL177">
        <v>6.5000000000000002E-2</v>
      </c>
      <c r="BM177" t="s">
        <v>123</v>
      </c>
      <c r="BN177" t="s">
        <v>124</v>
      </c>
      <c r="BO177">
        <v>3.0000000000000001E-3</v>
      </c>
      <c r="BP177">
        <v>0.01</v>
      </c>
      <c r="BQ177">
        <v>1</v>
      </c>
      <c r="BR177" t="s">
        <v>117</v>
      </c>
      <c r="BS177" t="s">
        <v>118</v>
      </c>
      <c r="BT177" t="s">
        <v>119</v>
      </c>
      <c r="BU177" t="s">
        <v>120</v>
      </c>
      <c r="BW177" t="s">
        <v>1587</v>
      </c>
      <c r="BX177" t="b">
        <v>0</v>
      </c>
      <c r="BY177" t="b">
        <v>1</v>
      </c>
      <c r="BZ177">
        <f>VLOOKUP(AA177,Comps2,6,FALSE)</f>
        <v>-88</v>
      </c>
      <c r="CA177">
        <f>VLOOKUP(AA177,Comps2,7,FALSE)</f>
        <v>80</v>
      </c>
      <c r="CB177" t="str">
        <f>VLOOKUP(AA177,Comps2,8,FALSE)</f>
        <v>mm</v>
      </c>
      <c r="CC177" t="str">
        <f>VLOOKUP(AA177,Comps2,9,FALSE)</f>
        <v>Field</v>
      </c>
      <c r="CD177">
        <f>VLOOKUP(AA177,Comps2,10,FALSE)</f>
        <v>518</v>
      </c>
      <c r="CE177" t="str">
        <f>VLOOKUP(AA177,Comps2,11,FALSE)</f>
        <v>g</v>
      </c>
      <c r="CF177" t="str">
        <f>VLOOKUP(AA177,Comps2,12,FALSE)</f>
        <v>Field</v>
      </c>
      <c r="CG177">
        <f>VLOOKUP(AA177,Comps2,13,FALSE)</f>
        <v>0</v>
      </c>
      <c r="CH177" t="str">
        <f>VLOOKUP(AA177,Comps2,14,FALSE)</f>
        <v>NR</v>
      </c>
      <c r="CI177" t="str">
        <f>VLOOKUP(AA177,Comps2,15,FALSE)</f>
        <v>M</v>
      </c>
    </row>
    <row r="178" spans="1:87" x14ac:dyDescent="0.25">
      <c r="A178" s="1">
        <v>45027</v>
      </c>
      <c r="B178">
        <v>4</v>
      </c>
      <c r="C178">
        <v>2023</v>
      </c>
      <c r="D178" t="s">
        <v>1569</v>
      </c>
      <c r="E178" t="s">
        <v>1570</v>
      </c>
      <c r="F178" t="s">
        <v>78</v>
      </c>
      <c r="G178" t="s">
        <v>79</v>
      </c>
      <c r="H178" t="s">
        <v>80</v>
      </c>
      <c r="I178" t="s">
        <v>81</v>
      </c>
      <c r="J178" t="s">
        <v>82</v>
      </c>
      <c r="K178" t="s">
        <v>1506</v>
      </c>
      <c r="M178" t="s">
        <v>1571</v>
      </c>
      <c r="N178" t="s">
        <v>86</v>
      </c>
      <c r="O178" s="2">
        <v>0.9375</v>
      </c>
      <c r="P178" t="s">
        <v>1552</v>
      </c>
      <c r="Q178">
        <v>1</v>
      </c>
      <c r="R178" t="s">
        <v>88</v>
      </c>
      <c r="S178">
        <v>32.712268376146802</v>
      </c>
      <c r="T178">
        <v>-117.22179793578</v>
      </c>
      <c r="U178" t="s">
        <v>89</v>
      </c>
      <c r="V178" t="b">
        <v>0</v>
      </c>
      <c r="W178">
        <v>9</v>
      </c>
      <c r="X178" t="s">
        <v>1553</v>
      </c>
      <c r="Y178" t="s">
        <v>91</v>
      </c>
      <c r="Z178" t="s">
        <v>1572</v>
      </c>
      <c r="AA178" t="s">
        <v>1483</v>
      </c>
      <c r="AB178" t="s">
        <v>1462</v>
      </c>
      <c r="AC178" t="s">
        <v>1463</v>
      </c>
      <c r="AD178" t="s">
        <v>1555</v>
      </c>
      <c r="AE178">
        <v>1</v>
      </c>
      <c r="AF178" t="s">
        <v>1484</v>
      </c>
      <c r="AG178" t="b">
        <v>1</v>
      </c>
      <c r="AH178" t="s">
        <v>1588</v>
      </c>
      <c r="AI178" t="s">
        <v>1562</v>
      </c>
      <c r="AJ178" t="s">
        <v>117</v>
      </c>
      <c r="AK178">
        <v>272.45</v>
      </c>
      <c r="AL178" t="s">
        <v>101</v>
      </c>
      <c r="AN178" t="s">
        <v>1583</v>
      </c>
      <c r="AO178">
        <v>1</v>
      </c>
      <c r="AP178" t="s">
        <v>103</v>
      </c>
      <c r="AQ178">
        <v>1081.9000000000001</v>
      </c>
      <c r="AR178" t="s">
        <v>101</v>
      </c>
      <c r="AS178" t="s">
        <v>83</v>
      </c>
      <c r="AT178" t="s">
        <v>1559</v>
      </c>
      <c r="AU178" t="s">
        <v>1584</v>
      </c>
      <c r="AV178" t="s">
        <v>106</v>
      </c>
      <c r="AW178" t="s">
        <v>125</v>
      </c>
      <c r="AX178">
        <v>50</v>
      </c>
      <c r="AY178" t="s">
        <v>126</v>
      </c>
      <c r="AZ178" t="s">
        <v>109</v>
      </c>
      <c r="BA178" t="s">
        <v>110</v>
      </c>
      <c r="BB178" t="s">
        <v>127</v>
      </c>
      <c r="BC178" t="s">
        <v>1560</v>
      </c>
      <c r="BD178" s="1">
        <v>45082</v>
      </c>
      <c r="BE178" t="s">
        <v>1586</v>
      </c>
      <c r="BF178" s="1">
        <v>45027</v>
      </c>
      <c r="BG178" t="s">
        <v>117</v>
      </c>
      <c r="BH178" s="1">
        <v>18264</v>
      </c>
      <c r="BI178">
        <v>2</v>
      </c>
      <c r="BJ178" s="35">
        <f>BK178*1000</f>
        <v>65</v>
      </c>
      <c r="BK178">
        <v>6.5000000000000002E-2</v>
      </c>
      <c r="BL178">
        <v>6.5000000000000002E-2</v>
      </c>
      <c r="BM178" t="s">
        <v>123</v>
      </c>
      <c r="BN178" t="s">
        <v>124</v>
      </c>
      <c r="BO178">
        <v>3.0000000000000001E-3</v>
      </c>
      <c r="BP178">
        <v>0.01</v>
      </c>
      <c r="BQ178">
        <v>1</v>
      </c>
      <c r="BR178" t="s">
        <v>117</v>
      </c>
      <c r="BS178" t="s">
        <v>118</v>
      </c>
      <c r="BT178" t="s">
        <v>119</v>
      </c>
      <c r="BU178" t="s">
        <v>120</v>
      </c>
      <c r="BW178" t="s">
        <v>1587</v>
      </c>
      <c r="BX178" t="b">
        <v>0</v>
      </c>
      <c r="BY178" t="b">
        <v>1</v>
      </c>
      <c r="BZ178">
        <f>VLOOKUP(AA178,Comps2,6,FALSE)</f>
        <v>-88</v>
      </c>
      <c r="CA178">
        <f>VLOOKUP(AA178,Comps2,7,FALSE)</f>
        <v>78</v>
      </c>
      <c r="CB178" t="str">
        <f>VLOOKUP(AA178,Comps2,8,FALSE)</f>
        <v>mm</v>
      </c>
      <c r="CC178" t="str">
        <f>VLOOKUP(AA178,Comps2,9,FALSE)</f>
        <v>Field</v>
      </c>
      <c r="CD178">
        <f>VLOOKUP(AA178,Comps2,10,FALSE)</f>
        <v>454</v>
      </c>
      <c r="CE178" t="str">
        <f>VLOOKUP(AA178,Comps2,11,FALSE)</f>
        <v>g</v>
      </c>
      <c r="CF178" t="str">
        <f>VLOOKUP(AA178,Comps2,12,FALSE)</f>
        <v>Field</v>
      </c>
      <c r="CG178">
        <f>VLOOKUP(AA178,Comps2,13,FALSE)</f>
        <v>0</v>
      </c>
      <c r="CH178" t="str">
        <f>VLOOKUP(AA178,Comps2,14,FALSE)</f>
        <v>NR</v>
      </c>
      <c r="CI178" t="str">
        <f>VLOOKUP(AA178,Comps2,15,FALSE)</f>
        <v>F</v>
      </c>
    </row>
    <row r="179" spans="1:87" x14ac:dyDescent="0.25">
      <c r="A179" s="1">
        <v>45027</v>
      </c>
      <c r="B179">
        <v>4</v>
      </c>
      <c r="C179">
        <v>2023</v>
      </c>
      <c r="D179" t="s">
        <v>1569</v>
      </c>
      <c r="E179" t="s">
        <v>1570</v>
      </c>
      <c r="F179" t="s">
        <v>78</v>
      </c>
      <c r="G179" t="s">
        <v>79</v>
      </c>
      <c r="H179" t="s">
        <v>80</v>
      </c>
      <c r="I179" t="s">
        <v>81</v>
      </c>
      <c r="J179" t="s">
        <v>82</v>
      </c>
      <c r="K179" t="s">
        <v>1506</v>
      </c>
      <c r="M179" t="s">
        <v>1571</v>
      </c>
      <c r="N179" t="s">
        <v>86</v>
      </c>
      <c r="O179" s="2">
        <v>0.9375</v>
      </c>
      <c r="P179" t="s">
        <v>1552</v>
      </c>
      <c r="Q179">
        <v>1</v>
      </c>
      <c r="R179" t="s">
        <v>88</v>
      </c>
      <c r="S179">
        <v>32.712268376146802</v>
      </c>
      <c r="T179">
        <v>-117.22179793578</v>
      </c>
      <c r="U179" t="s">
        <v>89</v>
      </c>
      <c r="V179" t="b">
        <v>0</v>
      </c>
      <c r="W179">
        <v>9</v>
      </c>
      <c r="X179" t="s">
        <v>1553</v>
      </c>
      <c r="Y179" t="s">
        <v>91</v>
      </c>
      <c r="Z179" t="s">
        <v>1572</v>
      </c>
      <c r="AA179" t="s">
        <v>1485</v>
      </c>
      <c r="AB179" t="s">
        <v>1462</v>
      </c>
      <c r="AC179" t="s">
        <v>1463</v>
      </c>
      <c r="AD179" t="s">
        <v>1555</v>
      </c>
      <c r="AE179">
        <v>1</v>
      </c>
      <c r="AF179" t="s">
        <v>1486</v>
      </c>
      <c r="AG179" t="b">
        <v>1</v>
      </c>
      <c r="AH179" t="s">
        <v>1589</v>
      </c>
      <c r="AI179" t="s">
        <v>1562</v>
      </c>
      <c r="AJ179" t="s">
        <v>117</v>
      </c>
      <c r="AK179">
        <v>254.52</v>
      </c>
      <c r="AL179" t="s">
        <v>101</v>
      </c>
      <c r="AN179" t="s">
        <v>1583</v>
      </c>
      <c r="AO179">
        <v>1</v>
      </c>
      <c r="AP179" t="s">
        <v>103</v>
      </c>
      <c r="AQ179">
        <v>1081.9000000000001</v>
      </c>
      <c r="AR179" t="s">
        <v>101</v>
      </c>
      <c r="AS179" t="s">
        <v>83</v>
      </c>
      <c r="AT179" t="s">
        <v>1559</v>
      </c>
      <c r="AU179" t="s">
        <v>1584</v>
      </c>
      <c r="AV179" t="s">
        <v>106</v>
      </c>
      <c r="AW179" t="s">
        <v>125</v>
      </c>
      <c r="AX179">
        <v>50</v>
      </c>
      <c r="AY179" t="s">
        <v>126</v>
      </c>
      <c r="AZ179" t="s">
        <v>109</v>
      </c>
      <c r="BA179" t="s">
        <v>110</v>
      </c>
      <c r="BB179" t="s">
        <v>127</v>
      </c>
      <c r="BC179" t="s">
        <v>1560</v>
      </c>
      <c r="BD179" s="1">
        <v>45082</v>
      </c>
      <c r="BE179" t="s">
        <v>1586</v>
      </c>
      <c r="BF179" s="1">
        <v>45027</v>
      </c>
      <c r="BG179" t="s">
        <v>117</v>
      </c>
      <c r="BH179" s="1">
        <v>18264</v>
      </c>
      <c r="BI179">
        <v>2</v>
      </c>
      <c r="BJ179" s="35">
        <f>BK179*1000</f>
        <v>65</v>
      </c>
      <c r="BK179">
        <v>6.5000000000000002E-2</v>
      </c>
      <c r="BL179">
        <v>6.5000000000000002E-2</v>
      </c>
      <c r="BM179" t="s">
        <v>123</v>
      </c>
      <c r="BN179" t="s">
        <v>124</v>
      </c>
      <c r="BO179">
        <v>3.0000000000000001E-3</v>
      </c>
      <c r="BP179">
        <v>0.01</v>
      </c>
      <c r="BQ179">
        <v>1</v>
      </c>
      <c r="BR179" t="s">
        <v>117</v>
      </c>
      <c r="BS179" t="s">
        <v>118</v>
      </c>
      <c r="BT179" t="s">
        <v>119</v>
      </c>
      <c r="BU179" t="s">
        <v>120</v>
      </c>
      <c r="BW179" t="s">
        <v>1587</v>
      </c>
      <c r="BX179" t="b">
        <v>0</v>
      </c>
      <c r="BY179" t="b">
        <v>1</v>
      </c>
      <c r="BZ179">
        <f>VLOOKUP(AA179,Comps2,6,FALSE)</f>
        <v>-88</v>
      </c>
      <c r="CA179">
        <f>VLOOKUP(AA179,Comps2,7,FALSE)</f>
        <v>75</v>
      </c>
      <c r="CB179" t="str">
        <f>VLOOKUP(AA179,Comps2,8,FALSE)</f>
        <v>mm</v>
      </c>
      <c r="CC179" t="str">
        <f>VLOOKUP(AA179,Comps2,9,FALSE)</f>
        <v>Field</v>
      </c>
      <c r="CD179">
        <f>VLOOKUP(AA179,Comps2,10,FALSE)</f>
        <v>410</v>
      </c>
      <c r="CE179" t="str">
        <f>VLOOKUP(AA179,Comps2,11,FALSE)</f>
        <v>g</v>
      </c>
      <c r="CF179" t="str">
        <f>VLOOKUP(AA179,Comps2,12,FALSE)</f>
        <v>Field</v>
      </c>
      <c r="CG179">
        <f>VLOOKUP(AA179,Comps2,13,FALSE)</f>
        <v>0</v>
      </c>
      <c r="CH179" t="str">
        <f>VLOOKUP(AA179,Comps2,14,FALSE)</f>
        <v>NR</v>
      </c>
      <c r="CI179" t="str">
        <f>VLOOKUP(AA179,Comps2,15,FALSE)</f>
        <v>F</v>
      </c>
    </row>
    <row r="180" spans="1:87" x14ac:dyDescent="0.25">
      <c r="A180" s="1">
        <v>45027</v>
      </c>
      <c r="B180">
        <v>4</v>
      </c>
      <c r="C180">
        <v>2023</v>
      </c>
      <c r="D180" t="s">
        <v>1569</v>
      </c>
      <c r="E180" t="s">
        <v>1570</v>
      </c>
      <c r="F180" t="s">
        <v>78</v>
      </c>
      <c r="G180" t="s">
        <v>79</v>
      </c>
      <c r="H180" t="s">
        <v>80</v>
      </c>
      <c r="I180" t="s">
        <v>81</v>
      </c>
      <c r="J180" t="s">
        <v>82</v>
      </c>
      <c r="K180" t="s">
        <v>1506</v>
      </c>
      <c r="M180" t="s">
        <v>1571</v>
      </c>
      <c r="N180" t="s">
        <v>86</v>
      </c>
      <c r="O180" s="2">
        <v>0.9375</v>
      </c>
      <c r="P180" t="s">
        <v>1552</v>
      </c>
      <c r="Q180">
        <v>1</v>
      </c>
      <c r="R180" t="s">
        <v>88</v>
      </c>
      <c r="S180">
        <v>32.712268376146802</v>
      </c>
      <c r="T180">
        <v>-117.22179793578</v>
      </c>
      <c r="U180" t="s">
        <v>89</v>
      </c>
      <c r="V180" t="b">
        <v>0</v>
      </c>
      <c r="W180">
        <v>9</v>
      </c>
      <c r="X180" t="s">
        <v>1553</v>
      </c>
      <c r="Y180" t="s">
        <v>91</v>
      </c>
      <c r="Z180" t="s">
        <v>1572</v>
      </c>
      <c r="AA180" t="s">
        <v>1487</v>
      </c>
      <c r="AB180" t="s">
        <v>1462</v>
      </c>
      <c r="AC180" t="s">
        <v>1463</v>
      </c>
      <c r="AD180" t="s">
        <v>1555</v>
      </c>
      <c r="AE180">
        <v>1</v>
      </c>
      <c r="AF180" t="s">
        <v>1488</v>
      </c>
      <c r="AG180" t="b">
        <v>1</v>
      </c>
      <c r="AH180" t="s">
        <v>1590</v>
      </c>
      <c r="AI180" t="s">
        <v>1562</v>
      </c>
      <c r="AJ180" t="s">
        <v>117</v>
      </c>
      <c r="AK180">
        <v>250.55</v>
      </c>
      <c r="AL180" t="s">
        <v>101</v>
      </c>
      <c r="AN180" t="s">
        <v>1583</v>
      </c>
      <c r="AO180">
        <v>1</v>
      </c>
      <c r="AP180" t="s">
        <v>103</v>
      </c>
      <c r="AQ180">
        <v>1081.9000000000001</v>
      </c>
      <c r="AR180" t="s">
        <v>101</v>
      </c>
      <c r="AS180" t="s">
        <v>83</v>
      </c>
      <c r="AT180" t="s">
        <v>1559</v>
      </c>
      <c r="AU180" t="s">
        <v>1584</v>
      </c>
      <c r="AV180" t="s">
        <v>106</v>
      </c>
      <c r="AW180" t="s">
        <v>125</v>
      </c>
      <c r="AX180">
        <v>50</v>
      </c>
      <c r="AY180" t="s">
        <v>126</v>
      </c>
      <c r="AZ180" t="s">
        <v>109</v>
      </c>
      <c r="BA180" t="s">
        <v>110</v>
      </c>
      <c r="BB180" t="s">
        <v>127</v>
      </c>
      <c r="BC180" t="s">
        <v>1560</v>
      </c>
      <c r="BD180" s="1">
        <v>45082</v>
      </c>
      <c r="BE180" t="s">
        <v>1586</v>
      </c>
      <c r="BF180" s="1">
        <v>45027</v>
      </c>
      <c r="BG180" t="s">
        <v>117</v>
      </c>
      <c r="BH180" s="1">
        <v>18264</v>
      </c>
      <c r="BI180">
        <v>2</v>
      </c>
      <c r="BJ180" s="35">
        <f>BK180*1000</f>
        <v>65</v>
      </c>
      <c r="BK180">
        <v>6.5000000000000002E-2</v>
      </c>
      <c r="BL180">
        <v>6.5000000000000002E-2</v>
      </c>
      <c r="BM180" t="s">
        <v>123</v>
      </c>
      <c r="BN180" t="s">
        <v>124</v>
      </c>
      <c r="BO180">
        <v>3.0000000000000001E-3</v>
      </c>
      <c r="BP180">
        <v>0.01</v>
      </c>
      <c r="BQ180">
        <v>1</v>
      </c>
      <c r="BR180" t="s">
        <v>117</v>
      </c>
      <c r="BS180" t="s">
        <v>118</v>
      </c>
      <c r="BT180" t="s">
        <v>119</v>
      </c>
      <c r="BU180" t="s">
        <v>120</v>
      </c>
      <c r="BW180" t="s">
        <v>1587</v>
      </c>
      <c r="BX180" t="b">
        <v>0</v>
      </c>
      <c r="BY180" t="b">
        <v>1</v>
      </c>
      <c r="BZ180">
        <f>VLOOKUP(AA180,Comps2,6,FALSE)</f>
        <v>-88</v>
      </c>
      <c r="CA180">
        <f>VLOOKUP(AA180,Comps2,7,FALSE)</f>
        <v>75</v>
      </c>
      <c r="CB180" t="str">
        <f>VLOOKUP(AA180,Comps2,8,FALSE)</f>
        <v>mm</v>
      </c>
      <c r="CC180" t="str">
        <f>VLOOKUP(AA180,Comps2,9,FALSE)</f>
        <v>Field</v>
      </c>
      <c r="CD180">
        <f>VLOOKUP(AA180,Comps2,10,FALSE)</f>
        <v>414</v>
      </c>
      <c r="CE180" t="str">
        <f>VLOOKUP(AA180,Comps2,11,FALSE)</f>
        <v>g</v>
      </c>
      <c r="CF180" t="str">
        <f>VLOOKUP(AA180,Comps2,12,FALSE)</f>
        <v>Field</v>
      </c>
      <c r="CG180">
        <f>VLOOKUP(AA180,Comps2,13,FALSE)</f>
        <v>0</v>
      </c>
      <c r="CH180" t="str">
        <f>VLOOKUP(AA180,Comps2,14,FALSE)</f>
        <v>NR</v>
      </c>
      <c r="CI180" t="str">
        <f>VLOOKUP(AA180,Comps2,15,FALSE)</f>
        <v>F</v>
      </c>
    </row>
    <row r="181" spans="1:87" x14ac:dyDescent="0.25">
      <c r="A181" s="1">
        <v>44796</v>
      </c>
      <c r="B181">
        <v>8</v>
      </c>
      <c r="C181">
        <v>2022</v>
      </c>
      <c r="D181" t="s">
        <v>729</v>
      </c>
      <c r="E181" t="s">
        <v>730</v>
      </c>
      <c r="F181" t="s">
        <v>78</v>
      </c>
      <c r="G181" t="s">
        <v>79</v>
      </c>
      <c r="H181" t="s">
        <v>80</v>
      </c>
      <c r="I181" t="s">
        <v>81</v>
      </c>
      <c r="J181" t="s">
        <v>82</v>
      </c>
      <c r="K181" t="s">
        <v>83</v>
      </c>
      <c r="M181" t="s">
        <v>782</v>
      </c>
      <c r="N181" t="s">
        <v>86</v>
      </c>
      <c r="O181" s="2">
        <v>0.29166666666666669</v>
      </c>
      <c r="P181" t="s">
        <v>783</v>
      </c>
      <c r="Q181">
        <v>1</v>
      </c>
      <c r="R181" t="s">
        <v>88</v>
      </c>
      <c r="S181">
        <v>32.579559000000003</v>
      </c>
      <c r="T181">
        <v>-117.137264</v>
      </c>
      <c r="U181" t="s">
        <v>89</v>
      </c>
      <c r="V181" t="b">
        <v>0</v>
      </c>
      <c r="X181" t="s">
        <v>784</v>
      </c>
      <c r="Y181" t="s">
        <v>91</v>
      </c>
      <c r="Z181" t="s">
        <v>785</v>
      </c>
      <c r="AA181" t="s">
        <v>807</v>
      </c>
      <c r="AB181" t="s">
        <v>808</v>
      </c>
      <c r="AC181" t="s">
        <v>809</v>
      </c>
      <c r="AD181" t="s">
        <v>96</v>
      </c>
      <c r="AE181">
        <v>1</v>
      </c>
      <c r="AF181" t="s">
        <v>810</v>
      </c>
      <c r="AG181" t="b">
        <v>1</v>
      </c>
      <c r="AH181" t="s">
        <v>811</v>
      </c>
      <c r="AI181" t="s">
        <v>146</v>
      </c>
      <c r="AJ181" t="s">
        <v>147</v>
      </c>
      <c r="AK181">
        <v>27.97</v>
      </c>
      <c r="AL181" t="s">
        <v>101</v>
      </c>
      <c r="AN181" t="s">
        <v>812</v>
      </c>
      <c r="AO181">
        <v>1</v>
      </c>
      <c r="AP181" t="s">
        <v>103</v>
      </c>
      <c r="AQ181">
        <v>139.81</v>
      </c>
      <c r="AR181" t="s">
        <v>101</v>
      </c>
      <c r="AS181" t="s">
        <v>83</v>
      </c>
      <c r="AT181" t="s">
        <v>104</v>
      </c>
      <c r="AU181" t="s">
        <v>813</v>
      </c>
      <c r="AV181" t="s">
        <v>106</v>
      </c>
      <c r="AW181" t="s">
        <v>125</v>
      </c>
      <c r="AX181">
        <v>50</v>
      </c>
      <c r="AY181" t="s">
        <v>126</v>
      </c>
      <c r="AZ181" t="s">
        <v>109</v>
      </c>
      <c r="BA181" t="s">
        <v>110</v>
      </c>
      <c r="BB181" t="s">
        <v>127</v>
      </c>
      <c r="BC181" t="s">
        <v>794</v>
      </c>
      <c r="BD181" s="1">
        <v>44979</v>
      </c>
      <c r="BE181" t="s">
        <v>814</v>
      </c>
      <c r="BF181" s="1">
        <v>44796</v>
      </c>
      <c r="BG181" t="s">
        <v>117</v>
      </c>
      <c r="BH181" s="1">
        <v>18264</v>
      </c>
      <c r="BI181">
        <v>1</v>
      </c>
      <c r="BJ181" s="35">
        <f>BK181*1000</f>
        <v>26</v>
      </c>
      <c r="BK181">
        <v>2.5999999999999999E-2</v>
      </c>
      <c r="BL181">
        <v>2.5999999999999999E-2</v>
      </c>
      <c r="BM181" t="s">
        <v>123</v>
      </c>
      <c r="BN181" t="s">
        <v>124</v>
      </c>
      <c r="BO181">
        <v>3.0000000000000001E-3</v>
      </c>
      <c r="BP181">
        <v>0.01</v>
      </c>
      <c r="BQ181">
        <v>1</v>
      </c>
      <c r="BR181" t="s">
        <v>117</v>
      </c>
      <c r="BS181" t="s">
        <v>118</v>
      </c>
      <c r="BT181" t="s">
        <v>119</v>
      </c>
      <c r="BU181" t="s">
        <v>120</v>
      </c>
      <c r="BX181" t="b">
        <v>0</v>
      </c>
      <c r="BY181" t="b">
        <v>1</v>
      </c>
      <c r="BZ181">
        <f>VLOOKUP(AA181,Comps2,6,FALSE)</f>
        <v>343</v>
      </c>
      <c r="CA181">
        <f>VLOOKUP(AA181,Comps2,7,FALSE)</f>
        <v>353</v>
      </c>
      <c r="CB181" t="str">
        <f>VLOOKUP(AA181,Comps2,8,FALSE)</f>
        <v>mm</v>
      </c>
      <c r="CC181" t="str">
        <f>VLOOKUP(AA181,Comps2,9,FALSE)</f>
        <v>Field</v>
      </c>
      <c r="CD181">
        <f>VLOOKUP(AA181,Comps2,10,FALSE)</f>
        <v>435</v>
      </c>
      <c r="CE181" t="str">
        <f>VLOOKUP(AA181,Comps2,11,FALSE)</f>
        <v>g</v>
      </c>
      <c r="CF181" t="str">
        <f>VLOOKUP(AA181,Comps2,12,FALSE)</f>
        <v>Field</v>
      </c>
      <c r="CG181">
        <f>VLOOKUP(AA181,Comps2,13,FALSE)</f>
        <v>0</v>
      </c>
      <c r="CH181" t="e">
        <f>VLOOKUP(AA181,Comps2,14,FALSE)</f>
        <v>#N/A</v>
      </c>
      <c r="CI181" t="str">
        <f>VLOOKUP(AA181,Comps2,15,FALSE)</f>
        <v>LAB</v>
      </c>
    </row>
    <row r="182" spans="1:87" x14ac:dyDescent="0.25">
      <c r="A182" s="1">
        <v>44796</v>
      </c>
      <c r="B182">
        <v>8</v>
      </c>
      <c r="C182">
        <v>2022</v>
      </c>
      <c r="D182" t="s">
        <v>729</v>
      </c>
      <c r="E182" t="s">
        <v>730</v>
      </c>
      <c r="F182" t="s">
        <v>78</v>
      </c>
      <c r="G182" t="s">
        <v>79</v>
      </c>
      <c r="H182" t="s">
        <v>80</v>
      </c>
      <c r="I182" t="s">
        <v>81</v>
      </c>
      <c r="J182" t="s">
        <v>82</v>
      </c>
      <c r="K182" t="s">
        <v>83</v>
      </c>
      <c r="M182" t="s">
        <v>782</v>
      </c>
      <c r="N182" t="s">
        <v>86</v>
      </c>
      <c r="O182" s="2">
        <v>0.29166666666666669</v>
      </c>
      <c r="P182" t="s">
        <v>783</v>
      </c>
      <c r="Q182">
        <v>1</v>
      </c>
      <c r="R182" t="s">
        <v>88</v>
      </c>
      <c r="S182">
        <v>32.579559000000003</v>
      </c>
      <c r="T182">
        <v>-117.137264</v>
      </c>
      <c r="U182" t="s">
        <v>89</v>
      </c>
      <c r="V182" t="b">
        <v>0</v>
      </c>
      <c r="X182" t="s">
        <v>784</v>
      </c>
      <c r="Y182" t="s">
        <v>91</v>
      </c>
      <c r="Z182" t="s">
        <v>785</v>
      </c>
      <c r="AA182" t="s">
        <v>827</v>
      </c>
      <c r="AB182" t="s">
        <v>808</v>
      </c>
      <c r="AC182" t="s">
        <v>809</v>
      </c>
      <c r="AD182" t="s">
        <v>96</v>
      </c>
      <c r="AE182">
        <v>1</v>
      </c>
      <c r="AF182" t="s">
        <v>828</v>
      </c>
      <c r="AG182" t="b">
        <v>1</v>
      </c>
      <c r="AH182" t="s">
        <v>829</v>
      </c>
      <c r="AI182" t="s">
        <v>146</v>
      </c>
      <c r="AJ182" t="s">
        <v>147</v>
      </c>
      <c r="AK182">
        <v>27.96</v>
      </c>
      <c r="AL182" t="s">
        <v>101</v>
      </c>
      <c r="AN182" t="s">
        <v>812</v>
      </c>
      <c r="AO182">
        <v>1</v>
      </c>
      <c r="AP182" t="s">
        <v>103</v>
      </c>
      <c r="AQ182">
        <v>139.81</v>
      </c>
      <c r="AR182" t="s">
        <v>101</v>
      </c>
      <c r="AS182" t="s">
        <v>83</v>
      </c>
      <c r="AT182" t="s">
        <v>104</v>
      </c>
      <c r="AU182" t="s">
        <v>813</v>
      </c>
      <c r="AV182" t="s">
        <v>106</v>
      </c>
      <c r="AW182" t="s">
        <v>125</v>
      </c>
      <c r="AX182">
        <v>50</v>
      </c>
      <c r="AY182" t="s">
        <v>126</v>
      </c>
      <c r="AZ182" t="s">
        <v>109</v>
      </c>
      <c r="BA182" t="s">
        <v>110</v>
      </c>
      <c r="BB182" t="s">
        <v>127</v>
      </c>
      <c r="BC182" t="s">
        <v>794</v>
      </c>
      <c r="BD182" s="1">
        <v>44979</v>
      </c>
      <c r="BE182" t="s">
        <v>814</v>
      </c>
      <c r="BF182" s="1">
        <v>44796</v>
      </c>
      <c r="BG182" t="s">
        <v>117</v>
      </c>
      <c r="BH182" s="1">
        <v>18264</v>
      </c>
      <c r="BI182">
        <v>1</v>
      </c>
      <c r="BJ182" s="35">
        <f>BK182*1000</f>
        <v>26</v>
      </c>
      <c r="BK182">
        <v>2.5999999999999999E-2</v>
      </c>
      <c r="BL182">
        <v>2.5999999999999999E-2</v>
      </c>
      <c r="BM182" t="s">
        <v>123</v>
      </c>
      <c r="BN182" t="s">
        <v>124</v>
      </c>
      <c r="BO182">
        <v>3.0000000000000001E-3</v>
      </c>
      <c r="BP182">
        <v>0.01</v>
      </c>
      <c r="BQ182">
        <v>1</v>
      </c>
      <c r="BR182" t="s">
        <v>117</v>
      </c>
      <c r="BS182" t="s">
        <v>118</v>
      </c>
      <c r="BT182" t="s">
        <v>119</v>
      </c>
      <c r="BU182" t="s">
        <v>120</v>
      </c>
      <c r="BX182" t="b">
        <v>0</v>
      </c>
      <c r="BY182" t="b">
        <v>1</v>
      </c>
      <c r="BZ182">
        <f>VLOOKUP(AA182,Comps2,6,FALSE)</f>
        <v>248</v>
      </c>
      <c r="CA182">
        <f>VLOOKUP(AA182,Comps2,7,FALSE)</f>
        <v>254</v>
      </c>
      <c r="CB182" t="str">
        <f>VLOOKUP(AA182,Comps2,8,FALSE)</f>
        <v>mm</v>
      </c>
      <c r="CC182" t="str">
        <f>VLOOKUP(AA182,Comps2,9,FALSE)</f>
        <v>Field</v>
      </c>
      <c r="CD182">
        <f>VLOOKUP(AA182,Comps2,10,FALSE)</f>
        <v>110</v>
      </c>
      <c r="CE182" t="str">
        <f>VLOOKUP(AA182,Comps2,11,FALSE)</f>
        <v>g</v>
      </c>
      <c r="CF182" t="str">
        <f>VLOOKUP(AA182,Comps2,12,FALSE)</f>
        <v>Field</v>
      </c>
      <c r="CG182">
        <f>VLOOKUP(AA182,Comps2,13,FALSE)</f>
        <v>0</v>
      </c>
      <c r="CH182" t="e">
        <f>VLOOKUP(AA182,Comps2,14,FALSE)</f>
        <v>#N/A</v>
      </c>
      <c r="CI182" t="str">
        <f>VLOOKUP(AA182,Comps2,15,FALSE)</f>
        <v>LAB</v>
      </c>
    </row>
    <row r="183" spans="1:87" x14ac:dyDescent="0.25">
      <c r="A183" s="1">
        <v>44796</v>
      </c>
      <c r="B183">
        <v>8</v>
      </c>
      <c r="C183">
        <v>2022</v>
      </c>
      <c r="D183" t="s">
        <v>729</v>
      </c>
      <c r="E183" t="s">
        <v>730</v>
      </c>
      <c r="F183" t="s">
        <v>78</v>
      </c>
      <c r="G183" t="s">
        <v>79</v>
      </c>
      <c r="H183" t="s">
        <v>80</v>
      </c>
      <c r="I183" t="s">
        <v>81</v>
      </c>
      <c r="J183" t="s">
        <v>82</v>
      </c>
      <c r="K183" t="s">
        <v>83</v>
      </c>
      <c r="M183" t="s">
        <v>782</v>
      </c>
      <c r="N183" t="s">
        <v>86</v>
      </c>
      <c r="O183" s="2">
        <v>0.29166666666666669</v>
      </c>
      <c r="P183" t="s">
        <v>783</v>
      </c>
      <c r="Q183">
        <v>1</v>
      </c>
      <c r="R183" t="s">
        <v>88</v>
      </c>
      <c r="S183">
        <v>32.579559000000003</v>
      </c>
      <c r="T183">
        <v>-117.137264</v>
      </c>
      <c r="U183" t="s">
        <v>89</v>
      </c>
      <c r="V183" t="b">
        <v>0</v>
      </c>
      <c r="X183" t="s">
        <v>784</v>
      </c>
      <c r="Y183" t="s">
        <v>91</v>
      </c>
      <c r="Z183" t="s">
        <v>785</v>
      </c>
      <c r="AA183" t="s">
        <v>830</v>
      </c>
      <c r="AB183" t="s">
        <v>808</v>
      </c>
      <c r="AC183" t="s">
        <v>809</v>
      </c>
      <c r="AD183" t="s">
        <v>96</v>
      </c>
      <c r="AE183">
        <v>1</v>
      </c>
      <c r="AF183" t="s">
        <v>831</v>
      </c>
      <c r="AG183" t="b">
        <v>1</v>
      </c>
      <c r="AH183" t="s">
        <v>832</v>
      </c>
      <c r="AI183" t="s">
        <v>146</v>
      </c>
      <c r="AJ183" t="s">
        <v>147</v>
      </c>
      <c r="AK183">
        <v>27.96</v>
      </c>
      <c r="AL183" t="s">
        <v>101</v>
      </c>
      <c r="AN183" t="s">
        <v>812</v>
      </c>
      <c r="AO183">
        <v>1</v>
      </c>
      <c r="AP183" t="s">
        <v>103</v>
      </c>
      <c r="AQ183">
        <v>139.81</v>
      </c>
      <c r="AR183" t="s">
        <v>101</v>
      </c>
      <c r="AS183" t="s">
        <v>83</v>
      </c>
      <c r="AT183" t="s">
        <v>104</v>
      </c>
      <c r="AU183" t="s">
        <v>813</v>
      </c>
      <c r="AV183" t="s">
        <v>106</v>
      </c>
      <c r="AW183" t="s">
        <v>125</v>
      </c>
      <c r="AX183">
        <v>50</v>
      </c>
      <c r="AY183" t="s">
        <v>126</v>
      </c>
      <c r="AZ183" t="s">
        <v>109</v>
      </c>
      <c r="BA183" t="s">
        <v>110</v>
      </c>
      <c r="BB183" t="s">
        <v>127</v>
      </c>
      <c r="BC183" t="s">
        <v>794</v>
      </c>
      <c r="BD183" s="1">
        <v>44979</v>
      </c>
      <c r="BE183" t="s">
        <v>814</v>
      </c>
      <c r="BF183" s="1">
        <v>44796</v>
      </c>
      <c r="BG183" t="s">
        <v>117</v>
      </c>
      <c r="BH183" s="1">
        <v>18264</v>
      </c>
      <c r="BI183">
        <v>1</v>
      </c>
      <c r="BJ183" s="35">
        <f>BK183*1000</f>
        <v>26</v>
      </c>
      <c r="BK183">
        <v>2.5999999999999999E-2</v>
      </c>
      <c r="BL183">
        <v>2.5999999999999999E-2</v>
      </c>
      <c r="BM183" t="s">
        <v>123</v>
      </c>
      <c r="BN183" t="s">
        <v>124</v>
      </c>
      <c r="BO183">
        <v>3.0000000000000001E-3</v>
      </c>
      <c r="BP183">
        <v>0.01</v>
      </c>
      <c r="BQ183">
        <v>1</v>
      </c>
      <c r="BR183" t="s">
        <v>117</v>
      </c>
      <c r="BS183" t="s">
        <v>118</v>
      </c>
      <c r="BT183" t="s">
        <v>119</v>
      </c>
      <c r="BU183" t="s">
        <v>120</v>
      </c>
      <c r="BX183" t="b">
        <v>0</v>
      </c>
      <c r="BY183" t="b">
        <v>1</v>
      </c>
      <c r="BZ183">
        <f>VLOOKUP(AA183,Comps2,6,FALSE)</f>
        <v>232</v>
      </c>
      <c r="CA183">
        <f>VLOOKUP(AA183,Comps2,7,FALSE)</f>
        <v>238</v>
      </c>
      <c r="CB183" t="str">
        <f>VLOOKUP(AA183,Comps2,8,FALSE)</f>
        <v>mm</v>
      </c>
      <c r="CC183" t="str">
        <f>VLOOKUP(AA183,Comps2,9,FALSE)</f>
        <v>Field</v>
      </c>
      <c r="CD183">
        <f>VLOOKUP(AA183,Comps2,10,FALSE)</f>
        <v>115</v>
      </c>
      <c r="CE183" t="str">
        <f>VLOOKUP(AA183,Comps2,11,FALSE)</f>
        <v>g</v>
      </c>
      <c r="CF183" t="str">
        <f>VLOOKUP(AA183,Comps2,12,FALSE)</f>
        <v>Field</v>
      </c>
      <c r="CG183">
        <f>VLOOKUP(AA183,Comps2,13,FALSE)</f>
        <v>0</v>
      </c>
      <c r="CH183" t="e">
        <f>VLOOKUP(AA183,Comps2,14,FALSE)</f>
        <v>#N/A</v>
      </c>
      <c r="CI183" t="str">
        <f>VLOOKUP(AA183,Comps2,15,FALSE)</f>
        <v>LAB</v>
      </c>
    </row>
    <row r="184" spans="1:87" x14ac:dyDescent="0.25">
      <c r="A184" s="1">
        <v>44796</v>
      </c>
      <c r="B184">
        <v>8</v>
      </c>
      <c r="C184">
        <v>2022</v>
      </c>
      <c r="D184" t="s">
        <v>729</v>
      </c>
      <c r="E184" t="s">
        <v>730</v>
      </c>
      <c r="F184" t="s">
        <v>78</v>
      </c>
      <c r="G184" t="s">
        <v>79</v>
      </c>
      <c r="H184" t="s">
        <v>80</v>
      </c>
      <c r="I184" t="s">
        <v>81</v>
      </c>
      <c r="J184" t="s">
        <v>82</v>
      </c>
      <c r="K184" t="s">
        <v>83</v>
      </c>
      <c r="M184" t="s">
        <v>782</v>
      </c>
      <c r="N184" t="s">
        <v>86</v>
      </c>
      <c r="O184" s="2">
        <v>0.29166666666666669</v>
      </c>
      <c r="P184" t="s">
        <v>783</v>
      </c>
      <c r="Q184">
        <v>1</v>
      </c>
      <c r="R184" t="s">
        <v>88</v>
      </c>
      <c r="S184">
        <v>32.579559000000003</v>
      </c>
      <c r="T184">
        <v>-117.137264</v>
      </c>
      <c r="U184" t="s">
        <v>89</v>
      </c>
      <c r="V184" t="b">
        <v>0</v>
      </c>
      <c r="X184" t="s">
        <v>784</v>
      </c>
      <c r="Y184" t="s">
        <v>91</v>
      </c>
      <c r="Z184" t="s">
        <v>785</v>
      </c>
      <c r="AA184" t="s">
        <v>833</v>
      </c>
      <c r="AB184" t="s">
        <v>808</v>
      </c>
      <c r="AC184" t="s">
        <v>809</v>
      </c>
      <c r="AD184" t="s">
        <v>96</v>
      </c>
      <c r="AE184">
        <v>1</v>
      </c>
      <c r="AF184" t="s">
        <v>834</v>
      </c>
      <c r="AG184" t="b">
        <v>1</v>
      </c>
      <c r="AH184" t="s">
        <v>835</v>
      </c>
      <c r="AI184" t="s">
        <v>146</v>
      </c>
      <c r="AJ184" t="s">
        <v>147</v>
      </c>
      <c r="AK184">
        <v>27.96</v>
      </c>
      <c r="AL184" t="s">
        <v>101</v>
      </c>
      <c r="AN184" t="s">
        <v>812</v>
      </c>
      <c r="AO184">
        <v>1</v>
      </c>
      <c r="AP184" t="s">
        <v>103</v>
      </c>
      <c r="AQ184">
        <v>139.81</v>
      </c>
      <c r="AR184" t="s">
        <v>101</v>
      </c>
      <c r="AS184" t="s">
        <v>83</v>
      </c>
      <c r="AT184" t="s">
        <v>104</v>
      </c>
      <c r="AU184" t="s">
        <v>813</v>
      </c>
      <c r="AV184" t="s">
        <v>106</v>
      </c>
      <c r="AW184" t="s">
        <v>125</v>
      </c>
      <c r="AX184">
        <v>50</v>
      </c>
      <c r="AY184" t="s">
        <v>126</v>
      </c>
      <c r="AZ184" t="s">
        <v>109</v>
      </c>
      <c r="BA184" t="s">
        <v>110</v>
      </c>
      <c r="BB184" t="s">
        <v>127</v>
      </c>
      <c r="BC184" t="s">
        <v>794</v>
      </c>
      <c r="BD184" s="1">
        <v>44979</v>
      </c>
      <c r="BE184" t="s">
        <v>814</v>
      </c>
      <c r="BF184" s="1">
        <v>44796</v>
      </c>
      <c r="BG184" t="s">
        <v>117</v>
      </c>
      <c r="BH184" s="1">
        <v>18264</v>
      </c>
      <c r="BI184">
        <v>1</v>
      </c>
      <c r="BJ184" s="35">
        <f>BK184*1000</f>
        <v>26</v>
      </c>
      <c r="BK184">
        <v>2.5999999999999999E-2</v>
      </c>
      <c r="BL184">
        <v>2.5999999999999999E-2</v>
      </c>
      <c r="BM184" t="s">
        <v>123</v>
      </c>
      <c r="BN184" t="s">
        <v>124</v>
      </c>
      <c r="BO184">
        <v>3.0000000000000001E-3</v>
      </c>
      <c r="BP184">
        <v>0.01</v>
      </c>
      <c r="BQ184">
        <v>1</v>
      </c>
      <c r="BR184" t="s">
        <v>117</v>
      </c>
      <c r="BS184" t="s">
        <v>118</v>
      </c>
      <c r="BT184" t="s">
        <v>119</v>
      </c>
      <c r="BU184" t="s">
        <v>120</v>
      </c>
      <c r="BX184" t="b">
        <v>0</v>
      </c>
      <c r="BY184" t="b">
        <v>1</v>
      </c>
      <c r="BZ184">
        <f>VLOOKUP(AA184,Comps2,6,FALSE)</f>
        <v>214</v>
      </c>
      <c r="CA184">
        <f>VLOOKUP(AA184,Comps2,7,FALSE)</f>
        <v>223</v>
      </c>
      <c r="CB184" t="str">
        <f>VLOOKUP(AA184,Comps2,8,FALSE)</f>
        <v>mm</v>
      </c>
      <c r="CC184" t="str">
        <f>VLOOKUP(AA184,Comps2,9,FALSE)</f>
        <v>Field</v>
      </c>
      <c r="CD184">
        <f>VLOOKUP(AA184,Comps2,10,FALSE)</f>
        <v>95</v>
      </c>
      <c r="CE184" t="str">
        <f>VLOOKUP(AA184,Comps2,11,FALSE)</f>
        <v>g</v>
      </c>
      <c r="CF184" t="str">
        <f>VLOOKUP(AA184,Comps2,12,FALSE)</f>
        <v>Field</v>
      </c>
      <c r="CG184">
        <f>VLOOKUP(AA184,Comps2,13,FALSE)</f>
        <v>0</v>
      </c>
      <c r="CH184" t="e">
        <f>VLOOKUP(AA184,Comps2,14,FALSE)</f>
        <v>#N/A</v>
      </c>
      <c r="CI184" t="str">
        <f>VLOOKUP(AA184,Comps2,15,FALSE)</f>
        <v>LAB</v>
      </c>
    </row>
    <row r="185" spans="1:87" x14ac:dyDescent="0.25">
      <c r="A185" s="1">
        <v>44796</v>
      </c>
      <c r="B185">
        <v>8</v>
      </c>
      <c r="C185">
        <v>2022</v>
      </c>
      <c r="D185" t="s">
        <v>729</v>
      </c>
      <c r="E185" t="s">
        <v>730</v>
      </c>
      <c r="F185" t="s">
        <v>78</v>
      </c>
      <c r="G185" t="s">
        <v>79</v>
      </c>
      <c r="H185" t="s">
        <v>80</v>
      </c>
      <c r="I185" t="s">
        <v>81</v>
      </c>
      <c r="J185" t="s">
        <v>82</v>
      </c>
      <c r="K185" t="s">
        <v>83</v>
      </c>
      <c r="M185" t="s">
        <v>782</v>
      </c>
      <c r="N185" t="s">
        <v>86</v>
      </c>
      <c r="O185" s="2">
        <v>0.29166666666666669</v>
      </c>
      <c r="P185" t="s">
        <v>783</v>
      </c>
      <c r="Q185">
        <v>1</v>
      </c>
      <c r="R185" t="s">
        <v>88</v>
      </c>
      <c r="S185">
        <v>32.579559000000003</v>
      </c>
      <c r="T185">
        <v>-117.137264</v>
      </c>
      <c r="U185" t="s">
        <v>89</v>
      </c>
      <c r="V185" t="b">
        <v>0</v>
      </c>
      <c r="X185" t="s">
        <v>784</v>
      </c>
      <c r="Y185" t="s">
        <v>91</v>
      </c>
      <c r="Z185" t="s">
        <v>785</v>
      </c>
      <c r="AA185" t="s">
        <v>836</v>
      </c>
      <c r="AB185" t="s">
        <v>808</v>
      </c>
      <c r="AC185" t="s">
        <v>809</v>
      </c>
      <c r="AD185" t="s">
        <v>96</v>
      </c>
      <c r="AE185">
        <v>1</v>
      </c>
      <c r="AF185" t="s">
        <v>837</v>
      </c>
      <c r="AG185" t="b">
        <v>1</v>
      </c>
      <c r="AH185" t="s">
        <v>838</v>
      </c>
      <c r="AI185" t="s">
        <v>146</v>
      </c>
      <c r="AJ185" t="s">
        <v>147</v>
      </c>
      <c r="AK185">
        <v>27.96</v>
      </c>
      <c r="AL185" t="s">
        <v>101</v>
      </c>
      <c r="AN185" t="s">
        <v>812</v>
      </c>
      <c r="AO185">
        <v>1</v>
      </c>
      <c r="AP185" t="s">
        <v>103</v>
      </c>
      <c r="AQ185">
        <v>139.81</v>
      </c>
      <c r="AR185" t="s">
        <v>101</v>
      </c>
      <c r="AS185" t="s">
        <v>83</v>
      </c>
      <c r="AT185" t="s">
        <v>104</v>
      </c>
      <c r="AU185" t="s">
        <v>813</v>
      </c>
      <c r="AV185" t="s">
        <v>106</v>
      </c>
      <c r="AW185" t="s">
        <v>125</v>
      </c>
      <c r="AX185">
        <v>50</v>
      </c>
      <c r="AY185" t="s">
        <v>126</v>
      </c>
      <c r="AZ185" t="s">
        <v>109</v>
      </c>
      <c r="BA185" t="s">
        <v>110</v>
      </c>
      <c r="BB185" t="s">
        <v>127</v>
      </c>
      <c r="BC185" t="s">
        <v>794</v>
      </c>
      <c r="BD185" s="1">
        <v>44979</v>
      </c>
      <c r="BE185" t="s">
        <v>814</v>
      </c>
      <c r="BF185" s="1">
        <v>44796</v>
      </c>
      <c r="BG185" t="s">
        <v>117</v>
      </c>
      <c r="BH185" s="1">
        <v>18264</v>
      </c>
      <c r="BI185">
        <v>1</v>
      </c>
      <c r="BJ185" s="35">
        <f>BK185*1000</f>
        <v>26</v>
      </c>
      <c r="BK185">
        <v>2.5999999999999999E-2</v>
      </c>
      <c r="BL185">
        <v>2.5999999999999999E-2</v>
      </c>
      <c r="BM185" t="s">
        <v>123</v>
      </c>
      <c r="BN185" t="s">
        <v>124</v>
      </c>
      <c r="BO185">
        <v>3.0000000000000001E-3</v>
      </c>
      <c r="BP185">
        <v>0.01</v>
      </c>
      <c r="BQ185">
        <v>1</v>
      </c>
      <c r="BR185" t="s">
        <v>117</v>
      </c>
      <c r="BS185" t="s">
        <v>118</v>
      </c>
      <c r="BT185" t="s">
        <v>119</v>
      </c>
      <c r="BU185" t="s">
        <v>120</v>
      </c>
      <c r="BX185" t="b">
        <v>0</v>
      </c>
      <c r="BY185" t="b">
        <v>1</v>
      </c>
      <c r="BZ185">
        <f>VLOOKUP(AA185,Comps2,6,FALSE)</f>
        <v>214</v>
      </c>
      <c r="CA185">
        <f>VLOOKUP(AA185,Comps2,7,FALSE)</f>
        <v>221</v>
      </c>
      <c r="CB185" t="str">
        <f>VLOOKUP(AA185,Comps2,8,FALSE)</f>
        <v>mm</v>
      </c>
      <c r="CC185" t="str">
        <f>VLOOKUP(AA185,Comps2,9,FALSE)</f>
        <v>Field</v>
      </c>
      <c r="CD185">
        <f>VLOOKUP(AA185,Comps2,10,FALSE)</f>
        <v>80</v>
      </c>
      <c r="CE185" t="str">
        <f>VLOOKUP(AA185,Comps2,11,FALSE)</f>
        <v>g</v>
      </c>
      <c r="CF185" t="str">
        <f>VLOOKUP(AA185,Comps2,12,FALSE)</f>
        <v>Field</v>
      </c>
      <c r="CG185">
        <f>VLOOKUP(AA185,Comps2,13,FALSE)</f>
        <v>0</v>
      </c>
      <c r="CH185" t="e">
        <f>VLOOKUP(AA185,Comps2,14,FALSE)</f>
        <v>#N/A</v>
      </c>
      <c r="CI185" t="str">
        <f>VLOOKUP(AA185,Comps2,15,FALSE)</f>
        <v>LAB</v>
      </c>
    </row>
    <row r="186" spans="1:87" x14ac:dyDescent="0.25">
      <c r="A186" s="1">
        <v>44796</v>
      </c>
      <c r="B186">
        <v>8</v>
      </c>
      <c r="C186">
        <v>2022</v>
      </c>
      <c r="D186" t="s">
        <v>729</v>
      </c>
      <c r="E186" t="s">
        <v>730</v>
      </c>
      <c r="F186" t="s">
        <v>78</v>
      </c>
      <c r="G186" t="s">
        <v>79</v>
      </c>
      <c r="H186" t="s">
        <v>80</v>
      </c>
      <c r="I186" t="s">
        <v>81</v>
      </c>
      <c r="J186" t="s">
        <v>82</v>
      </c>
      <c r="K186" t="s">
        <v>83</v>
      </c>
      <c r="M186" t="s">
        <v>782</v>
      </c>
      <c r="N186" t="s">
        <v>86</v>
      </c>
      <c r="O186" s="2">
        <v>0.29166666666666669</v>
      </c>
      <c r="P186" t="s">
        <v>783</v>
      </c>
      <c r="Q186">
        <v>1</v>
      </c>
      <c r="R186" t="s">
        <v>88</v>
      </c>
      <c r="S186">
        <v>32.579559000000003</v>
      </c>
      <c r="T186">
        <v>-117.137264</v>
      </c>
      <c r="U186" t="s">
        <v>89</v>
      </c>
      <c r="V186" t="b">
        <v>0</v>
      </c>
      <c r="X186" t="s">
        <v>784</v>
      </c>
      <c r="Y186" t="s">
        <v>91</v>
      </c>
      <c r="Z186" t="s">
        <v>785</v>
      </c>
      <c r="AA186" t="s">
        <v>807</v>
      </c>
      <c r="AB186" t="s">
        <v>808</v>
      </c>
      <c r="AC186" t="s">
        <v>809</v>
      </c>
      <c r="AD186" t="s">
        <v>96</v>
      </c>
      <c r="AE186">
        <v>1</v>
      </c>
      <c r="AF186" t="s">
        <v>810</v>
      </c>
      <c r="AG186" t="b">
        <v>1</v>
      </c>
      <c r="AH186" t="s">
        <v>811</v>
      </c>
      <c r="AI186" t="s">
        <v>146</v>
      </c>
      <c r="AJ186" t="s">
        <v>147</v>
      </c>
      <c r="AK186">
        <v>27.97</v>
      </c>
      <c r="AL186" t="s">
        <v>101</v>
      </c>
      <c r="AN186" t="s">
        <v>812</v>
      </c>
      <c r="AO186">
        <v>1</v>
      </c>
      <c r="AP186" t="s">
        <v>103</v>
      </c>
      <c r="AQ186">
        <v>139.81</v>
      </c>
      <c r="AR186" t="s">
        <v>101</v>
      </c>
      <c r="AS186" t="s">
        <v>83</v>
      </c>
      <c r="AT186" t="s">
        <v>104</v>
      </c>
      <c r="AU186" t="s">
        <v>813</v>
      </c>
      <c r="AV186" t="s">
        <v>106</v>
      </c>
      <c r="AW186" t="s">
        <v>125</v>
      </c>
      <c r="AX186">
        <v>50</v>
      </c>
      <c r="AY186" t="s">
        <v>126</v>
      </c>
      <c r="AZ186" t="s">
        <v>109</v>
      </c>
      <c r="BA186" t="s">
        <v>110</v>
      </c>
      <c r="BB186" t="s">
        <v>127</v>
      </c>
      <c r="BC186" t="s">
        <v>794</v>
      </c>
      <c r="BD186" s="1">
        <v>44979</v>
      </c>
      <c r="BE186" t="s">
        <v>1605</v>
      </c>
      <c r="BF186" s="1">
        <v>44796</v>
      </c>
      <c r="BG186" t="s">
        <v>117</v>
      </c>
      <c r="BH186" s="1">
        <v>18264</v>
      </c>
      <c r="BI186">
        <v>2</v>
      </c>
      <c r="BJ186" s="35">
        <f>BK186*1000</f>
        <v>25</v>
      </c>
      <c r="BK186">
        <v>2.5000000000000001E-2</v>
      </c>
      <c r="BL186">
        <v>2.5000000000000001E-2</v>
      </c>
      <c r="BM186" t="s">
        <v>123</v>
      </c>
      <c r="BN186" t="s">
        <v>124</v>
      </c>
      <c r="BO186">
        <v>3.0000000000000001E-3</v>
      </c>
      <c r="BP186">
        <v>0.01</v>
      </c>
      <c r="BQ186">
        <v>1</v>
      </c>
      <c r="BR186" t="s">
        <v>117</v>
      </c>
      <c r="BS186" t="s">
        <v>118</v>
      </c>
      <c r="BT186" t="s">
        <v>119</v>
      </c>
      <c r="BU186" t="s">
        <v>120</v>
      </c>
      <c r="BW186" t="s">
        <v>1606</v>
      </c>
      <c r="BX186" t="b">
        <v>0</v>
      </c>
      <c r="BY186" t="b">
        <v>1</v>
      </c>
      <c r="BZ186">
        <f>VLOOKUP(AA186,Comps2,6,FALSE)</f>
        <v>343</v>
      </c>
      <c r="CA186">
        <f>VLOOKUP(AA186,Comps2,7,FALSE)</f>
        <v>353</v>
      </c>
      <c r="CB186" t="str">
        <f>VLOOKUP(AA186,Comps2,8,FALSE)</f>
        <v>mm</v>
      </c>
      <c r="CC186" t="str">
        <f>VLOOKUP(AA186,Comps2,9,FALSE)</f>
        <v>Field</v>
      </c>
      <c r="CD186">
        <f>VLOOKUP(AA186,Comps2,10,FALSE)</f>
        <v>435</v>
      </c>
      <c r="CE186" t="str">
        <f>VLOOKUP(AA186,Comps2,11,FALSE)</f>
        <v>g</v>
      </c>
      <c r="CF186" t="str">
        <f>VLOOKUP(AA186,Comps2,12,FALSE)</f>
        <v>Field</v>
      </c>
      <c r="CG186">
        <f>VLOOKUP(AA186,Comps2,13,FALSE)</f>
        <v>0</v>
      </c>
      <c r="CH186" t="e">
        <f>VLOOKUP(AA186,Comps2,14,FALSE)</f>
        <v>#N/A</v>
      </c>
      <c r="CI186" t="str">
        <f>VLOOKUP(AA186,Comps2,15,FALSE)</f>
        <v>LAB</v>
      </c>
    </row>
    <row r="187" spans="1:87" x14ac:dyDescent="0.25">
      <c r="A187" s="1">
        <v>44796</v>
      </c>
      <c r="B187">
        <v>8</v>
      </c>
      <c r="C187">
        <v>2022</v>
      </c>
      <c r="D187" t="s">
        <v>729</v>
      </c>
      <c r="E187" t="s">
        <v>730</v>
      </c>
      <c r="F187" t="s">
        <v>78</v>
      </c>
      <c r="G187" t="s">
        <v>79</v>
      </c>
      <c r="H187" t="s">
        <v>80</v>
      </c>
      <c r="I187" t="s">
        <v>81</v>
      </c>
      <c r="J187" t="s">
        <v>82</v>
      </c>
      <c r="K187" t="s">
        <v>83</v>
      </c>
      <c r="M187" t="s">
        <v>782</v>
      </c>
      <c r="N187" t="s">
        <v>86</v>
      </c>
      <c r="O187" s="2">
        <v>0.29166666666666669</v>
      </c>
      <c r="P187" t="s">
        <v>783</v>
      </c>
      <c r="Q187">
        <v>1</v>
      </c>
      <c r="R187" t="s">
        <v>88</v>
      </c>
      <c r="S187">
        <v>32.579559000000003</v>
      </c>
      <c r="T187">
        <v>-117.137264</v>
      </c>
      <c r="U187" t="s">
        <v>89</v>
      </c>
      <c r="V187" t="b">
        <v>0</v>
      </c>
      <c r="X187" t="s">
        <v>784</v>
      </c>
      <c r="Y187" t="s">
        <v>91</v>
      </c>
      <c r="Z187" t="s">
        <v>785</v>
      </c>
      <c r="AA187" t="s">
        <v>827</v>
      </c>
      <c r="AB187" t="s">
        <v>808</v>
      </c>
      <c r="AC187" t="s">
        <v>809</v>
      </c>
      <c r="AD187" t="s">
        <v>96</v>
      </c>
      <c r="AE187">
        <v>1</v>
      </c>
      <c r="AF187" t="s">
        <v>828</v>
      </c>
      <c r="AG187" t="b">
        <v>1</v>
      </c>
      <c r="AH187" t="s">
        <v>829</v>
      </c>
      <c r="AI187" t="s">
        <v>146</v>
      </c>
      <c r="AJ187" t="s">
        <v>147</v>
      </c>
      <c r="AK187">
        <v>27.96</v>
      </c>
      <c r="AL187" t="s">
        <v>101</v>
      </c>
      <c r="AN187" t="s">
        <v>812</v>
      </c>
      <c r="AO187">
        <v>1</v>
      </c>
      <c r="AP187" t="s">
        <v>103</v>
      </c>
      <c r="AQ187">
        <v>139.81</v>
      </c>
      <c r="AR187" t="s">
        <v>101</v>
      </c>
      <c r="AS187" t="s">
        <v>83</v>
      </c>
      <c r="AT187" t="s">
        <v>104</v>
      </c>
      <c r="AU187" t="s">
        <v>813</v>
      </c>
      <c r="AV187" t="s">
        <v>106</v>
      </c>
      <c r="AW187" t="s">
        <v>125</v>
      </c>
      <c r="AX187">
        <v>50</v>
      </c>
      <c r="AY187" t="s">
        <v>126</v>
      </c>
      <c r="AZ187" t="s">
        <v>109</v>
      </c>
      <c r="BA187" t="s">
        <v>110</v>
      </c>
      <c r="BB187" t="s">
        <v>127</v>
      </c>
      <c r="BC187" t="s">
        <v>794</v>
      </c>
      <c r="BD187" s="1">
        <v>44979</v>
      </c>
      <c r="BE187" t="s">
        <v>1605</v>
      </c>
      <c r="BF187" s="1">
        <v>44796</v>
      </c>
      <c r="BG187" t="s">
        <v>117</v>
      </c>
      <c r="BH187" s="1">
        <v>18264</v>
      </c>
      <c r="BI187">
        <v>2</v>
      </c>
      <c r="BJ187" s="35">
        <f>BK187*1000</f>
        <v>25</v>
      </c>
      <c r="BK187">
        <v>2.5000000000000001E-2</v>
      </c>
      <c r="BL187">
        <v>2.5000000000000001E-2</v>
      </c>
      <c r="BM187" t="s">
        <v>123</v>
      </c>
      <c r="BN187" t="s">
        <v>124</v>
      </c>
      <c r="BO187">
        <v>3.0000000000000001E-3</v>
      </c>
      <c r="BP187">
        <v>0.01</v>
      </c>
      <c r="BQ187">
        <v>1</v>
      </c>
      <c r="BR187" t="s">
        <v>117</v>
      </c>
      <c r="BS187" t="s">
        <v>118</v>
      </c>
      <c r="BT187" t="s">
        <v>119</v>
      </c>
      <c r="BU187" t="s">
        <v>120</v>
      </c>
      <c r="BW187" t="s">
        <v>1606</v>
      </c>
      <c r="BX187" t="b">
        <v>0</v>
      </c>
      <c r="BY187" t="b">
        <v>1</v>
      </c>
      <c r="BZ187">
        <f>VLOOKUP(AA187,Comps2,6,FALSE)</f>
        <v>248</v>
      </c>
      <c r="CA187">
        <f>VLOOKUP(AA187,Comps2,7,FALSE)</f>
        <v>254</v>
      </c>
      <c r="CB187" t="str">
        <f>VLOOKUP(AA187,Comps2,8,FALSE)</f>
        <v>mm</v>
      </c>
      <c r="CC187" t="str">
        <f>VLOOKUP(AA187,Comps2,9,FALSE)</f>
        <v>Field</v>
      </c>
      <c r="CD187">
        <f>VLOOKUP(AA187,Comps2,10,FALSE)</f>
        <v>110</v>
      </c>
      <c r="CE187" t="str">
        <f>VLOOKUP(AA187,Comps2,11,FALSE)</f>
        <v>g</v>
      </c>
      <c r="CF187" t="str">
        <f>VLOOKUP(AA187,Comps2,12,FALSE)</f>
        <v>Field</v>
      </c>
      <c r="CG187">
        <f>VLOOKUP(AA187,Comps2,13,FALSE)</f>
        <v>0</v>
      </c>
      <c r="CH187" t="e">
        <f>VLOOKUP(AA187,Comps2,14,FALSE)</f>
        <v>#N/A</v>
      </c>
      <c r="CI187" t="str">
        <f>VLOOKUP(AA187,Comps2,15,FALSE)</f>
        <v>LAB</v>
      </c>
    </row>
    <row r="188" spans="1:87" x14ac:dyDescent="0.25">
      <c r="A188" s="1">
        <v>44796</v>
      </c>
      <c r="B188">
        <v>8</v>
      </c>
      <c r="C188">
        <v>2022</v>
      </c>
      <c r="D188" t="s">
        <v>729</v>
      </c>
      <c r="E188" t="s">
        <v>730</v>
      </c>
      <c r="F188" t="s">
        <v>78</v>
      </c>
      <c r="G188" t="s">
        <v>79</v>
      </c>
      <c r="H188" t="s">
        <v>80</v>
      </c>
      <c r="I188" t="s">
        <v>81</v>
      </c>
      <c r="J188" t="s">
        <v>82</v>
      </c>
      <c r="K188" t="s">
        <v>83</v>
      </c>
      <c r="M188" t="s">
        <v>782</v>
      </c>
      <c r="N188" t="s">
        <v>86</v>
      </c>
      <c r="O188" s="2">
        <v>0.29166666666666669</v>
      </c>
      <c r="P188" t="s">
        <v>783</v>
      </c>
      <c r="Q188">
        <v>1</v>
      </c>
      <c r="R188" t="s">
        <v>88</v>
      </c>
      <c r="S188">
        <v>32.579559000000003</v>
      </c>
      <c r="T188">
        <v>-117.137264</v>
      </c>
      <c r="U188" t="s">
        <v>89</v>
      </c>
      <c r="V188" t="b">
        <v>0</v>
      </c>
      <c r="X188" t="s">
        <v>784</v>
      </c>
      <c r="Y188" t="s">
        <v>91</v>
      </c>
      <c r="Z188" t="s">
        <v>785</v>
      </c>
      <c r="AA188" t="s">
        <v>830</v>
      </c>
      <c r="AB188" t="s">
        <v>808</v>
      </c>
      <c r="AC188" t="s">
        <v>809</v>
      </c>
      <c r="AD188" t="s">
        <v>96</v>
      </c>
      <c r="AE188">
        <v>1</v>
      </c>
      <c r="AF188" t="s">
        <v>831</v>
      </c>
      <c r="AG188" t="b">
        <v>1</v>
      </c>
      <c r="AH188" t="s">
        <v>832</v>
      </c>
      <c r="AI188" t="s">
        <v>146</v>
      </c>
      <c r="AJ188" t="s">
        <v>147</v>
      </c>
      <c r="AK188">
        <v>27.96</v>
      </c>
      <c r="AL188" t="s">
        <v>101</v>
      </c>
      <c r="AN188" t="s">
        <v>812</v>
      </c>
      <c r="AO188">
        <v>1</v>
      </c>
      <c r="AP188" t="s">
        <v>103</v>
      </c>
      <c r="AQ188">
        <v>139.81</v>
      </c>
      <c r="AR188" t="s">
        <v>101</v>
      </c>
      <c r="AS188" t="s">
        <v>83</v>
      </c>
      <c r="AT188" t="s">
        <v>104</v>
      </c>
      <c r="AU188" t="s">
        <v>813</v>
      </c>
      <c r="AV188" t="s">
        <v>106</v>
      </c>
      <c r="AW188" t="s">
        <v>125</v>
      </c>
      <c r="AX188">
        <v>50</v>
      </c>
      <c r="AY188" t="s">
        <v>126</v>
      </c>
      <c r="AZ188" t="s">
        <v>109</v>
      </c>
      <c r="BA188" t="s">
        <v>110</v>
      </c>
      <c r="BB188" t="s">
        <v>127</v>
      </c>
      <c r="BC188" t="s">
        <v>794</v>
      </c>
      <c r="BD188" s="1">
        <v>44979</v>
      </c>
      <c r="BE188" t="s">
        <v>1605</v>
      </c>
      <c r="BF188" s="1">
        <v>44796</v>
      </c>
      <c r="BG188" t="s">
        <v>117</v>
      </c>
      <c r="BH188" s="1">
        <v>18264</v>
      </c>
      <c r="BI188">
        <v>2</v>
      </c>
      <c r="BJ188" s="35">
        <f>BK188*1000</f>
        <v>25</v>
      </c>
      <c r="BK188">
        <v>2.5000000000000001E-2</v>
      </c>
      <c r="BL188">
        <v>2.5000000000000001E-2</v>
      </c>
      <c r="BM188" t="s">
        <v>123</v>
      </c>
      <c r="BN188" t="s">
        <v>124</v>
      </c>
      <c r="BO188">
        <v>3.0000000000000001E-3</v>
      </c>
      <c r="BP188">
        <v>0.01</v>
      </c>
      <c r="BQ188">
        <v>1</v>
      </c>
      <c r="BR188" t="s">
        <v>117</v>
      </c>
      <c r="BS188" t="s">
        <v>118</v>
      </c>
      <c r="BT188" t="s">
        <v>119</v>
      </c>
      <c r="BU188" t="s">
        <v>120</v>
      </c>
      <c r="BW188" t="s">
        <v>1606</v>
      </c>
      <c r="BX188" t="b">
        <v>0</v>
      </c>
      <c r="BY188" t="b">
        <v>1</v>
      </c>
      <c r="BZ188">
        <f>VLOOKUP(AA188,Comps2,6,FALSE)</f>
        <v>232</v>
      </c>
      <c r="CA188">
        <f>VLOOKUP(AA188,Comps2,7,FALSE)</f>
        <v>238</v>
      </c>
      <c r="CB188" t="str">
        <f>VLOOKUP(AA188,Comps2,8,FALSE)</f>
        <v>mm</v>
      </c>
      <c r="CC188" t="str">
        <f>VLOOKUP(AA188,Comps2,9,FALSE)</f>
        <v>Field</v>
      </c>
      <c r="CD188">
        <f>VLOOKUP(AA188,Comps2,10,FALSE)</f>
        <v>115</v>
      </c>
      <c r="CE188" t="str">
        <f>VLOOKUP(AA188,Comps2,11,FALSE)</f>
        <v>g</v>
      </c>
      <c r="CF188" t="str">
        <f>VLOOKUP(AA188,Comps2,12,FALSE)</f>
        <v>Field</v>
      </c>
      <c r="CG188">
        <f>VLOOKUP(AA188,Comps2,13,FALSE)</f>
        <v>0</v>
      </c>
      <c r="CH188" t="e">
        <f>VLOOKUP(AA188,Comps2,14,FALSE)</f>
        <v>#N/A</v>
      </c>
      <c r="CI188" t="str">
        <f>VLOOKUP(AA188,Comps2,15,FALSE)</f>
        <v>LAB</v>
      </c>
    </row>
    <row r="189" spans="1:87" x14ac:dyDescent="0.25">
      <c r="A189" s="1">
        <v>44796</v>
      </c>
      <c r="B189">
        <v>8</v>
      </c>
      <c r="C189">
        <v>2022</v>
      </c>
      <c r="D189" t="s">
        <v>729</v>
      </c>
      <c r="E189" t="s">
        <v>730</v>
      </c>
      <c r="F189" t="s">
        <v>78</v>
      </c>
      <c r="G189" t="s">
        <v>79</v>
      </c>
      <c r="H189" t="s">
        <v>80</v>
      </c>
      <c r="I189" t="s">
        <v>81</v>
      </c>
      <c r="J189" t="s">
        <v>82</v>
      </c>
      <c r="K189" t="s">
        <v>83</v>
      </c>
      <c r="M189" t="s">
        <v>782</v>
      </c>
      <c r="N189" t="s">
        <v>86</v>
      </c>
      <c r="O189" s="2">
        <v>0.29166666666666669</v>
      </c>
      <c r="P189" t="s">
        <v>783</v>
      </c>
      <c r="Q189">
        <v>1</v>
      </c>
      <c r="R189" t="s">
        <v>88</v>
      </c>
      <c r="S189">
        <v>32.579559000000003</v>
      </c>
      <c r="T189">
        <v>-117.137264</v>
      </c>
      <c r="U189" t="s">
        <v>89</v>
      </c>
      <c r="V189" t="b">
        <v>0</v>
      </c>
      <c r="X189" t="s">
        <v>784</v>
      </c>
      <c r="Y189" t="s">
        <v>91</v>
      </c>
      <c r="Z189" t="s">
        <v>785</v>
      </c>
      <c r="AA189" t="s">
        <v>833</v>
      </c>
      <c r="AB189" t="s">
        <v>808</v>
      </c>
      <c r="AC189" t="s">
        <v>809</v>
      </c>
      <c r="AD189" t="s">
        <v>96</v>
      </c>
      <c r="AE189">
        <v>1</v>
      </c>
      <c r="AF189" t="s">
        <v>834</v>
      </c>
      <c r="AG189" t="b">
        <v>1</v>
      </c>
      <c r="AH189" t="s">
        <v>835</v>
      </c>
      <c r="AI189" t="s">
        <v>146</v>
      </c>
      <c r="AJ189" t="s">
        <v>147</v>
      </c>
      <c r="AK189">
        <v>27.96</v>
      </c>
      <c r="AL189" t="s">
        <v>101</v>
      </c>
      <c r="AN189" t="s">
        <v>812</v>
      </c>
      <c r="AO189">
        <v>1</v>
      </c>
      <c r="AP189" t="s">
        <v>103</v>
      </c>
      <c r="AQ189">
        <v>139.81</v>
      </c>
      <c r="AR189" t="s">
        <v>101</v>
      </c>
      <c r="AS189" t="s">
        <v>83</v>
      </c>
      <c r="AT189" t="s">
        <v>104</v>
      </c>
      <c r="AU189" t="s">
        <v>813</v>
      </c>
      <c r="AV189" t="s">
        <v>106</v>
      </c>
      <c r="AW189" t="s">
        <v>125</v>
      </c>
      <c r="AX189">
        <v>50</v>
      </c>
      <c r="AY189" t="s">
        <v>126</v>
      </c>
      <c r="AZ189" t="s">
        <v>109</v>
      </c>
      <c r="BA189" t="s">
        <v>110</v>
      </c>
      <c r="BB189" t="s">
        <v>127</v>
      </c>
      <c r="BC189" t="s">
        <v>794</v>
      </c>
      <c r="BD189" s="1">
        <v>44979</v>
      </c>
      <c r="BE189" t="s">
        <v>1605</v>
      </c>
      <c r="BF189" s="1">
        <v>44796</v>
      </c>
      <c r="BG189" t="s">
        <v>117</v>
      </c>
      <c r="BH189" s="1">
        <v>18264</v>
      </c>
      <c r="BI189">
        <v>2</v>
      </c>
      <c r="BJ189" s="35">
        <f>BK189*1000</f>
        <v>25</v>
      </c>
      <c r="BK189">
        <v>2.5000000000000001E-2</v>
      </c>
      <c r="BL189">
        <v>2.5000000000000001E-2</v>
      </c>
      <c r="BM189" t="s">
        <v>123</v>
      </c>
      <c r="BN189" t="s">
        <v>124</v>
      </c>
      <c r="BO189">
        <v>3.0000000000000001E-3</v>
      </c>
      <c r="BP189">
        <v>0.01</v>
      </c>
      <c r="BQ189">
        <v>1</v>
      </c>
      <c r="BR189" t="s">
        <v>117</v>
      </c>
      <c r="BS189" t="s">
        <v>118</v>
      </c>
      <c r="BT189" t="s">
        <v>119</v>
      </c>
      <c r="BU189" t="s">
        <v>120</v>
      </c>
      <c r="BW189" t="s">
        <v>1606</v>
      </c>
      <c r="BX189" t="b">
        <v>0</v>
      </c>
      <c r="BY189" t="b">
        <v>1</v>
      </c>
      <c r="BZ189">
        <f>VLOOKUP(AA189,Comps2,6,FALSE)</f>
        <v>214</v>
      </c>
      <c r="CA189">
        <f>VLOOKUP(AA189,Comps2,7,FALSE)</f>
        <v>223</v>
      </c>
      <c r="CB189" t="str">
        <f>VLOOKUP(AA189,Comps2,8,FALSE)</f>
        <v>mm</v>
      </c>
      <c r="CC189" t="str">
        <f>VLOOKUP(AA189,Comps2,9,FALSE)</f>
        <v>Field</v>
      </c>
      <c r="CD189">
        <f>VLOOKUP(AA189,Comps2,10,FALSE)</f>
        <v>95</v>
      </c>
      <c r="CE189" t="str">
        <f>VLOOKUP(AA189,Comps2,11,FALSE)</f>
        <v>g</v>
      </c>
      <c r="CF189" t="str">
        <f>VLOOKUP(AA189,Comps2,12,FALSE)</f>
        <v>Field</v>
      </c>
      <c r="CG189">
        <f>VLOOKUP(AA189,Comps2,13,FALSE)</f>
        <v>0</v>
      </c>
      <c r="CH189" t="e">
        <f>VLOOKUP(AA189,Comps2,14,FALSE)</f>
        <v>#N/A</v>
      </c>
      <c r="CI189" t="str">
        <f>VLOOKUP(AA189,Comps2,15,FALSE)</f>
        <v>LAB</v>
      </c>
    </row>
    <row r="190" spans="1:87" x14ac:dyDescent="0.25">
      <c r="A190" s="1">
        <v>44796</v>
      </c>
      <c r="B190">
        <v>8</v>
      </c>
      <c r="C190">
        <v>2022</v>
      </c>
      <c r="D190" t="s">
        <v>729</v>
      </c>
      <c r="E190" t="s">
        <v>730</v>
      </c>
      <c r="F190" t="s">
        <v>78</v>
      </c>
      <c r="G190" t="s">
        <v>79</v>
      </c>
      <c r="H190" t="s">
        <v>80</v>
      </c>
      <c r="I190" t="s">
        <v>81</v>
      </c>
      <c r="J190" t="s">
        <v>82</v>
      </c>
      <c r="K190" t="s">
        <v>83</v>
      </c>
      <c r="M190" t="s">
        <v>782</v>
      </c>
      <c r="N190" t="s">
        <v>86</v>
      </c>
      <c r="O190" s="2">
        <v>0.29166666666666669</v>
      </c>
      <c r="P190" t="s">
        <v>783</v>
      </c>
      <c r="Q190">
        <v>1</v>
      </c>
      <c r="R190" t="s">
        <v>88</v>
      </c>
      <c r="S190">
        <v>32.579559000000003</v>
      </c>
      <c r="T190">
        <v>-117.137264</v>
      </c>
      <c r="U190" t="s">
        <v>89</v>
      </c>
      <c r="V190" t="b">
        <v>0</v>
      </c>
      <c r="X190" t="s">
        <v>784</v>
      </c>
      <c r="Y190" t="s">
        <v>91</v>
      </c>
      <c r="Z190" t="s">
        <v>785</v>
      </c>
      <c r="AA190" t="s">
        <v>836</v>
      </c>
      <c r="AB190" t="s">
        <v>808</v>
      </c>
      <c r="AC190" t="s">
        <v>809</v>
      </c>
      <c r="AD190" t="s">
        <v>96</v>
      </c>
      <c r="AE190">
        <v>1</v>
      </c>
      <c r="AF190" t="s">
        <v>837</v>
      </c>
      <c r="AG190" t="b">
        <v>1</v>
      </c>
      <c r="AH190" t="s">
        <v>838</v>
      </c>
      <c r="AI190" t="s">
        <v>146</v>
      </c>
      <c r="AJ190" t="s">
        <v>147</v>
      </c>
      <c r="AK190">
        <v>27.96</v>
      </c>
      <c r="AL190" t="s">
        <v>101</v>
      </c>
      <c r="AN190" t="s">
        <v>812</v>
      </c>
      <c r="AO190">
        <v>1</v>
      </c>
      <c r="AP190" t="s">
        <v>103</v>
      </c>
      <c r="AQ190">
        <v>139.81</v>
      </c>
      <c r="AR190" t="s">
        <v>101</v>
      </c>
      <c r="AS190" t="s">
        <v>83</v>
      </c>
      <c r="AT190" t="s">
        <v>104</v>
      </c>
      <c r="AU190" t="s">
        <v>813</v>
      </c>
      <c r="AV190" t="s">
        <v>106</v>
      </c>
      <c r="AW190" t="s">
        <v>125</v>
      </c>
      <c r="AX190">
        <v>50</v>
      </c>
      <c r="AY190" t="s">
        <v>126</v>
      </c>
      <c r="AZ190" t="s">
        <v>109</v>
      </c>
      <c r="BA190" t="s">
        <v>110</v>
      </c>
      <c r="BB190" t="s">
        <v>127</v>
      </c>
      <c r="BC190" t="s">
        <v>794</v>
      </c>
      <c r="BD190" s="1">
        <v>44979</v>
      </c>
      <c r="BE190" t="s">
        <v>1605</v>
      </c>
      <c r="BF190" s="1">
        <v>44796</v>
      </c>
      <c r="BG190" t="s">
        <v>117</v>
      </c>
      <c r="BH190" s="1">
        <v>18264</v>
      </c>
      <c r="BI190">
        <v>2</v>
      </c>
      <c r="BJ190" s="35">
        <f>BK190*1000</f>
        <v>25</v>
      </c>
      <c r="BK190">
        <v>2.5000000000000001E-2</v>
      </c>
      <c r="BL190">
        <v>2.5000000000000001E-2</v>
      </c>
      <c r="BM190" t="s">
        <v>123</v>
      </c>
      <c r="BN190" t="s">
        <v>124</v>
      </c>
      <c r="BO190">
        <v>3.0000000000000001E-3</v>
      </c>
      <c r="BP190">
        <v>0.01</v>
      </c>
      <c r="BQ190">
        <v>1</v>
      </c>
      <c r="BR190" t="s">
        <v>117</v>
      </c>
      <c r="BS190" t="s">
        <v>118</v>
      </c>
      <c r="BT190" t="s">
        <v>119</v>
      </c>
      <c r="BU190" t="s">
        <v>120</v>
      </c>
      <c r="BW190" t="s">
        <v>1606</v>
      </c>
      <c r="BX190" t="b">
        <v>0</v>
      </c>
      <c r="BY190" t="b">
        <v>1</v>
      </c>
      <c r="BZ190">
        <f>VLOOKUP(AA190,Comps2,6,FALSE)</f>
        <v>214</v>
      </c>
      <c r="CA190">
        <f>VLOOKUP(AA190,Comps2,7,FALSE)</f>
        <v>221</v>
      </c>
      <c r="CB190" t="str">
        <f>VLOOKUP(AA190,Comps2,8,FALSE)</f>
        <v>mm</v>
      </c>
      <c r="CC190" t="str">
        <f>VLOOKUP(AA190,Comps2,9,FALSE)</f>
        <v>Field</v>
      </c>
      <c r="CD190">
        <f>VLOOKUP(AA190,Comps2,10,FALSE)</f>
        <v>80</v>
      </c>
      <c r="CE190" t="str">
        <f>VLOOKUP(AA190,Comps2,11,FALSE)</f>
        <v>g</v>
      </c>
      <c r="CF190" t="str">
        <f>VLOOKUP(AA190,Comps2,12,FALSE)</f>
        <v>Field</v>
      </c>
      <c r="CG190">
        <f>VLOOKUP(AA190,Comps2,13,FALSE)</f>
        <v>0</v>
      </c>
      <c r="CH190" t="e">
        <f>VLOOKUP(AA190,Comps2,14,FALSE)</f>
        <v>#N/A</v>
      </c>
      <c r="CI190" t="str">
        <f>VLOOKUP(AA190,Comps2,15,FALSE)</f>
        <v>LAB</v>
      </c>
    </row>
    <row r="191" spans="1:87" x14ac:dyDescent="0.25">
      <c r="A191" s="1">
        <v>44797</v>
      </c>
      <c r="B191">
        <v>8</v>
      </c>
      <c r="C191">
        <v>2022</v>
      </c>
      <c r="D191" t="s">
        <v>878</v>
      </c>
      <c r="E191" t="s">
        <v>879</v>
      </c>
      <c r="F191" t="s">
        <v>78</v>
      </c>
      <c r="G191" t="s">
        <v>79</v>
      </c>
      <c r="H191" t="s">
        <v>80</v>
      </c>
      <c r="I191" t="s">
        <v>81</v>
      </c>
      <c r="J191" t="s">
        <v>82</v>
      </c>
      <c r="K191" t="s">
        <v>83</v>
      </c>
      <c r="M191" t="s">
        <v>527</v>
      </c>
      <c r="N191" t="s">
        <v>86</v>
      </c>
      <c r="O191" s="2">
        <v>0.33333333333333331</v>
      </c>
      <c r="P191" t="s">
        <v>528</v>
      </c>
      <c r="Q191">
        <v>1</v>
      </c>
      <c r="R191" t="s">
        <v>88</v>
      </c>
      <c r="S191">
        <v>33.191589999999998</v>
      </c>
      <c r="T191">
        <v>-117.38888</v>
      </c>
      <c r="U191" t="s">
        <v>89</v>
      </c>
      <c r="V191" t="b">
        <v>0</v>
      </c>
      <c r="X191" t="s">
        <v>529</v>
      </c>
      <c r="Y191" t="s">
        <v>91</v>
      </c>
      <c r="AA191" t="s">
        <v>880</v>
      </c>
      <c r="AB191" t="s">
        <v>787</v>
      </c>
      <c r="AC191" t="s">
        <v>788</v>
      </c>
      <c r="AD191" t="s">
        <v>96</v>
      </c>
      <c r="AE191">
        <v>1</v>
      </c>
      <c r="AF191" t="s">
        <v>881</v>
      </c>
      <c r="AG191" t="b">
        <v>1</v>
      </c>
      <c r="AH191" t="s">
        <v>882</v>
      </c>
      <c r="AI191" t="s">
        <v>99</v>
      </c>
      <c r="AJ191" t="s">
        <v>100</v>
      </c>
      <c r="AK191">
        <v>36.4</v>
      </c>
      <c r="AL191" t="s">
        <v>101</v>
      </c>
      <c r="AN191" t="s">
        <v>883</v>
      </c>
      <c r="AO191">
        <v>1</v>
      </c>
      <c r="AP191" t="s">
        <v>103</v>
      </c>
      <c r="AQ191">
        <v>400.38</v>
      </c>
      <c r="AR191" t="s">
        <v>101</v>
      </c>
      <c r="AS191" t="s">
        <v>83</v>
      </c>
      <c r="AT191" t="s">
        <v>104</v>
      </c>
      <c r="AU191" t="s">
        <v>884</v>
      </c>
      <c r="AV191" t="s">
        <v>106</v>
      </c>
      <c r="AW191" t="s">
        <v>125</v>
      </c>
      <c r="AX191">
        <v>50</v>
      </c>
      <c r="AY191" t="s">
        <v>126</v>
      </c>
      <c r="AZ191" t="s">
        <v>109</v>
      </c>
      <c r="BA191" t="s">
        <v>110</v>
      </c>
      <c r="BB191" t="s">
        <v>127</v>
      </c>
      <c r="BC191" t="s">
        <v>703</v>
      </c>
      <c r="BD191" s="1">
        <v>44977</v>
      </c>
      <c r="BE191" t="s">
        <v>885</v>
      </c>
      <c r="BF191" s="1">
        <v>44797</v>
      </c>
      <c r="BG191" t="s">
        <v>117</v>
      </c>
      <c r="BH191" s="1">
        <v>18264</v>
      </c>
      <c r="BI191">
        <v>1</v>
      </c>
      <c r="BJ191" s="35">
        <f>BK191*1000</f>
        <v>25</v>
      </c>
      <c r="BK191">
        <v>2.5000000000000001E-2</v>
      </c>
      <c r="BL191">
        <v>2.5000000000000001E-2</v>
      </c>
      <c r="BM191" t="s">
        <v>123</v>
      </c>
      <c r="BN191" t="s">
        <v>124</v>
      </c>
      <c r="BO191">
        <v>3.0000000000000001E-3</v>
      </c>
      <c r="BP191">
        <v>0.01</v>
      </c>
      <c r="BQ191">
        <v>1</v>
      </c>
      <c r="BR191" t="s">
        <v>117</v>
      </c>
      <c r="BS191" t="s">
        <v>118</v>
      </c>
      <c r="BT191" t="s">
        <v>119</v>
      </c>
      <c r="BU191" t="s">
        <v>120</v>
      </c>
      <c r="BX191" t="b">
        <v>0</v>
      </c>
      <c r="BY191" t="b">
        <v>1</v>
      </c>
      <c r="BZ191">
        <f>VLOOKUP(AA191,Comps2,6,FALSE)</f>
        <v>190</v>
      </c>
      <c r="CA191">
        <f>VLOOKUP(AA191,Comps2,7,FALSE)</f>
        <v>205</v>
      </c>
      <c r="CB191" t="str">
        <f>VLOOKUP(AA191,Comps2,8,FALSE)</f>
        <v>mm</v>
      </c>
      <c r="CC191" t="str">
        <f>VLOOKUP(AA191,Comps2,9,FALSE)</f>
        <v>Field</v>
      </c>
      <c r="CD191">
        <f>VLOOKUP(AA191,Comps2,10,FALSE)</f>
        <v>165</v>
      </c>
      <c r="CE191" t="str">
        <f>VLOOKUP(AA191,Comps2,11,FALSE)</f>
        <v>g</v>
      </c>
      <c r="CF191" t="str">
        <f>VLOOKUP(AA191,Comps2,12,FALSE)</f>
        <v>Field</v>
      </c>
      <c r="CG191">
        <f>VLOOKUP(AA191,Comps2,13,FALSE)</f>
        <v>0</v>
      </c>
      <c r="CH191" t="e">
        <f>VLOOKUP(AA191,Comps2,14,FALSE)</f>
        <v>#N/A</v>
      </c>
      <c r="CI191" t="str">
        <f>VLOOKUP(AA191,Comps2,15,FALSE)</f>
        <v>LAB</v>
      </c>
    </row>
    <row r="192" spans="1:87" x14ac:dyDescent="0.25">
      <c r="A192" s="1">
        <v>44797</v>
      </c>
      <c r="B192">
        <v>8</v>
      </c>
      <c r="C192">
        <v>2022</v>
      </c>
      <c r="D192" t="s">
        <v>878</v>
      </c>
      <c r="E192" t="s">
        <v>879</v>
      </c>
      <c r="F192" t="s">
        <v>78</v>
      </c>
      <c r="G192" t="s">
        <v>79</v>
      </c>
      <c r="H192" t="s">
        <v>80</v>
      </c>
      <c r="I192" t="s">
        <v>81</v>
      </c>
      <c r="J192" t="s">
        <v>82</v>
      </c>
      <c r="K192" t="s">
        <v>83</v>
      </c>
      <c r="M192" t="s">
        <v>527</v>
      </c>
      <c r="N192" t="s">
        <v>86</v>
      </c>
      <c r="O192" s="2">
        <v>0.33333333333333331</v>
      </c>
      <c r="P192" t="s">
        <v>528</v>
      </c>
      <c r="Q192">
        <v>1</v>
      </c>
      <c r="R192" t="s">
        <v>88</v>
      </c>
      <c r="S192">
        <v>33.191589999999998</v>
      </c>
      <c r="T192">
        <v>-117.38888</v>
      </c>
      <c r="U192" t="s">
        <v>89</v>
      </c>
      <c r="V192" t="b">
        <v>0</v>
      </c>
      <c r="X192" t="s">
        <v>529</v>
      </c>
      <c r="Y192" t="s">
        <v>91</v>
      </c>
      <c r="AA192" t="s">
        <v>886</v>
      </c>
      <c r="AB192" t="s">
        <v>787</v>
      </c>
      <c r="AC192" t="s">
        <v>788</v>
      </c>
      <c r="AD192" t="s">
        <v>96</v>
      </c>
      <c r="AE192">
        <v>1</v>
      </c>
      <c r="AF192" t="s">
        <v>887</v>
      </c>
      <c r="AG192" t="b">
        <v>1</v>
      </c>
      <c r="AH192" t="s">
        <v>888</v>
      </c>
      <c r="AI192" t="s">
        <v>99</v>
      </c>
      <c r="AJ192" t="s">
        <v>100</v>
      </c>
      <c r="AK192">
        <v>39.6</v>
      </c>
      <c r="AL192" t="s">
        <v>101</v>
      </c>
      <c r="AN192" t="s">
        <v>883</v>
      </c>
      <c r="AO192">
        <v>1</v>
      </c>
      <c r="AP192" t="s">
        <v>103</v>
      </c>
      <c r="AQ192">
        <v>400.38</v>
      </c>
      <c r="AR192" t="s">
        <v>101</v>
      </c>
      <c r="AS192" t="s">
        <v>83</v>
      </c>
      <c r="AT192" t="s">
        <v>104</v>
      </c>
      <c r="AU192" t="s">
        <v>884</v>
      </c>
      <c r="AV192" t="s">
        <v>106</v>
      </c>
      <c r="AW192" t="s">
        <v>125</v>
      </c>
      <c r="AX192">
        <v>50</v>
      </c>
      <c r="AY192" t="s">
        <v>126</v>
      </c>
      <c r="AZ192" t="s">
        <v>109</v>
      </c>
      <c r="BA192" t="s">
        <v>110</v>
      </c>
      <c r="BB192" t="s">
        <v>127</v>
      </c>
      <c r="BC192" t="s">
        <v>703</v>
      </c>
      <c r="BD192" s="1">
        <v>44977</v>
      </c>
      <c r="BE192" t="s">
        <v>885</v>
      </c>
      <c r="BF192" s="1">
        <v>44797</v>
      </c>
      <c r="BG192" t="s">
        <v>117</v>
      </c>
      <c r="BH192" s="1">
        <v>18264</v>
      </c>
      <c r="BI192">
        <v>1</v>
      </c>
      <c r="BJ192" s="35">
        <f>BK192*1000</f>
        <v>25</v>
      </c>
      <c r="BK192">
        <v>2.5000000000000001E-2</v>
      </c>
      <c r="BL192">
        <v>2.5000000000000001E-2</v>
      </c>
      <c r="BM192" t="s">
        <v>123</v>
      </c>
      <c r="BN192" t="s">
        <v>124</v>
      </c>
      <c r="BO192">
        <v>3.0000000000000001E-3</v>
      </c>
      <c r="BP192">
        <v>0.01</v>
      </c>
      <c r="BQ192">
        <v>1</v>
      </c>
      <c r="BR192" t="s">
        <v>117</v>
      </c>
      <c r="BS192" t="s">
        <v>118</v>
      </c>
      <c r="BT192" t="s">
        <v>119</v>
      </c>
      <c r="BU192" t="s">
        <v>120</v>
      </c>
      <c r="BX192" t="b">
        <v>0</v>
      </c>
      <c r="BY192" t="b">
        <v>1</v>
      </c>
      <c r="BZ192">
        <f>VLOOKUP(AA192,Comps2,6,FALSE)</f>
        <v>191</v>
      </c>
      <c r="CA192">
        <f>VLOOKUP(AA192,Comps2,7,FALSE)</f>
        <v>206</v>
      </c>
      <c r="CB192" t="str">
        <f>VLOOKUP(AA192,Comps2,8,FALSE)</f>
        <v>mm</v>
      </c>
      <c r="CC192" t="str">
        <f>VLOOKUP(AA192,Comps2,9,FALSE)</f>
        <v>Field</v>
      </c>
      <c r="CD192">
        <f>VLOOKUP(AA192,Comps2,10,FALSE)</f>
        <v>180</v>
      </c>
      <c r="CE192" t="str">
        <f>VLOOKUP(AA192,Comps2,11,FALSE)</f>
        <v>g</v>
      </c>
      <c r="CF192" t="str">
        <f>VLOOKUP(AA192,Comps2,12,FALSE)</f>
        <v>Field</v>
      </c>
      <c r="CG192">
        <f>VLOOKUP(AA192,Comps2,13,FALSE)</f>
        <v>0</v>
      </c>
      <c r="CH192" t="e">
        <f>VLOOKUP(AA192,Comps2,14,FALSE)</f>
        <v>#N/A</v>
      </c>
      <c r="CI192" t="str">
        <f>VLOOKUP(AA192,Comps2,15,FALSE)</f>
        <v>LAB</v>
      </c>
    </row>
    <row r="193" spans="1:87" x14ac:dyDescent="0.25">
      <c r="A193" s="1">
        <v>44798</v>
      </c>
      <c r="B193">
        <v>8</v>
      </c>
      <c r="C193">
        <v>2022</v>
      </c>
      <c r="D193" t="s">
        <v>878</v>
      </c>
      <c r="E193" t="s">
        <v>879</v>
      </c>
      <c r="F193" t="s">
        <v>78</v>
      </c>
      <c r="G193" t="s">
        <v>79</v>
      </c>
      <c r="H193" t="s">
        <v>80</v>
      </c>
      <c r="I193" t="s">
        <v>81</v>
      </c>
      <c r="J193" t="s">
        <v>82</v>
      </c>
      <c r="K193" t="s">
        <v>83</v>
      </c>
      <c r="M193" t="s">
        <v>527</v>
      </c>
      <c r="N193" t="s">
        <v>86</v>
      </c>
      <c r="O193" s="2">
        <v>0.27083333333333331</v>
      </c>
      <c r="P193" t="s">
        <v>528</v>
      </c>
      <c r="Q193">
        <v>1</v>
      </c>
      <c r="R193" t="s">
        <v>88</v>
      </c>
      <c r="S193">
        <v>33.191589999999998</v>
      </c>
      <c r="T193">
        <v>-117.38888</v>
      </c>
      <c r="U193" t="s">
        <v>89</v>
      </c>
      <c r="V193" t="b">
        <v>0</v>
      </c>
      <c r="X193" t="s">
        <v>529</v>
      </c>
      <c r="Y193" t="s">
        <v>91</v>
      </c>
      <c r="AA193" t="s">
        <v>926</v>
      </c>
      <c r="AB193" t="s">
        <v>787</v>
      </c>
      <c r="AC193" t="s">
        <v>788</v>
      </c>
      <c r="AD193" t="s">
        <v>96</v>
      </c>
      <c r="AE193">
        <v>1</v>
      </c>
      <c r="AF193" t="s">
        <v>927</v>
      </c>
      <c r="AG193" t="b">
        <v>1</v>
      </c>
      <c r="AH193" t="s">
        <v>928</v>
      </c>
      <c r="AI193" t="s">
        <v>99</v>
      </c>
      <c r="AJ193" t="s">
        <v>100</v>
      </c>
      <c r="AK193">
        <v>40.799999999999997</v>
      </c>
      <c r="AL193" t="s">
        <v>101</v>
      </c>
      <c r="AN193" t="s">
        <v>883</v>
      </c>
      <c r="AO193">
        <v>1</v>
      </c>
      <c r="AP193" t="s">
        <v>103</v>
      </c>
      <c r="AQ193">
        <v>400.38</v>
      </c>
      <c r="AR193" t="s">
        <v>101</v>
      </c>
      <c r="AS193" t="s">
        <v>83</v>
      </c>
      <c r="AT193" t="s">
        <v>104</v>
      </c>
      <c r="AU193" t="s">
        <v>884</v>
      </c>
      <c r="AV193" t="s">
        <v>106</v>
      </c>
      <c r="AW193" t="s">
        <v>125</v>
      </c>
      <c r="AX193">
        <v>50</v>
      </c>
      <c r="AY193" t="s">
        <v>126</v>
      </c>
      <c r="AZ193" t="s">
        <v>109</v>
      </c>
      <c r="BA193" t="s">
        <v>110</v>
      </c>
      <c r="BB193" t="s">
        <v>127</v>
      </c>
      <c r="BC193" t="s">
        <v>703</v>
      </c>
      <c r="BD193" s="1">
        <v>44977</v>
      </c>
      <c r="BE193" t="s">
        <v>885</v>
      </c>
      <c r="BF193" s="1">
        <v>44797</v>
      </c>
      <c r="BG193" t="s">
        <v>117</v>
      </c>
      <c r="BH193" s="1">
        <v>18264</v>
      </c>
      <c r="BI193">
        <v>1</v>
      </c>
      <c r="BJ193" s="35">
        <f>BK193*1000</f>
        <v>25</v>
      </c>
      <c r="BK193">
        <v>2.5000000000000001E-2</v>
      </c>
      <c r="BL193">
        <v>2.5000000000000001E-2</v>
      </c>
      <c r="BM193" t="s">
        <v>123</v>
      </c>
      <c r="BN193" t="s">
        <v>124</v>
      </c>
      <c r="BO193">
        <v>3.0000000000000001E-3</v>
      </c>
      <c r="BP193">
        <v>0.01</v>
      </c>
      <c r="BQ193">
        <v>1</v>
      </c>
      <c r="BR193" t="s">
        <v>117</v>
      </c>
      <c r="BS193" t="s">
        <v>118</v>
      </c>
      <c r="BT193" t="s">
        <v>119</v>
      </c>
      <c r="BU193" t="s">
        <v>120</v>
      </c>
      <c r="BX193" t="b">
        <v>0</v>
      </c>
      <c r="BY193" t="b">
        <v>1</v>
      </c>
      <c r="BZ193">
        <f>VLOOKUP(AA193,Comps2,6,FALSE)</f>
        <v>189</v>
      </c>
      <c r="CA193">
        <f>VLOOKUP(AA193,Comps2,7,FALSE)</f>
        <v>207</v>
      </c>
      <c r="CB193" t="str">
        <f>VLOOKUP(AA193,Comps2,8,FALSE)</f>
        <v>mm</v>
      </c>
      <c r="CC193" t="str">
        <f>VLOOKUP(AA193,Comps2,9,FALSE)</f>
        <v>Field</v>
      </c>
      <c r="CD193">
        <f>VLOOKUP(AA193,Comps2,10,FALSE)</f>
        <v>185</v>
      </c>
      <c r="CE193" t="str">
        <f>VLOOKUP(AA193,Comps2,11,FALSE)</f>
        <v>g</v>
      </c>
      <c r="CF193" t="str">
        <f>VLOOKUP(AA193,Comps2,12,FALSE)</f>
        <v>Field</v>
      </c>
      <c r="CG193">
        <f>VLOOKUP(AA193,Comps2,13,FALSE)</f>
        <v>0</v>
      </c>
      <c r="CH193" t="e">
        <f>VLOOKUP(AA193,Comps2,14,FALSE)</f>
        <v>#N/A</v>
      </c>
      <c r="CI193" t="str">
        <f>VLOOKUP(AA193,Comps2,15,FALSE)</f>
        <v>LAB</v>
      </c>
    </row>
    <row r="194" spans="1:87" x14ac:dyDescent="0.25">
      <c r="A194" s="1">
        <v>44803</v>
      </c>
      <c r="B194">
        <v>8</v>
      </c>
      <c r="C194">
        <v>2022</v>
      </c>
      <c r="D194" t="s">
        <v>972</v>
      </c>
      <c r="E194" t="s">
        <v>973</v>
      </c>
      <c r="F194" t="s">
        <v>78</v>
      </c>
      <c r="G194" t="s">
        <v>79</v>
      </c>
      <c r="H194" t="s">
        <v>80</v>
      </c>
      <c r="I194" t="s">
        <v>81</v>
      </c>
      <c r="J194" t="s">
        <v>82</v>
      </c>
      <c r="K194" t="s">
        <v>83</v>
      </c>
      <c r="M194" t="s">
        <v>782</v>
      </c>
      <c r="N194" t="s">
        <v>86</v>
      </c>
      <c r="O194" s="2">
        <v>0.57291666666666663</v>
      </c>
      <c r="P194" t="s">
        <v>783</v>
      </c>
      <c r="Q194">
        <v>1</v>
      </c>
      <c r="R194" t="s">
        <v>88</v>
      </c>
      <c r="S194">
        <v>33.20900125</v>
      </c>
      <c r="T194">
        <v>-117.40103499999999</v>
      </c>
      <c r="U194" t="s">
        <v>89</v>
      </c>
      <c r="V194" t="b">
        <v>0</v>
      </c>
      <c r="W194">
        <v>9</v>
      </c>
      <c r="X194" t="s">
        <v>784</v>
      </c>
      <c r="Y194" t="s">
        <v>91</v>
      </c>
      <c r="AA194" t="s">
        <v>974</v>
      </c>
      <c r="AB194" t="s">
        <v>787</v>
      </c>
      <c r="AC194" t="s">
        <v>788</v>
      </c>
      <c r="AD194" t="s">
        <v>96</v>
      </c>
      <c r="AE194">
        <v>1</v>
      </c>
      <c r="AF194" t="s">
        <v>975</v>
      </c>
      <c r="AG194" t="b">
        <v>1</v>
      </c>
      <c r="AH194" t="s">
        <v>976</v>
      </c>
      <c r="AI194" t="s">
        <v>99</v>
      </c>
      <c r="AJ194" t="s">
        <v>100</v>
      </c>
      <c r="AK194">
        <v>48.75</v>
      </c>
      <c r="AL194" t="s">
        <v>101</v>
      </c>
      <c r="AN194" t="s">
        <v>977</v>
      </c>
      <c r="AO194">
        <v>1</v>
      </c>
      <c r="AP194" t="s">
        <v>103</v>
      </c>
      <c r="AQ194">
        <v>375</v>
      </c>
      <c r="AR194" t="s">
        <v>101</v>
      </c>
      <c r="AS194" t="s">
        <v>83</v>
      </c>
      <c r="AT194" t="s">
        <v>104</v>
      </c>
      <c r="AU194" t="s">
        <v>978</v>
      </c>
      <c r="AV194" t="s">
        <v>106</v>
      </c>
      <c r="AW194" t="s">
        <v>125</v>
      </c>
      <c r="AX194">
        <v>50</v>
      </c>
      <c r="AY194" t="s">
        <v>126</v>
      </c>
      <c r="AZ194" t="s">
        <v>109</v>
      </c>
      <c r="BA194" t="s">
        <v>110</v>
      </c>
      <c r="BB194" t="s">
        <v>127</v>
      </c>
      <c r="BC194" t="s">
        <v>640</v>
      </c>
      <c r="BD194" s="1">
        <v>44945</v>
      </c>
      <c r="BE194" t="s">
        <v>979</v>
      </c>
      <c r="BF194" s="1">
        <v>44803</v>
      </c>
      <c r="BG194" t="s">
        <v>117</v>
      </c>
      <c r="BH194" s="1">
        <v>18264</v>
      </c>
      <c r="BI194">
        <v>1</v>
      </c>
      <c r="BJ194" s="35">
        <f>BK194*1000</f>
        <v>25</v>
      </c>
      <c r="BK194">
        <v>2.5000000000000001E-2</v>
      </c>
      <c r="BL194">
        <v>2.5000000000000001E-2</v>
      </c>
      <c r="BM194" t="s">
        <v>123</v>
      </c>
      <c r="BN194" t="s">
        <v>124</v>
      </c>
      <c r="BO194">
        <v>3.0000000000000001E-3</v>
      </c>
      <c r="BP194">
        <v>0.01</v>
      </c>
      <c r="BQ194">
        <v>1</v>
      </c>
      <c r="BR194" t="s">
        <v>117</v>
      </c>
      <c r="BS194" t="s">
        <v>118</v>
      </c>
      <c r="BT194" t="s">
        <v>119</v>
      </c>
      <c r="BU194" t="s">
        <v>120</v>
      </c>
      <c r="BX194" t="b">
        <v>0</v>
      </c>
      <c r="BY194" t="b">
        <v>1</v>
      </c>
      <c r="BZ194">
        <f>VLOOKUP(AA194,Comps2,6,FALSE)</f>
        <v>184</v>
      </c>
      <c r="CA194">
        <f>VLOOKUP(AA194,Comps2,7,FALSE)</f>
        <v>200</v>
      </c>
      <c r="CB194" t="str">
        <f>VLOOKUP(AA194,Comps2,8,FALSE)</f>
        <v>mm</v>
      </c>
      <c r="CC194" t="str">
        <f>VLOOKUP(AA194,Comps2,9,FALSE)</f>
        <v>Field</v>
      </c>
      <c r="CD194">
        <f>VLOOKUP(AA194,Comps2,10,FALSE)</f>
        <v>165</v>
      </c>
      <c r="CE194" t="str">
        <f>VLOOKUP(AA194,Comps2,11,FALSE)</f>
        <v>g</v>
      </c>
      <c r="CF194" t="str">
        <f>VLOOKUP(AA194,Comps2,12,FALSE)</f>
        <v>Field</v>
      </c>
      <c r="CG194">
        <f>VLOOKUP(AA194,Comps2,13,FALSE)</f>
        <v>0</v>
      </c>
      <c r="CH194" t="e">
        <f>VLOOKUP(AA194,Comps2,14,FALSE)</f>
        <v>#N/A</v>
      </c>
      <c r="CI194" t="str">
        <f>VLOOKUP(AA194,Comps2,15,FALSE)</f>
        <v>LAB</v>
      </c>
    </row>
    <row r="195" spans="1:87" x14ac:dyDescent="0.25">
      <c r="A195" s="1">
        <v>44803</v>
      </c>
      <c r="B195">
        <v>8</v>
      </c>
      <c r="C195">
        <v>2022</v>
      </c>
      <c r="D195" t="s">
        <v>972</v>
      </c>
      <c r="E195" t="s">
        <v>973</v>
      </c>
      <c r="F195" t="s">
        <v>78</v>
      </c>
      <c r="G195" t="s">
        <v>79</v>
      </c>
      <c r="H195" t="s">
        <v>80</v>
      </c>
      <c r="I195" t="s">
        <v>81</v>
      </c>
      <c r="J195" t="s">
        <v>82</v>
      </c>
      <c r="K195" t="s">
        <v>83</v>
      </c>
      <c r="M195" t="s">
        <v>782</v>
      </c>
      <c r="N195" t="s">
        <v>86</v>
      </c>
      <c r="O195" s="2">
        <v>0.57291666666666663</v>
      </c>
      <c r="P195" t="s">
        <v>783</v>
      </c>
      <c r="Q195">
        <v>1</v>
      </c>
      <c r="R195" t="s">
        <v>88</v>
      </c>
      <c r="S195">
        <v>33.20900125</v>
      </c>
      <c r="T195">
        <v>-117.40103499999999</v>
      </c>
      <c r="U195" t="s">
        <v>89</v>
      </c>
      <c r="V195" t="b">
        <v>0</v>
      </c>
      <c r="W195">
        <v>9</v>
      </c>
      <c r="X195" t="s">
        <v>784</v>
      </c>
      <c r="Y195" t="s">
        <v>91</v>
      </c>
      <c r="AA195" t="s">
        <v>980</v>
      </c>
      <c r="AB195" t="s">
        <v>787</v>
      </c>
      <c r="AC195" t="s">
        <v>788</v>
      </c>
      <c r="AD195" t="s">
        <v>96</v>
      </c>
      <c r="AE195">
        <v>1</v>
      </c>
      <c r="AF195" t="s">
        <v>981</v>
      </c>
      <c r="AG195" t="b">
        <v>1</v>
      </c>
      <c r="AH195" t="s">
        <v>982</v>
      </c>
      <c r="AI195" t="s">
        <v>99</v>
      </c>
      <c r="AJ195" t="s">
        <v>100</v>
      </c>
      <c r="AK195">
        <v>56.25</v>
      </c>
      <c r="AL195" t="s">
        <v>101</v>
      </c>
      <c r="AN195" t="s">
        <v>977</v>
      </c>
      <c r="AO195">
        <v>1</v>
      </c>
      <c r="AP195" t="s">
        <v>103</v>
      </c>
      <c r="AQ195">
        <v>375</v>
      </c>
      <c r="AR195" t="s">
        <v>101</v>
      </c>
      <c r="AS195" t="s">
        <v>83</v>
      </c>
      <c r="AT195" t="s">
        <v>104</v>
      </c>
      <c r="AU195" t="s">
        <v>978</v>
      </c>
      <c r="AV195" t="s">
        <v>106</v>
      </c>
      <c r="AW195" t="s">
        <v>125</v>
      </c>
      <c r="AX195">
        <v>50</v>
      </c>
      <c r="AY195" t="s">
        <v>126</v>
      </c>
      <c r="AZ195" t="s">
        <v>109</v>
      </c>
      <c r="BA195" t="s">
        <v>110</v>
      </c>
      <c r="BB195" t="s">
        <v>127</v>
      </c>
      <c r="BC195" t="s">
        <v>640</v>
      </c>
      <c r="BD195" s="1">
        <v>44945</v>
      </c>
      <c r="BE195" t="s">
        <v>979</v>
      </c>
      <c r="BF195" s="1">
        <v>44803</v>
      </c>
      <c r="BG195" t="s">
        <v>117</v>
      </c>
      <c r="BH195" s="1">
        <v>18264</v>
      </c>
      <c r="BI195">
        <v>1</v>
      </c>
      <c r="BJ195" s="35">
        <f>BK195*1000</f>
        <v>25</v>
      </c>
      <c r="BK195">
        <v>2.5000000000000001E-2</v>
      </c>
      <c r="BL195">
        <v>2.5000000000000001E-2</v>
      </c>
      <c r="BM195" t="s">
        <v>123</v>
      </c>
      <c r="BN195" t="s">
        <v>124</v>
      </c>
      <c r="BO195">
        <v>3.0000000000000001E-3</v>
      </c>
      <c r="BP195">
        <v>0.01</v>
      </c>
      <c r="BQ195">
        <v>1</v>
      </c>
      <c r="BR195" t="s">
        <v>117</v>
      </c>
      <c r="BS195" t="s">
        <v>118</v>
      </c>
      <c r="BT195" t="s">
        <v>119</v>
      </c>
      <c r="BU195" t="s">
        <v>120</v>
      </c>
      <c r="BX195" t="b">
        <v>0</v>
      </c>
      <c r="BY195" t="b">
        <v>1</v>
      </c>
      <c r="BZ195">
        <f>VLOOKUP(AA195,Comps2,6,FALSE)</f>
        <v>191</v>
      </c>
      <c r="CA195">
        <f>VLOOKUP(AA195,Comps2,7,FALSE)</f>
        <v>210</v>
      </c>
      <c r="CB195" t="str">
        <f>VLOOKUP(AA195,Comps2,8,FALSE)</f>
        <v>mm</v>
      </c>
      <c r="CC195" t="str">
        <f>VLOOKUP(AA195,Comps2,9,FALSE)</f>
        <v>Field</v>
      </c>
      <c r="CD195">
        <f>VLOOKUP(AA195,Comps2,10,FALSE)</f>
        <v>195</v>
      </c>
      <c r="CE195" t="str">
        <f>VLOOKUP(AA195,Comps2,11,FALSE)</f>
        <v>g</v>
      </c>
      <c r="CF195" t="str">
        <f>VLOOKUP(AA195,Comps2,12,FALSE)</f>
        <v>Field</v>
      </c>
      <c r="CG195">
        <f>VLOOKUP(AA195,Comps2,13,FALSE)</f>
        <v>0</v>
      </c>
      <c r="CH195" t="e">
        <f>VLOOKUP(AA195,Comps2,14,FALSE)</f>
        <v>#N/A</v>
      </c>
      <c r="CI195" t="str">
        <f>VLOOKUP(AA195,Comps2,15,FALSE)</f>
        <v>LAB</v>
      </c>
    </row>
    <row r="196" spans="1:87" x14ac:dyDescent="0.25">
      <c r="A196" s="1">
        <v>44803</v>
      </c>
      <c r="B196">
        <v>8</v>
      </c>
      <c r="C196">
        <v>2022</v>
      </c>
      <c r="D196" t="s">
        <v>972</v>
      </c>
      <c r="E196" t="s">
        <v>973</v>
      </c>
      <c r="F196" t="s">
        <v>78</v>
      </c>
      <c r="G196" t="s">
        <v>79</v>
      </c>
      <c r="H196" t="s">
        <v>80</v>
      </c>
      <c r="I196" t="s">
        <v>81</v>
      </c>
      <c r="J196" t="s">
        <v>82</v>
      </c>
      <c r="K196" t="s">
        <v>83</v>
      </c>
      <c r="M196" t="s">
        <v>782</v>
      </c>
      <c r="N196" t="s">
        <v>86</v>
      </c>
      <c r="O196" s="2">
        <v>0.57291666666666663</v>
      </c>
      <c r="P196" t="s">
        <v>783</v>
      </c>
      <c r="Q196">
        <v>1</v>
      </c>
      <c r="R196" t="s">
        <v>88</v>
      </c>
      <c r="S196">
        <v>33.20900125</v>
      </c>
      <c r="T196">
        <v>-117.40103499999999</v>
      </c>
      <c r="U196" t="s">
        <v>89</v>
      </c>
      <c r="V196" t="b">
        <v>0</v>
      </c>
      <c r="W196">
        <v>9</v>
      </c>
      <c r="X196" t="s">
        <v>784</v>
      </c>
      <c r="Y196" t="s">
        <v>91</v>
      </c>
      <c r="AA196" t="s">
        <v>983</v>
      </c>
      <c r="AB196" t="s">
        <v>787</v>
      </c>
      <c r="AC196" t="s">
        <v>788</v>
      </c>
      <c r="AD196" t="s">
        <v>96</v>
      </c>
      <c r="AE196">
        <v>1</v>
      </c>
      <c r="AF196" t="s">
        <v>984</v>
      </c>
      <c r="AG196" t="b">
        <v>1</v>
      </c>
      <c r="AH196" t="s">
        <v>985</v>
      </c>
      <c r="AI196" t="s">
        <v>99</v>
      </c>
      <c r="AJ196" t="s">
        <v>100</v>
      </c>
      <c r="AK196">
        <v>56.25</v>
      </c>
      <c r="AL196" t="s">
        <v>101</v>
      </c>
      <c r="AN196" t="s">
        <v>977</v>
      </c>
      <c r="AO196">
        <v>1</v>
      </c>
      <c r="AP196" t="s">
        <v>103</v>
      </c>
      <c r="AQ196">
        <v>375</v>
      </c>
      <c r="AR196" t="s">
        <v>101</v>
      </c>
      <c r="AS196" t="s">
        <v>83</v>
      </c>
      <c r="AT196" t="s">
        <v>104</v>
      </c>
      <c r="AU196" t="s">
        <v>978</v>
      </c>
      <c r="AV196" t="s">
        <v>106</v>
      </c>
      <c r="AW196" t="s">
        <v>125</v>
      </c>
      <c r="AX196">
        <v>50</v>
      </c>
      <c r="AY196" t="s">
        <v>126</v>
      </c>
      <c r="AZ196" t="s">
        <v>109</v>
      </c>
      <c r="BA196" t="s">
        <v>110</v>
      </c>
      <c r="BB196" t="s">
        <v>127</v>
      </c>
      <c r="BC196" t="s">
        <v>640</v>
      </c>
      <c r="BD196" s="1">
        <v>44945</v>
      </c>
      <c r="BE196" t="s">
        <v>979</v>
      </c>
      <c r="BF196" s="1">
        <v>44803</v>
      </c>
      <c r="BG196" t="s">
        <v>117</v>
      </c>
      <c r="BH196" s="1">
        <v>18264</v>
      </c>
      <c r="BI196">
        <v>1</v>
      </c>
      <c r="BJ196" s="35">
        <f>BK196*1000</f>
        <v>25</v>
      </c>
      <c r="BK196">
        <v>2.5000000000000001E-2</v>
      </c>
      <c r="BL196">
        <v>2.5000000000000001E-2</v>
      </c>
      <c r="BM196" t="s">
        <v>123</v>
      </c>
      <c r="BN196" t="s">
        <v>124</v>
      </c>
      <c r="BO196">
        <v>3.0000000000000001E-3</v>
      </c>
      <c r="BP196">
        <v>0.01</v>
      </c>
      <c r="BQ196">
        <v>1</v>
      </c>
      <c r="BR196" t="s">
        <v>117</v>
      </c>
      <c r="BS196" t="s">
        <v>118</v>
      </c>
      <c r="BT196" t="s">
        <v>119</v>
      </c>
      <c r="BU196" t="s">
        <v>120</v>
      </c>
      <c r="BX196" t="b">
        <v>0</v>
      </c>
      <c r="BY196" t="b">
        <v>1</v>
      </c>
      <c r="BZ196">
        <f>VLOOKUP(AA196,Comps2,6,FALSE)</f>
        <v>198</v>
      </c>
      <c r="CA196">
        <f>VLOOKUP(AA196,Comps2,7,FALSE)</f>
        <v>217</v>
      </c>
      <c r="CB196" t="str">
        <f>VLOOKUP(AA196,Comps2,8,FALSE)</f>
        <v>mm</v>
      </c>
      <c r="CC196" t="str">
        <f>VLOOKUP(AA196,Comps2,9,FALSE)</f>
        <v>Field</v>
      </c>
      <c r="CD196">
        <f>VLOOKUP(AA196,Comps2,10,FALSE)</f>
        <v>195</v>
      </c>
      <c r="CE196" t="str">
        <f>VLOOKUP(AA196,Comps2,11,FALSE)</f>
        <v>g</v>
      </c>
      <c r="CF196" t="str">
        <f>VLOOKUP(AA196,Comps2,12,FALSE)</f>
        <v>Field</v>
      </c>
      <c r="CG196">
        <f>VLOOKUP(AA196,Comps2,13,FALSE)</f>
        <v>0</v>
      </c>
      <c r="CH196" t="e">
        <f>VLOOKUP(AA196,Comps2,14,FALSE)</f>
        <v>#N/A</v>
      </c>
      <c r="CI196" t="str">
        <f>VLOOKUP(AA196,Comps2,15,FALSE)</f>
        <v>LAB</v>
      </c>
    </row>
    <row r="197" spans="1:87" x14ac:dyDescent="0.25">
      <c r="A197" s="1">
        <v>44803</v>
      </c>
      <c r="B197">
        <v>8</v>
      </c>
      <c r="C197">
        <v>2022</v>
      </c>
      <c r="D197" t="s">
        <v>972</v>
      </c>
      <c r="E197" t="s">
        <v>973</v>
      </c>
      <c r="F197" t="s">
        <v>78</v>
      </c>
      <c r="G197" t="s">
        <v>79</v>
      </c>
      <c r="H197" t="s">
        <v>80</v>
      </c>
      <c r="I197" t="s">
        <v>81</v>
      </c>
      <c r="J197" t="s">
        <v>82</v>
      </c>
      <c r="K197" t="s">
        <v>83</v>
      </c>
      <c r="M197" t="s">
        <v>782</v>
      </c>
      <c r="N197" t="s">
        <v>86</v>
      </c>
      <c r="O197" s="2">
        <v>0.57291666666666663</v>
      </c>
      <c r="P197" t="s">
        <v>783</v>
      </c>
      <c r="Q197">
        <v>1</v>
      </c>
      <c r="R197" t="s">
        <v>88</v>
      </c>
      <c r="S197">
        <v>33.20900125</v>
      </c>
      <c r="T197">
        <v>-117.40103499999999</v>
      </c>
      <c r="U197" t="s">
        <v>89</v>
      </c>
      <c r="V197" t="b">
        <v>0</v>
      </c>
      <c r="W197">
        <v>9</v>
      </c>
      <c r="X197" t="s">
        <v>784</v>
      </c>
      <c r="Y197" t="s">
        <v>91</v>
      </c>
      <c r="AA197" t="s">
        <v>986</v>
      </c>
      <c r="AB197" t="s">
        <v>787</v>
      </c>
      <c r="AC197" t="s">
        <v>788</v>
      </c>
      <c r="AD197" t="s">
        <v>96</v>
      </c>
      <c r="AE197">
        <v>1</v>
      </c>
      <c r="AF197" t="s">
        <v>987</v>
      </c>
      <c r="AG197" t="b">
        <v>1</v>
      </c>
      <c r="AH197" t="s">
        <v>988</v>
      </c>
      <c r="AI197" t="s">
        <v>99</v>
      </c>
      <c r="AJ197" t="s">
        <v>100</v>
      </c>
      <c r="AK197">
        <v>108.75</v>
      </c>
      <c r="AL197" t="s">
        <v>101</v>
      </c>
      <c r="AN197" t="s">
        <v>977</v>
      </c>
      <c r="AO197">
        <v>1</v>
      </c>
      <c r="AP197" t="s">
        <v>103</v>
      </c>
      <c r="AQ197">
        <v>375</v>
      </c>
      <c r="AR197" t="s">
        <v>101</v>
      </c>
      <c r="AS197" t="s">
        <v>83</v>
      </c>
      <c r="AT197" t="s">
        <v>104</v>
      </c>
      <c r="AU197" t="s">
        <v>978</v>
      </c>
      <c r="AV197" t="s">
        <v>106</v>
      </c>
      <c r="AW197" t="s">
        <v>125</v>
      </c>
      <c r="AX197">
        <v>50</v>
      </c>
      <c r="AY197" t="s">
        <v>126</v>
      </c>
      <c r="AZ197" t="s">
        <v>109</v>
      </c>
      <c r="BA197" t="s">
        <v>110</v>
      </c>
      <c r="BB197" t="s">
        <v>127</v>
      </c>
      <c r="BC197" t="s">
        <v>640</v>
      </c>
      <c r="BD197" s="1">
        <v>44945</v>
      </c>
      <c r="BE197" t="s">
        <v>979</v>
      </c>
      <c r="BF197" s="1">
        <v>44803</v>
      </c>
      <c r="BG197" t="s">
        <v>117</v>
      </c>
      <c r="BH197" s="1">
        <v>18264</v>
      </c>
      <c r="BI197">
        <v>1</v>
      </c>
      <c r="BJ197" s="35">
        <f>BK197*1000</f>
        <v>25</v>
      </c>
      <c r="BK197">
        <v>2.5000000000000001E-2</v>
      </c>
      <c r="BL197">
        <v>2.5000000000000001E-2</v>
      </c>
      <c r="BM197" t="s">
        <v>123</v>
      </c>
      <c r="BN197" t="s">
        <v>124</v>
      </c>
      <c r="BO197">
        <v>3.0000000000000001E-3</v>
      </c>
      <c r="BP197">
        <v>0.01</v>
      </c>
      <c r="BQ197">
        <v>1</v>
      </c>
      <c r="BR197" t="s">
        <v>117</v>
      </c>
      <c r="BS197" t="s">
        <v>118</v>
      </c>
      <c r="BT197" t="s">
        <v>119</v>
      </c>
      <c r="BU197" t="s">
        <v>120</v>
      </c>
      <c r="BX197" t="b">
        <v>0</v>
      </c>
      <c r="BY197" t="b">
        <v>1</v>
      </c>
      <c r="BZ197">
        <f>VLOOKUP(AA197,Comps2,6,FALSE)</f>
        <v>246</v>
      </c>
      <c r="CA197">
        <f>VLOOKUP(AA197,Comps2,7,FALSE)</f>
        <v>266</v>
      </c>
      <c r="CB197" t="str">
        <f>VLOOKUP(AA197,Comps2,8,FALSE)</f>
        <v>mm</v>
      </c>
      <c r="CC197" t="str">
        <f>VLOOKUP(AA197,Comps2,9,FALSE)</f>
        <v>Field</v>
      </c>
      <c r="CD197">
        <f>VLOOKUP(AA197,Comps2,10,FALSE)</f>
        <v>365</v>
      </c>
      <c r="CE197" t="str">
        <f>VLOOKUP(AA197,Comps2,11,FALSE)</f>
        <v>g</v>
      </c>
      <c r="CF197" t="str">
        <f>VLOOKUP(AA197,Comps2,12,FALSE)</f>
        <v>Field</v>
      </c>
      <c r="CG197">
        <f>VLOOKUP(AA197,Comps2,13,FALSE)</f>
        <v>0</v>
      </c>
      <c r="CH197" t="e">
        <f>VLOOKUP(AA197,Comps2,14,FALSE)</f>
        <v>#N/A</v>
      </c>
      <c r="CI197" t="str">
        <f>VLOOKUP(AA197,Comps2,15,FALSE)</f>
        <v>LAB</v>
      </c>
    </row>
    <row r="198" spans="1:87" x14ac:dyDescent="0.25">
      <c r="A198" s="1">
        <v>44803</v>
      </c>
      <c r="B198">
        <v>8</v>
      </c>
      <c r="C198">
        <v>2022</v>
      </c>
      <c r="D198" t="s">
        <v>972</v>
      </c>
      <c r="E198" t="s">
        <v>973</v>
      </c>
      <c r="F198" t="s">
        <v>78</v>
      </c>
      <c r="G198" t="s">
        <v>79</v>
      </c>
      <c r="H198" t="s">
        <v>80</v>
      </c>
      <c r="I198" t="s">
        <v>81</v>
      </c>
      <c r="J198" t="s">
        <v>82</v>
      </c>
      <c r="K198" t="s">
        <v>83</v>
      </c>
      <c r="M198" t="s">
        <v>782</v>
      </c>
      <c r="N198" t="s">
        <v>86</v>
      </c>
      <c r="O198" s="2">
        <v>0.57291666666666663</v>
      </c>
      <c r="P198" t="s">
        <v>783</v>
      </c>
      <c r="Q198">
        <v>1</v>
      </c>
      <c r="R198" t="s">
        <v>88</v>
      </c>
      <c r="S198">
        <v>33.20900125</v>
      </c>
      <c r="T198">
        <v>-117.40103499999999</v>
      </c>
      <c r="U198" t="s">
        <v>89</v>
      </c>
      <c r="V198" t="b">
        <v>0</v>
      </c>
      <c r="W198">
        <v>9</v>
      </c>
      <c r="X198" t="s">
        <v>784</v>
      </c>
      <c r="Y198" t="s">
        <v>91</v>
      </c>
      <c r="AA198" t="s">
        <v>989</v>
      </c>
      <c r="AB198" t="s">
        <v>787</v>
      </c>
      <c r="AC198" t="s">
        <v>788</v>
      </c>
      <c r="AD198" t="s">
        <v>96</v>
      </c>
      <c r="AE198">
        <v>1</v>
      </c>
      <c r="AF198" t="s">
        <v>990</v>
      </c>
      <c r="AG198" t="b">
        <v>1</v>
      </c>
      <c r="AH198" t="s">
        <v>991</v>
      </c>
      <c r="AI198" t="s">
        <v>99</v>
      </c>
      <c r="AJ198" t="s">
        <v>100</v>
      </c>
      <c r="AK198">
        <v>105</v>
      </c>
      <c r="AL198" t="s">
        <v>101</v>
      </c>
      <c r="AN198" t="s">
        <v>977</v>
      </c>
      <c r="AO198">
        <v>1</v>
      </c>
      <c r="AP198" t="s">
        <v>103</v>
      </c>
      <c r="AQ198">
        <v>375</v>
      </c>
      <c r="AR198" t="s">
        <v>101</v>
      </c>
      <c r="AS198" t="s">
        <v>83</v>
      </c>
      <c r="AT198" t="s">
        <v>104</v>
      </c>
      <c r="AU198" t="s">
        <v>978</v>
      </c>
      <c r="AV198" t="s">
        <v>106</v>
      </c>
      <c r="AW198" t="s">
        <v>125</v>
      </c>
      <c r="AX198">
        <v>50</v>
      </c>
      <c r="AY198" t="s">
        <v>126</v>
      </c>
      <c r="AZ198" t="s">
        <v>109</v>
      </c>
      <c r="BA198" t="s">
        <v>110</v>
      </c>
      <c r="BB198" t="s">
        <v>127</v>
      </c>
      <c r="BC198" t="s">
        <v>640</v>
      </c>
      <c r="BD198" s="1">
        <v>44945</v>
      </c>
      <c r="BE198" t="s">
        <v>979</v>
      </c>
      <c r="BF198" s="1">
        <v>44803</v>
      </c>
      <c r="BG198" t="s">
        <v>117</v>
      </c>
      <c r="BH198" s="1">
        <v>18264</v>
      </c>
      <c r="BI198">
        <v>1</v>
      </c>
      <c r="BJ198" s="35">
        <f>BK198*1000</f>
        <v>25</v>
      </c>
      <c r="BK198">
        <v>2.5000000000000001E-2</v>
      </c>
      <c r="BL198">
        <v>2.5000000000000001E-2</v>
      </c>
      <c r="BM198" t="s">
        <v>123</v>
      </c>
      <c r="BN198" t="s">
        <v>124</v>
      </c>
      <c r="BO198">
        <v>3.0000000000000001E-3</v>
      </c>
      <c r="BP198">
        <v>0.01</v>
      </c>
      <c r="BQ198">
        <v>1</v>
      </c>
      <c r="BR198" t="s">
        <v>117</v>
      </c>
      <c r="BS198" t="s">
        <v>118</v>
      </c>
      <c r="BT198" t="s">
        <v>119</v>
      </c>
      <c r="BU198" t="s">
        <v>120</v>
      </c>
      <c r="BX198" t="b">
        <v>0</v>
      </c>
      <c r="BY198" t="b">
        <v>1</v>
      </c>
      <c r="BZ198">
        <f>VLOOKUP(AA198,Comps2,6,FALSE)</f>
        <v>240</v>
      </c>
      <c r="CA198">
        <f>VLOOKUP(AA198,Comps2,7,FALSE)</f>
        <v>259</v>
      </c>
      <c r="CB198" t="str">
        <f>VLOOKUP(AA198,Comps2,8,FALSE)</f>
        <v>mm</v>
      </c>
      <c r="CC198" t="str">
        <f>VLOOKUP(AA198,Comps2,9,FALSE)</f>
        <v>Field</v>
      </c>
      <c r="CD198">
        <f>VLOOKUP(AA198,Comps2,10,FALSE)</f>
        <v>350</v>
      </c>
      <c r="CE198" t="str">
        <f>VLOOKUP(AA198,Comps2,11,FALSE)</f>
        <v>g</v>
      </c>
      <c r="CF198" t="str">
        <f>VLOOKUP(AA198,Comps2,12,FALSE)</f>
        <v>Field</v>
      </c>
      <c r="CG198">
        <f>VLOOKUP(AA198,Comps2,13,FALSE)</f>
        <v>0</v>
      </c>
      <c r="CH198" t="e">
        <f>VLOOKUP(AA198,Comps2,14,FALSE)</f>
        <v>#N/A</v>
      </c>
      <c r="CI198" t="str">
        <f>VLOOKUP(AA198,Comps2,15,FALSE)</f>
        <v>LAB</v>
      </c>
    </row>
    <row r="199" spans="1:87" x14ac:dyDescent="0.25">
      <c r="A199" s="1">
        <v>44804</v>
      </c>
      <c r="B199">
        <v>8</v>
      </c>
      <c r="C199">
        <v>2022</v>
      </c>
      <c r="D199" t="s">
        <v>878</v>
      </c>
      <c r="E199" t="s">
        <v>879</v>
      </c>
      <c r="F199" t="s">
        <v>78</v>
      </c>
      <c r="G199" t="s">
        <v>79</v>
      </c>
      <c r="H199" t="s">
        <v>80</v>
      </c>
      <c r="I199" t="s">
        <v>81</v>
      </c>
      <c r="J199" t="s">
        <v>82</v>
      </c>
      <c r="K199" t="s">
        <v>83</v>
      </c>
      <c r="M199" t="s">
        <v>782</v>
      </c>
      <c r="N199" t="s">
        <v>86</v>
      </c>
      <c r="O199" s="2">
        <v>0.30208333333333331</v>
      </c>
      <c r="P199" t="s">
        <v>783</v>
      </c>
      <c r="Q199">
        <v>1</v>
      </c>
      <c r="R199" t="s">
        <v>88</v>
      </c>
      <c r="S199">
        <v>33.191589999999998</v>
      </c>
      <c r="T199">
        <v>-117.38888</v>
      </c>
      <c r="U199" t="s">
        <v>89</v>
      </c>
      <c r="V199" t="b">
        <v>0</v>
      </c>
      <c r="X199" t="s">
        <v>784</v>
      </c>
      <c r="Y199" t="s">
        <v>91</v>
      </c>
      <c r="Z199" t="s">
        <v>1073</v>
      </c>
      <c r="AA199" t="s">
        <v>1074</v>
      </c>
      <c r="AB199" t="s">
        <v>787</v>
      </c>
      <c r="AC199" t="s">
        <v>788</v>
      </c>
      <c r="AD199" t="s">
        <v>96</v>
      </c>
      <c r="AE199">
        <v>1</v>
      </c>
      <c r="AF199" t="s">
        <v>1075</v>
      </c>
      <c r="AG199" t="b">
        <v>1</v>
      </c>
      <c r="AH199" t="s">
        <v>1076</v>
      </c>
      <c r="AI199" t="s">
        <v>99</v>
      </c>
      <c r="AJ199" t="s">
        <v>100</v>
      </c>
      <c r="AK199">
        <v>61.6</v>
      </c>
      <c r="AL199" t="s">
        <v>101</v>
      </c>
      <c r="AN199" t="s">
        <v>883</v>
      </c>
      <c r="AO199">
        <v>1</v>
      </c>
      <c r="AP199" t="s">
        <v>103</v>
      </c>
      <c r="AQ199">
        <v>400.38</v>
      </c>
      <c r="AR199" t="s">
        <v>101</v>
      </c>
      <c r="AS199" t="s">
        <v>83</v>
      </c>
      <c r="AT199" t="s">
        <v>104</v>
      </c>
      <c r="AU199" t="s">
        <v>884</v>
      </c>
      <c r="AV199" t="s">
        <v>106</v>
      </c>
      <c r="AW199" t="s">
        <v>125</v>
      </c>
      <c r="AX199">
        <v>50</v>
      </c>
      <c r="AY199" t="s">
        <v>126</v>
      </c>
      <c r="AZ199" t="s">
        <v>109</v>
      </c>
      <c r="BA199" t="s">
        <v>110</v>
      </c>
      <c r="BB199" t="s">
        <v>127</v>
      </c>
      <c r="BC199" t="s">
        <v>703</v>
      </c>
      <c r="BD199" s="1">
        <v>44977</v>
      </c>
      <c r="BE199" t="s">
        <v>885</v>
      </c>
      <c r="BF199" s="1">
        <v>44797</v>
      </c>
      <c r="BG199" t="s">
        <v>117</v>
      </c>
      <c r="BH199" s="1">
        <v>18264</v>
      </c>
      <c r="BI199">
        <v>1</v>
      </c>
      <c r="BJ199" s="35">
        <f>BK199*1000</f>
        <v>25</v>
      </c>
      <c r="BK199">
        <v>2.5000000000000001E-2</v>
      </c>
      <c r="BL199">
        <v>2.5000000000000001E-2</v>
      </c>
      <c r="BM199" t="s">
        <v>123</v>
      </c>
      <c r="BN199" t="s">
        <v>124</v>
      </c>
      <c r="BO199">
        <v>3.0000000000000001E-3</v>
      </c>
      <c r="BP199">
        <v>0.01</v>
      </c>
      <c r="BQ199">
        <v>1</v>
      </c>
      <c r="BR199" t="s">
        <v>117</v>
      </c>
      <c r="BS199" t="s">
        <v>118</v>
      </c>
      <c r="BT199" t="s">
        <v>119</v>
      </c>
      <c r="BU199" t="s">
        <v>120</v>
      </c>
      <c r="BX199" t="b">
        <v>0</v>
      </c>
      <c r="BY199" t="b">
        <v>1</v>
      </c>
      <c r="BZ199">
        <f>VLOOKUP(AA199,Comps2,6,FALSE)</f>
        <v>214</v>
      </c>
      <c r="CA199">
        <f>VLOOKUP(AA199,Comps2,7,FALSE)</f>
        <v>233</v>
      </c>
      <c r="CB199" t="str">
        <f>VLOOKUP(AA199,Comps2,8,FALSE)</f>
        <v>mm</v>
      </c>
      <c r="CC199" t="str">
        <f>VLOOKUP(AA199,Comps2,9,FALSE)</f>
        <v>Field</v>
      </c>
      <c r="CD199">
        <f>VLOOKUP(AA199,Comps2,10,FALSE)</f>
        <v>280</v>
      </c>
      <c r="CE199" t="str">
        <f>VLOOKUP(AA199,Comps2,11,FALSE)</f>
        <v>g</v>
      </c>
      <c r="CF199" t="str">
        <f>VLOOKUP(AA199,Comps2,12,FALSE)</f>
        <v>Field</v>
      </c>
      <c r="CG199">
        <f>VLOOKUP(AA199,Comps2,13,FALSE)</f>
        <v>0</v>
      </c>
      <c r="CH199" t="e">
        <f>VLOOKUP(AA199,Comps2,14,FALSE)</f>
        <v>#N/A</v>
      </c>
      <c r="CI199" t="str">
        <f>VLOOKUP(AA199,Comps2,15,FALSE)</f>
        <v>LAB</v>
      </c>
    </row>
    <row r="200" spans="1:87" x14ac:dyDescent="0.25">
      <c r="A200" s="1">
        <v>44804</v>
      </c>
      <c r="B200">
        <v>8</v>
      </c>
      <c r="C200">
        <v>2022</v>
      </c>
      <c r="D200" t="s">
        <v>878</v>
      </c>
      <c r="E200" t="s">
        <v>879</v>
      </c>
      <c r="F200" t="s">
        <v>78</v>
      </c>
      <c r="G200" t="s">
        <v>79</v>
      </c>
      <c r="H200" t="s">
        <v>80</v>
      </c>
      <c r="I200" t="s">
        <v>81</v>
      </c>
      <c r="J200" t="s">
        <v>82</v>
      </c>
      <c r="K200" t="s">
        <v>83</v>
      </c>
      <c r="M200" t="s">
        <v>782</v>
      </c>
      <c r="N200" t="s">
        <v>86</v>
      </c>
      <c r="O200" s="2">
        <v>0.30208333333333331</v>
      </c>
      <c r="P200" t="s">
        <v>783</v>
      </c>
      <c r="Q200">
        <v>1</v>
      </c>
      <c r="R200" t="s">
        <v>88</v>
      </c>
      <c r="S200">
        <v>33.191589999999998</v>
      </c>
      <c r="T200">
        <v>-117.38888</v>
      </c>
      <c r="U200" t="s">
        <v>89</v>
      </c>
      <c r="V200" t="b">
        <v>0</v>
      </c>
      <c r="X200" t="s">
        <v>784</v>
      </c>
      <c r="Y200" t="s">
        <v>91</v>
      </c>
      <c r="Z200" t="s">
        <v>1073</v>
      </c>
      <c r="AA200" t="s">
        <v>1077</v>
      </c>
      <c r="AB200" t="s">
        <v>787</v>
      </c>
      <c r="AC200" t="s">
        <v>788</v>
      </c>
      <c r="AD200" t="s">
        <v>96</v>
      </c>
      <c r="AE200">
        <v>1</v>
      </c>
      <c r="AF200" t="s">
        <v>1078</v>
      </c>
      <c r="AG200" t="b">
        <v>1</v>
      </c>
      <c r="AH200" t="s">
        <v>1079</v>
      </c>
      <c r="AI200" t="s">
        <v>99</v>
      </c>
      <c r="AJ200" t="s">
        <v>100</v>
      </c>
      <c r="AK200">
        <v>37.19</v>
      </c>
      <c r="AL200" t="s">
        <v>101</v>
      </c>
      <c r="AN200" t="s">
        <v>883</v>
      </c>
      <c r="AO200">
        <v>1</v>
      </c>
      <c r="AP200" t="s">
        <v>103</v>
      </c>
      <c r="AQ200">
        <v>400.38</v>
      </c>
      <c r="AR200" t="s">
        <v>101</v>
      </c>
      <c r="AS200" t="s">
        <v>83</v>
      </c>
      <c r="AT200" t="s">
        <v>104</v>
      </c>
      <c r="AU200" t="s">
        <v>884</v>
      </c>
      <c r="AV200" t="s">
        <v>106</v>
      </c>
      <c r="AW200" t="s">
        <v>125</v>
      </c>
      <c r="AX200">
        <v>50</v>
      </c>
      <c r="AY200" t="s">
        <v>126</v>
      </c>
      <c r="AZ200" t="s">
        <v>109</v>
      </c>
      <c r="BA200" t="s">
        <v>110</v>
      </c>
      <c r="BB200" t="s">
        <v>127</v>
      </c>
      <c r="BC200" t="s">
        <v>703</v>
      </c>
      <c r="BD200" s="1">
        <v>44977</v>
      </c>
      <c r="BE200" t="s">
        <v>885</v>
      </c>
      <c r="BF200" s="1">
        <v>44797</v>
      </c>
      <c r="BG200" t="s">
        <v>117</v>
      </c>
      <c r="BH200" s="1">
        <v>18264</v>
      </c>
      <c r="BI200">
        <v>1</v>
      </c>
      <c r="BJ200" s="35">
        <f>BK200*1000</f>
        <v>25</v>
      </c>
      <c r="BK200">
        <v>2.5000000000000001E-2</v>
      </c>
      <c r="BL200">
        <v>2.5000000000000001E-2</v>
      </c>
      <c r="BM200" t="s">
        <v>123</v>
      </c>
      <c r="BN200" t="s">
        <v>124</v>
      </c>
      <c r="BO200">
        <v>3.0000000000000001E-3</v>
      </c>
      <c r="BP200">
        <v>0.01</v>
      </c>
      <c r="BQ200">
        <v>1</v>
      </c>
      <c r="BR200" t="s">
        <v>117</v>
      </c>
      <c r="BS200" t="s">
        <v>118</v>
      </c>
      <c r="BT200" t="s">
        <v>119</v>
      </c>
      <c r="BU200" t="s">
        <v>120</v>
      </c>
      <c r="BX200" t="b">
        <v>0</v>
      </c>
      <c r="BY200" t="b">
        <v>1</v>
      </c>
      <c r="BZ200">
        <f>VLOOKUP(AA200,Comps2,6,FALSE)</f>
        <v>191</v>
      </c>
      <c r="CA200">
        <f>VLOOKUP(AA200,Comps2,7,FALSE)</f>
        <v>206</v>
      </c>
      <c r="CB200" t="str">
        <f>VLOOKUP(AA200,Comps2,8,FALSE)</f>
        <v>mm</v>
      </c>
      <c r="CC200" t="str">
        <f>VLOOKUP(AA200,Comps2,9,FALSE)</f>
        <v>Field</v>
      </c>
      <c r="CD200">
        <f>VLOOKUP(AA200,Comps2,10,FALSE)</f>
        <v>170</v>
      </c>
      <c r="CE200" t="str">
        <f>VLOOKUP(AA200,Comps2,11,FALSE)</f>
        <v>g</v>
      </c>
      <c r="CF200" t="str">
        <f>VLOOKUP(AA200,Comps2,12,FALSE)</f>
        <v>Field</v>
      </c>
      <c r="CG200">
        <f>VLOOKUP(AA200,Comps2,13,FALSE)</f>
        <v>0</v>
      </c>
      <c r="CH200" t="e">
        <f>VLOOKUP(AA200,Comps2,14,FALSE)</f>
        <v>#N/A</v>
      </c>
      <c r="CI200" t="str">
        <f>VLOOKUP(AA200,Comps2,15,FALSE)</f>
        <v>LAB</v>
      </c>
    </row>
    <row r="201" spans="1:87" x14ac:dyDescent="0.25">
      <c r="A201" s="1">
        <v>44804</v>
      </c>
      <c r="B201">
        <v>8</v>
      </c>
      <c r="C201">
        <v>2022</v>
      </c>
      <c r="D201" t="s">
        <v>878</v>
      </c>
      <c r="E201" t="s">
        <v>879</v>
      </c>
      <c r="F201" t="s">
        <v>78</v>
      </c>
      <c r="G201" t="s">
        <v>79</v>
      </c>
      <c r="H201" t="s">
        <v>80</v>
      </c>
      <c r="I201" t="s">
        <v>81</v>
      </c>
      <c r="J201" t="s">
        <v>82</v>
      </c>
      <c r="K201" t="s">
        <v>83</v>
      </c>
      <c r="M201" t="s">
        <v>782</v>
      </c>
      <c r="N201" t="s">
        <v>86</v>
      </c>
      <c r="O201" s="2">
        <v>0.30208333333333331</v>
      </c>
      <c r="P201" t="s">
        <v>783</v>
      </c>
      <c r="Q201">
        <v>1</v>
      </c>
      <c r="R201" t="s">
        <v>88</v>
      </c>
      <c r="S201">
        <v>33.191589999999998</v>
      </c>
      <c r="T201">
        <v>-117.38888</v>
      </c>
      <c r="U201" t="s">
        <v>89</v>
      </c>
      <c r="V201" t="b">
        <v>0</v>
      </c>
      <c r="X201" t="s">
        <v>784</v>
      </c>
      <c r="Y201" t="s">
        <v>91</v>
      </c>
      <c r="Z201" t="s">
        <v>1073</v>
      </c>
      <c r="AA201" t="s">
        <v>1080</v>
      </c>
      <c r="AB201" t="s">
        <v>787</v>
      </c>
      <c r="AC201" t="s">
        <v>788</v>
      </c>
      <c r="AD201" t="s">
        <v>96</v>
      </c>
      <c r="AE201">
        <v>1</v>
      </c>
      <c r="AF201" t="s">
        <v>1081</v>
      </c>
      <c r="AG201" t="b">
        <v>1</v>
      </c>
      <c r="AH201" t="s">
        <v>1082</v>
      </c>
      <c r="AI201" t="s">
        <v>99</v>
      </c>
      <c r="AJ201" t="s">
        <v>100</v>
      </c>
      <c r="AK201">
        <v>92.4</v>
      </c>
      <c r="AL201" t="s">
        <v>101</v>
      </c>
      <c r="AN201" t="s">
        <v>883</v>
      </c>
      <c r="AO201">
        <v>1</v>
      </c>
      <c r="AP201" t="s">
        <v>103</v>
      </c>
      <c r="AQ201">
        <v>400.38</v>
      </c>
      <c r="AR201" t="s">
        <v>101</v>
      </c>
      <c r="AS201" t="s">
        <v>83</v>
      </c>
      <c r="AT201" t="s">
        <v>104</v>
      </c>
      <c r="AU201" t="s">
        <v>884</v>
      </c>
      <c r="AV201" t="s">
        <v>106</v>
      </c>
      <c r="AW201" t="s">
        <v>125</v>
      </c>
      <c r="AX201">
        <v>50</v>
      </c>
      <c r="AY201" t="s">
        <v>126</v>
      </c>
      <c r="AZ201" t="s">
        <v>109</v>
      </c>
      <c r="BA201" t="s">
        <v>110</v>
      </c>
      <c r="BB201" t="s">
        <v>127</v>
      </c>
      <c r="BC201" t="s">
        <v>703</v>
      </c>
      <c r="BD201" s="1">
        <v>44977</v>
      </c>
      <c r="BE201" t="s">
        <v>885</v>
      </c>
      <c r="BF201" s="1">
        <v>44797</v>
      </c>
      <c r="BG201" t="s">
        <v>117</v>
      </c>
      <c r="BH201" s="1">
        <v>18264</v>
      </c>
      <c r="BI201">
        <v>1</v>
      </c>
      <c r="BJ201" s="35">
        <f>BK201*1000</f>
        <v>25</v>
      </c>
      <c r="BK201">
        <v>2.5000000000000001E-2</v>
      </c>
      <c r="BL201">
        <v>2.5000000000000001E-2</v>
      </c>
      <c r="BM201" t="s">
        <v>123</v>
      </c>
      <c r="BN201" t="s">
        <v>124</v>
      </c>
      <c r="BO201">
        <v>3.0000000000000001E-3</v>
      </c>
      <c r="BP201">
        <v>0.01</v>
      </c>
      <c r="BQ201">
        <v>1</v>
      </c>
      <c r="BR201" t="s">
        <v>117</v>
      </c>
      <c r="BS201" t="s">
        <v>118</v>
      </c>
      <c r="BT201" t="s">
        <v>119</v>
      </c>
      <c r="BU201" t="s">
        <v>120</v>
      </c>
      <c r="BX201" t="b">
        <v>0</v>
      </c>
      <c r="BY201" t="b">
        <v>1</v>
      </c>
      <c r="BZ201">
        <f>VLOOKUP(AA201,Comps2,6,FALSE)</f>
        <v>260</v>
      </c>
      <c r="CA201">
        <f>VLOOKUP(AA201,Comps2,7,FALSE)</f>
        <v>275</v>
      </c>
      <c r="CB201" t="str">
        <f>VLOOKUP(AA201,Comps2,8,FALSE)</f>
        <v>mm</v>
      </c>
      <c r="CC201" t="str">
        <f>VLOOKUP(AA201,Comps2,9,FALSE)</f>
        <v>Field</v>
      </c>
      <c r="CD201">
        <f>VLOOKUP(AA201,Comps2,10,FALSE)</f>
        <v>420</v>
      </c>
      <c r="CE201" t="str">
        <f>VLOOKUP(AA201,Comps2,11,FALSE)</f>
        <v>g</v>
      </c>
      <c r="CF201" t="str">
        <f>VLOOKUP(AA201,Comps2,12,FALSE)</f>
        <v>Field</v>
      </c>
      <c r="CG201">
        <f>VLOOKUP(AA201,Comps2,13,FALSE)</f>
        <v>0</v>
      </c>
      <c r="CH201" t="e">
        <f>VLOOKUP(AA201,Comps2,14,FALSE)</f>
        <v>#N/A</v>
      </c>
      <c r="CI201" t="str">
        <f>VLOOKUP(AA201,Comps2,15,FALSE)</f>
        <v>LAB</v>
      </c>
    </row>
    <row r="202" spans="1:87" x14ac:dyDescent="0.25">
      <c r="A202" s="1">
        <v>44804</v>
      </c>
      <c r="B202">
        <v>8</v>
      </c>
      <c r="C202">
        <v>2022</v>
      </c>
      <c r="D202" t="s">
        <v>878</v>
      </c>
      <c r="E202" t="s">
        <v>879</v>
      </c>
      <c r="F202" t="s">
        <v>78</v>
      </c>
      <c r="G202" t="s">
        <v>79</v>
      </c>
      <c r="H202" t="s">
        <v>80</v>
      </c>
      <c r="I202" t="s">
        <v>81</v>
      </c>
      <c r="J202" t="s">
        <v>82</v>
      </c>
      <c r="K202" t="s">
        <v>83</v>
      </c>
      <c r="M202" t="s">
        <v>782</v>
      </c>
      <c r="N202" t="s">
        <v>86</v>
      </c>
      <c r="O202" s="2">
        <v>0.30208333333333331</v>
      </c>
      <c r="P202" t="s">
        <v>783</v>
      </c>
      <c r="Q202">
        <v>1</v>
      </c>
      <c r="R202" t="s">
        <v>88</v>
      </c>
      <c r="S202">
        <v>33.191589999999998</v>
      </c>
      <c r="T202">
        <v>-117.38888</v>
      </c>
      <c r="U202" t="s">
        <v>89</v>
      </c>
      <c r="V202" t="b">
        <v>0</v>
      </c>
      <c r="X202" t="s">
        <v>784</v>
      </c>
      <c r="Y202" t="s">
        <v>91</v>
      </c>
      <c r="Z202" t="s">
        <v>1073</v>
      </c>
      <c r="AA202" t="s">
        <v>1083</v>
      </c>
      <c r="AB202" t="s">
        <v>787</v>
      </c>
      <c r="AC202" t="s">
        <v>788</v>
      </c>
      <c r="AD202" t="s">
        <v>96</v>
      </c>
      <c r="AE202">
        <v>1</v>
      </c>
      <c r="AF202" t="s">
        <v>1084</v>
      </c>
      <c r="AG202" t="b">
        <v>1</v>
      </c>
      <c r="AH202" t="s">
        <v>1085</v>
      </c>
      <c r="AI202" t="s">
        <v>99</v>
      </c>
      <c r="AJ202" t="s">
        <v>100</v>
      </c>
      <c r="AK202">
        <v>92.39</v>
      </c>
      <c r="AL202" t="s">
        <v>101</v>
      </c>
      <c r="AN202" t="s">
        <v>883</v>
      </c>
      <c r="AO202">
        <v>1</v>
      </c>
      <c r="AP202" t="s">
        <v>103</v>
      </c>
      <c r="AQ202">
        <v>400.38</v>
      </c>
      <c r="AR202" t="s">
        <v>101</v>
      </c>
      <c r="AS202" t="s">
        <v>83</v>
      </c>
      <c r="AT202" t="s">
        <v>104</v>
      </c>
      <c r="AU202" t="s">
        <v>884</v>
      </c>
      <c r="AV202" t="s">
        <v>106</v>
      </c>
      <c r="AW202" t="s">
        <v>125</v>
      </c>
      <c r="AX202">
        <v>50</v>
      </c>
      <c r="AY202" t="s">
        <v>126</v>
      </c>
      <c r="AZ202" t="s">
        <v>109</v>
      </c>
      <c r="BA202" t="s">
        <v>110</v>
      </c>
      <c r="BB202" t="s">
        <v>127</v>
      </c>
      <c r="BC202" t="s">
        <v>703</v>
      </c>
      <c r="BD202" s="1">
        <v>44977</v>
      </c>
      <c r="BE202" t="s">
        <v>885</v>
      </c>
      <c r="BF202" s="1">
        <v>44797</v>
      </c>
      <c r="BG202" t="s">
        <v>117</v>
      </c>
      <c r="BH202" s="1">
        <v>18264</v>
      </c>
      <c r="BI202">
        <v>1</v>
      </c>
      <c r="BJ202" s="35">
        <f>BK202*1000</f>
        <v>25</v>
      </c>
      <c r="BK202">
        <v>2.5000000000000001E-2</v>
      </c>
      <c r="BL202">
        <v>2.5000000000000001E-2</v>
      </c>
      <c r="BM202" t="s">
        <v>123</v>
      </c>
      <c r="BN202" t="s">
        <v>124</v>
      </c>
      <c r="BO202">
        <v>3.0000000000000001E-3</v>
      </c>
      <c r="BP202">
        <v>0.01</v>
      </c>
      <c r="BQ202">
        <v>1</v>
      </c>
      <c r="BR202" t="s">
        <v>117</v>
      </c>
      <c r="BS202" t="s">
        <v>118</v>
      </c>
      <c r="BT202" t="s">
        <v>119</v>
      </c>
      <c r="BU202" t="s">
        <v>120</v>
      </c>
      <c r="BX202" t="b">
        <v>0</v>
      </c>
      <c r="BY202" t="b">
        <v>1</v>
      </c>
      <c r="BZ202">
        <f>VLOOKUP(AA202,Comps2,6,FALSE)</f>
        <v>256</v>
      </c>
      <c r="CA202">
        <f>VLOOKUP(AA202,Comps2,7,FALSE)</f>
        <v>275</v>
      </c>
      <c r="CB202" t="str">
        <f>VLOOKUP(AA202,Comps2,8,FALSE)</f>
        <v>mm</v>
      </c>
      <c r="CC202" t="str">
        <f>VLOOKUP(AA202,Comps2,9,FALSE)</f>
        <v>Field</v>
      </c>
      <c r="CD202">
        <f>VLOOKUP(AA202,Comps2,10,FALSE)</f>
        <v>420</v>
      </c>
      <c r="CE202" t="str">
        <f>VLOOKUP(AA202,Comps2,11,FALSE)</f>
        <v>g</v>
      </c>
      <c r="CF202" t="str">
        <f>VLOOKUP(AA202,Comps2,12,FALSE)</f>
        <v>Field</v>
      </c>
      <c r="CG202">
        <f>VLOOKUP(AA202,Comps2,13,FALSE)</f>
        <v>0</v>
      </c>
      <c r="CH202" t="e">
        <f>VLOOKUP(AA202,Comps2,14,FALSE)</f>
        <v>#N/A</v>
      </c>
      <c r="CI202" t="str">
        <f>VLOOKUP(AA202,Comps2,15,FALSE)</f>
        <v>LAB</v>
      </c>
    </row>
    <row r="203" spans="1:87" x14ac:dyDescent="0.25">
      <c r="A203" s="1">
        <v>44796</v>
      </c>
      <c r="B203">
        <v>8</v>
      </c>
      <c r="C203">
        <v>2022</v>
      </c>
      <c r="D203" t="s">
        <v>729</v>
      </c>
      <c r="E203" t="s">
        <v>730</v>
      </c>
      <c r="F203" t="s">
        <v>78</v>
      </c>
      <c r="G203" t="s">
        <v>79</v>
      </c>
      <c r="H203" t="s">
        <v>80</v>
      </c>
      <c r="I203" t="s">
        <v>81</v>
      </c>
      <c r="J203" t="s">
        <v>82</v>
      </c>
      <c r="K203" t="s">
        <v>83</v>
      </c>
      <c r="M203" t="s">
        <v>782</v>
      </c>
      <c r="N203" t="s">
        <v>86</v>
      </c>
      <c r="O203" s="2">
        <v>0.29166666666666669</v>
      </c>
      <c r="P203" t="s">
        <v>783</v>
      </c>
      <c r="Q203">
        <v>1</v>
      </c>
      <c r="R203" t="s">
        <v>88</v>
      </c>
      <c r="S203">
        <v>32.579559000000003</v>
      </c>
      <c r="T203">
        <v>-117.137264</v>
      </c>
      <c r="U203" t="s">
        <v>89</v>
      </c>
      <c r="V203" t="b">
        <v>0</v>
      </c>
      <c r="X203" t="s">
        <v>784</v>
      </c>
      <c r="Y203" t="s">
        <v>91</v>
      </c>
      <c r="Z203" t="s">
        <v>785</v>
      </c>
      <c r="AA203" t="s">
        <v>815</v>
      </c>
      <c r="AB203" t="s">
        <v>808</v>
      </c>
      <c r="AC203" t="s">
        <v>809</v>
      </c>
      <c r="AD203" t="s">
        <v>96</v>
      </c>
      <c r="AE203">
        <v>1</v>
      </c>
      <c r="AF203" t="s">
        <v>816</v>
      </c>
      <c r="AG203" t="b">
        <v>1</v>
      </c>
      <c r="AH203" t="s">
        <v>817</v>
      </c>
      <c r="AI203" t="s">
        <v>99</v>
      </c>
      <c r="AJ203" t="s">
        <v>100</v>
      </c>
      <c r="AK203">
        <v>100.8</v>
      </c>
      <c r="AL203" t="s">
        <v>101</v>
      </c>
      <c r="AN203" t="s">
        <v>818</v>
      </c>
      <c r="AO203">
        <v>1</v>
      </c>
      <c r="AP203" t="s">
        <v>103</v>
      </c>
      <c r="AQ203">
        <v>400.4</v>
      </c>
      <c r="AR203" t="s">
        <v>101</v>
      </c>
      <c r="AS203" t="s">
        <v>83</v>
      </c>
      <c r="AT203" t="s">
        <v>104</v>
      </c>
      <c r="AU203" t="s">
        <v>819</v>
      </c>
      <c r="AV203" t="s">
        <v>106</v>
      </c>
      <c r="AW203" t="s">
        <v>125</v>
      </c>
      <c r="AX203">
        <v>50</v>
      </c>
      <c r="AY203" t="s">
        <v>126</v>
      </c>
      <c r="AZ203" t="s">
        <v>109</v>
      </c>
      <c r="BA203" t="s">
        <v>110</v>
      </c>
      <c r="BB203" t="s">
        <v>127</v>
      </c>
      <c r="BC203" t="s">
        <v>697</v>
      </c>
      <c r="BD203" s="1">
        <v>44986</v>
      </c>
      <c r="BE203" t="s">
        <v>820</v>
      </c>
      <c r="BF203" s="1">
        <v>44796</v>
      </c>
      <c r="BG203" t="s">
        <v>117</v>
      </c>
      <c r="BH203" s="1">
        <v>18264</v>
      </c>
      <c r="BI203">
        <v>1</v>
      </c>
      <c r="BJ203" s="35">
        <f>BK203*1000</f>
        <v>24</v>
      </c>
      <c r="BK203">
        <v>2.4E-2</v>
      </c>
      <c r="BL203">
        <v>2.4E-2</v>
      </c>
      <c r="BM203" t="s">
        <v>123</v>
      </c>
      <c r="BN203" t="s">
        <v>124</v>
      </c>
      <c r="BO203">
        <v>3.0000000000000001E-3</v>
      </c>
      <c r="BP203">
        <v>0.01</v>
      </c>
      <c r="BQ203">
        <v>1</v>
      </c>
      <c r="BR203" t="s">
        <v>117</v>
      </c>
      <c r="BS203" t="s">
        <v>118</v>
      </c>
      <c r="BT203" t="s">
        <v>119</v>
      </c>
      <c r="BU203" t="s">
        <v>120</v>
      </c>
      <c r="BX203" t="b">
        <v>0</v>
      </c>
      <c r="BY203" t="b">
        <v>1</v>
      </c>
      <c r="BZ203">
        <f>VLOOKUP(AA203,Comps2,6,FALSE)</f>
        <v>273</v>
      </c>
      <c r="CA203">
        <f>VLOOKUP(AA203,Comps2,7,FALSE)</f>
        <v>278</v>
      </c>
      <c r="CB203" t="str">
        <f>VLOOKUP(AA203,Comps2,8,FALSE)</f>
        <v>mm</v>
      </c>
      <c r="CC203" t="str">
        <f>VLOOKUP(AA203,Comps2,9,FALSE)</f>
        <v>Field</v>
      </c>
      <c r="CD203">
        <f>VLOOKUP(AA203,Comps2,10,FALSE)</f>
        <v>195</v>
      </c>
      <c r="CE203" t="str">
        <f>VLOOKUP(AA203,Comps2,11,FALSE)</f>
        <v>g</v>
      </c>
      <c r="CF203" t="str">
        <f>VLOOKUP(AA203,Comps2,12,FALSE)</f>
        <v>Field</v>
      </c>
      <c r="CG203">
        <f>VLOOKUP(AA203,Comps2,13,FALSE)</f>
        <v>0</v>
      </c>
      <c r="CH203" t="e">
        <f>VLOOKUP(AA203,Comps2,14,FALSE)</f>
        <v>#N/A</v>
      </c>
      <c r="CI203" t="str">
        <f>VLOOKUP(AA203,Comps2,15,FALSE)</f>
        <v>LAB</v>
      </c>
    </row>
    <row r="204" spans="1:87" x14ac:dyDescent="0.25">
      <c r="A204" s="1">
        <v>44796</v>
      </c>
      <c r="B204">
        <v>8</v>
      </c>
      <c r="C204">
        <v>2022</v>
      </c>
      <c r="D204" t="s">
        <v>729</v>
      </c>
      <c r="E204" t="s">
        <v>730</v>
      </c>
      <c r="F204" t="s">
        <v>78</v>
      </c>
      <c r="G204" t="s">
        <v>79</v>
      </c>
      <c r="H204" t="s">
        <v>80</v>
      </c>
      <c r="I204" t="s">
        <v>81</v>
      </c>
      <c r="J204" t="s">
        <v>82</v>
      </c>
      <c r="K204" t="s">
        <v>83</v>
      </c>
      <c r="M204" t="s">
        <v>782</v>
      </c>
      <c r="N204" t="s">
        <v>86</v>
      </c>
      <c r="O204" s="2">
        <v>0.29166666666666669</v>
      </c>
      <c r="P204" t="s">
        <v>783</v>
      </c>
      <c r="Q204">
        <v>1</v>
      </c>
      <c r="R204" t="s">
        <v>88</v>
      </c>
      <c r="S204">
        <v>32.579559000000003</v>
      </c>
      <c r="T204">
        <v>-117.137264</v>
      </c>
      <c r="U204" t="s">
        <v>89</v>
      </c>
      <c r="V204" t="b">
        <v>0</v>
      </c>
      <c r="X204" t="s">
        <v>784</v>
      </c>
      <c r="Y204" t="s">
        <v>91</v>
      </c>
      <c r="Z204" t="s">
        <v>785</v>
      </c>
      <c r="AA204" t="s">
        <v>821</v>
      </c>
      <c r="AB204" t="s">
        <v>808</v>
      </c>
      <c r="AC204" t="s">
        <v>809</v>
      </c>
      <c r="AD204" t="s">
        <v>96</v>
      </c>
      <c r="AE204">
        <v>1</v>
      </c>
      <c r="AF204" t="s">
        <v>822</v>
      </c>
      <c r="AG204" t="b">
        <v>1</v>
      </c>
      <c r="AH204" t="s">
        <v>823</v>
      </c>
      <c r="AI204" t="s">
        <v>99</v>
      </c>
      <c r="AJ204" t="s">
        <v>100</v>
      </c>
      <c r="AK204">
        <v>116</v>
      </c>
      <c r="AL204" t="s">
        <v>101</v>
      </c>
      <c r="AN204" t="s">
        <v>818</v>
      </c>
      <c r="AO204">
        <v>1</v>
      </c>
      <c r="AP204" t="s">
        <v>103</v>
      </c>
      <c r="AQ204">
        <v>400.4</v>
      </c>
      <c r="AR204" t="s">
        <v>101</v>
      </c>
      <c r="AS204" t="s">
        <v>83</v>
      </c>
      <c r="AT204" t="s">
        <v>104</v>
      </c>
      <c r="AU204" t="s">
        <v>819</v>
      </c>
      <c r="AV204" t="s">
        <v>106</v>
      </c>
      <c r="AW204" t="s">
        <v>125</v>
      </c>
      <c r="AX204">
        <v>50</v>
      </c>
      <c r="AY204" t="s">
        <v>126</v>
      </c>
      <c r="AZ204" t="s">
        <v>109</v>
      </c>
      <c r="BA204" t="s">
        <v>110</v>
      </c>
      <c r="BB204" t="s">
        <v>127</v>
      </c>
      <c r="BC204" t="s">
        <v>697</v>
      </c>
      <c r="BD204" s="1">
        <v>44986</v>
      </c>
      <c r="BE204" t="s">
        <v>820</v>
      </c>
      <c r="BF204" s="1">
        <v>44796</v>
      </c>
      <c r="BG204" t="s">
        <v>117</v>
      </c>
      <c r="BH204" s="1">
        <v>18264</v>
      </c>
      <c r="BI204">
        <v>1</v>
      </c>
      <c r="BJ204" s="35">
        <f>BK204*1000</f>
        <v>24</v>
      </c>
      <c r="BK204">
        <v>2.4E-2</v>
      </c>
      <c r="BL204">
        <v>2.4E-2</v>
      </c>
      <c r="BM204" t="s">
        <v>123</v>
      </c>
      <c r="BN204" t="s">
        <v>124</v>
      </c>
      <c r="BO204">
        <v>3.0000000000000001E-3</v>
      </c>
      <c r="BP204">
        <v>0.01</v>
      </c>
      <c r="BQ204">
        <v>1</v>
      </c>
      <c r="BR204" t="s">
        <v>117</v>
      </c>
      <c r="BS204" t="s">
        <v>118</v>
      </c>
      <c r="BT204" t="s">
        <v>119</v>
      </c>
      <c r="BU204" t="s">
        <v>120</v>
      </c>
      <c r="BX204" t="b">
        <v>0</v>
      </c>
      <c r="BY204" t="b">
        <v>1</v>
      </c>
      <c r="BZ204">
        <f>VLOOKUP(AA204,Comps2,6,FALSE)</f>
        <v>269</v>
      </c>
      <c r="CA204">
        <f>VLOOKUP(AA204,Comps2,7,FALSE)</f>
        <v>274</v>
      </c>
      <c r="CB204" t="str">
        <f>VLOOKUP(AA204,Comps2,8,FALSE)</f>
        <v>mm</v>
      </c>
      <c r="CC204" t="str">
        <f>VLOOKUP(AA204,Comps2,9,FALSE)</f>
        <v>Field</v>
      </c>
      <c r="CD204">
        <f>VLOOKUP(AA204,Comps2,10,FALSE)</f>
        <v>225</v>
      </c>
      <c r="CE204" t="str">
        <f>VLOOKUP(AA204,Comps2,11,FALSE)</f>
        <v>g</v>
      </c>
      <c r="CF204" t="str">
        <f>VLOOKUP(AA204,Comps2,12,FALSE)</f>
        <v>Field</v>
      </c>
      <c r="CG204">
        <f>VLOOKUP(AA204,Comps2,13,FALSE)</f>
        <v>0</v>
      </c>
      <c r="CH204" t="e">
        <f>VLOOKUP(AA204,Comps2,14,FALSE)</f>
        <v>#N/A</v>
      </c>
      <c r="CI204" t="str">
        <f>VLOOKUP(AA204,Comps2,15,FALSE)</f>
        <v>LAB</v>
      </c>
    </row>
    <row r="205" spans="1:87" x14ac:dyDescent="0.25">
      <c r="A205" s="1">
        <v>44796</v>
      </c>
      <c r="B205">
        <v>8</v>
      </c>
      <c r="C205">
        <v>2022</v>
      </c>
      <c r="D205" t="s">
        <v>729</v>
      </c>
      <c r="E205" t="s">
        <v>730</v>
      </c>
      <c r="F205" t="s">
        <v>78</v>
      </c>
      <c r="G205" t="s">
        <v>79</v>
      </c>
      <c r="H205" t="s">
        <v>80</v>
      </c>
      <c r="I205" t="s">
        <v>81</v>
      </c>
      <c r="J205" t="s">
        <v>82</v>
      </c>
      <c r="K205" t="s">
        <v>83</v>
      </c>
      <c r="M205" t="s">
        <v>782</v>
      </c>
      <c r="N205" t="s">
        <v>86</v>
      </c>
      <c r="O205" s="2">
        <v>0.29166666666666669</v>
      </c>
      <c r="P205" t="s">
        <v>783</v>
      </c>
      <c r="Q205">
        <v>1</v>
      </c>
      <c r="R205" t="s">
        <v>88</v>
      </c>
      <c r="S205">
        <v>32.579559000000003</v>
      </c>
      <c r="T205">
        <v>-117.137264</v>
      </c>
      <c r="U205" t="s">
        <v>89</v>
      </c>
      <c r="V205" t="b">
        <v>0</v>
      </c>
      <c r="X205" t="s">
        <v>784</v>
      </c>
      <c r="Y205" t="s">
        <v>91</v>
      </c>
      <c r="Z205" t="s">
        <v>785</v>
      </c>
      <c r="AA205" t="s">
        <v>824</v>
      </c>
      <c r="AB205" t="s">
        <v>808</v>
      </c>
      <c r="AC205" t="s">
        <v>809</v>
      </c>
      <c r="AD205" t="s">
        <v>96</v>
      </c>
      <c r="AE205">
        <v>1</v>
      </c>
      <c r="AF205" t="s">
        <v>825</v>
      </c>
      <c r="AG205" t="b">
        <v>1</v>
      </c>
      <c r="AH205" t="s">
        <v>826</v>
      </c>
      <c r="AI205" t="s">
        <v>99</v>
      </c>
      <c r="AJ205" t="s">
        <v>100</v>
      </c>
      <c r="AK205">
        <v>77.599999999999994</v>
      </c>
      <c r="AL205" t="s">
        <v>101</v>
      </c>
      <c r="AN205" t="s">
        <v>818</v>
      </c>
      <c r="AO205">
        <v>1</v>
      </c>
      <c r="AP205" t="s">
        <v>103</v>
      </c>
      <c r="AQ205">
        <v>400.4</v>
      </c>
      <c r="AR205" t="s">
        <v>101</v>
      </c>
      <c r="AS205" t="s">
        <v>83</v>
      </c>
      <c r="AT205" t="s">
        <v>104</v>
      </c>
      <c r="AU205" t="s">
        <v>819</v>
      </c>
      <c r="AV205" t="s">
        <v>106</v>
      </c>
      <c r="AW205" t="s">
        <v>125</v>
      </c>
      <c r="AX205">
        <v>50</v>
      </c>
      <c r="AY205" t="s">
        <v>126</v>
      </c>
      <c r="AZ205" t="s">
        <v>109</v>
      </c>
      <c r="BA205" t="s">
        <v>110</v>
      </c>
      <c r="BB205" t="s">
        <v>127</v>
      </c>
      <c r="BC205" t="s">
        <v>697</v>
      </c>
      <c r="BD205" s="1">
        <v>44986</v>
      </c>
      <c r="BE205" t="s">
        <v>820</v>
      </c>
      <c r="BF205" s="1">
        <v>44796</v>
      </c>
      <c r="BG205" t="s">
        <v>117</v>
      </c>
      <c r="BH205" s="1">
        <v>18264</v>
      </c>
      <c r="BI205">
        <v>1</v>
      </c>
      <c r="BJ205" s="35">
        <f>BK205*1000</f>
        <v>24</v>
      </c>
      <c r="BK205">
        <v>2.4E-2</v>
      </c>
      <c r="BL205">
        <v>2.4E-2</v>
      </c>
      <c r="BM205" t="s">
        <v>123</v>
      </c>
      <c r="BN205" t="s">
        <v>124</v>
      </c>
      <c r="BO205">
        <v>3.0000000000000001E-3</v>
      </c>
      <c r="BP205">
        <v>0.01</v>
      </c>
      <c r="BQ205">
        <v>1</v>
      </c>
      <c r="BR205" t="s">
        <v>117</v>
      </c>
      <c r="BS205" t="s">
        <v>118</v>
      </c>
      <c r="BT205" t="s">
        <v>119</v>
      </c>
      <c r="BU205" t="s">
        <v>120</v>
      </c>
      <c r="BX205" t="b">
        <v>0</v>
      </c>
      <c r="BY205" t="b">
        <v>1</v>
      </c>
      <c r="BZ205">
        <f>VLOOKUP(AA205,Comps2,6,FALSE)</f>
        <v>254</v>
      </c>
      <c r="CA205">
        <f>VLOOKUP(AA205,Comps2,7,FALSE)</f>
        <v>257</v>
      </c>
      <c r="CB205" t="str">
        <f>VLOOKUP(AA205,Comps2,8,FALSE)</f>
        <v>mm</v>
      </c>
      <c r="CC205" t="str">
        <f>VLOOKUP(AA205,Comps2,9,FALSE)</f>
        <v>Field</v>
      </c>
      <c r="CD205">
        <f>VLOOKUP(AA205,Comps2,10,FALSE)</f>
        <v>150</v>
      </c>
      <c r="CE205" t="str">
        <f>VLOOKUP(AA205,Comps2,11,FALSE)</f>
        <v>g</v>
      </c>
      <c r="CF205" t="str">
        <f>VLOOKUP(AA205,Comps2,12,FALSE)</f>
        <v>Field</v>
      </c>
      <c r="CG205">
        <f>VLOOKUP(AA205,Comps2,13,FALSE)</f>
        <v>0</v>
      </c>
      <c r="CH205" t="e">
        <f>VLOOKUP(AA205,Comps2,14,FALSE)</f>
        <v>#N/A</v>
      </c>
      <c r="CI205" t="str">
        <f>VLOOKUP(AA205,Comps2,15,FALSE)</f>
        <v>LAB</v>
      </c>
    </row>
    <row r="206" spans="1:87" x14ac:dyDescent="0.25">
      <c r="A206" s="1">
        <v>44796</v>
      </c>
      <c r="B206">
        <v>8</v>
      </c>
      <c r="C206">
        <v>2022</v>
      </c>
      <c r="D206" t="s">
        <v>729</v>
      </c>
      <c r="E206" t="s">
        <v>730</v>
      </c>
      <c r="F206" t="s">
        <v>78</v>
      </c>
      <c r="G206" t="s">
        <v>79</v>
      </c>
      <c r="H206" t="s">
        <v>80</v>
      </c>
      <c r="I206" t="s">
        <v>81</v>
      </c>
      <c r="J206" t="s">
        <v>82</v>
      </c>
      <c r="K206" t="s">
        <v>83</v>
      </c>
      <c r="M206" t="s">
        <v>782</v>
      </c>
      <c r="N206" t="s">
        <v>86</v>
      </c>
      <c r="O206" s="2">
        <v>0.29166666666666669</v>
      </c>
      <c r="P206" t="s">
        <v>783</v>
      </c>
      <c r="Q206">
        <v>1</v>
      </c>
      <c r="R206" t="s">
        <v>88</v>
      </c>
      <c r="S206">
        <v>32.579559000000003</v>
      </c>
      <c r="T206">
        <v>-117.137264</v>
      </c>
      <c r="U206" t="s">
        <v>89</v>
      </c>
      <c r="V206" t="b">
        <v>0</v>
      </c>
      <c r="X206" t="s">
        <v>784</v>
      </c>
      <c r="Y206" t="s">
        <v>91</v>
      </c>
      <c r="Z206" t="s">
        <v>785</v>
      </c>
      <c r="AA206" t="s">
        <v>839</v>
      </c>
      <c r="AB206" t="s">
        <v>808</v>
      </c>
      <c r="AC206" t="s">
        <v>809</v>
      </c>
      <c r="AD206" t="s">
        <v>96</v>
      </c>
      <c r="AE206">
        <v>1</v>
      </c>
      <c r="AF206" t="s">
        <v>840</v>
      </c>
      <c r="AG206" t="b">
        <v>1</v>
      </c>
      <c r="AH206" t="s">
        <v>841</v>
      </c>
      <c r="AI206" t="s">
        <v>99</v>
      </c>
      <c r="AJ206" t="s">
        <v>100</v>
      </c>
      <c r="AK206">
        <v>49.2</v>
      </c>
      <c r="AL206" t="s">
        <v>101</v>
      </c>
      <c r="AN206" t="s">
        <v>818</v>
      </c>
      <c r="AO206">
        <v>1</v>
      </c>
      <c r="AP206" t="s">
        <v>103</v>
      </c>
      <c r="AQ206">
        <v>400.4</v>
      </c>
      <c r="AR206" t="s">
        <v>101</v>
      </c>
      <c r="AS206" t="s">
        <v>83</v>
      </c>
      <c r="AT206" t="s">
        <v>104</v>
      </c>
      <c r="AU206" t="s">
        <v>819</v>
      </c>
      <c r="AV206" t="s">
        <v>106</v>
      </c>
      <c r="AW206" t="s">
        <v>125</v>
      </c>
      <c r="AX206">
        <v>50</v>
      </c>
      <c r="AY206" t="s">
        <v>126</v>
      </c>
      <c r="AZ206" t="s">
        <v>109</v>
      </c>
      <c r="BA206" t="s">
        <v>110</v>
      </c>
      <c r="BB206" t="s">
        <v>127</v>
      </c>
      <c r="BC206" t="s">
        <v>697</v>
      </c>
      <c r="BD206" s="1">
        <v>44986</v>
      </c>
      <c r="BE206" t="s">
        <v>820</v>
      </c>
      <c r="BF206" s="1">
        <v>44796</v>
      </c>
      <c r="BG206" t="s">
        <v>117</v>
      </c>
      <c r="BH206" s="1">
        <v>18264</v>
      </c>
      <c r="BI206">
        <v>1</v>
      </c>
      <c r="BJ206" s="35">
        <f>BK206*1000</f>
        <v>24</v>
      </c>
      <c r="BK206">
        <v>2.4E-2</v>
      </c>
      <c r="BL206">
        <v>2.4E-2</v>
      </c>
      <c r="BM206" t="s">
        <v>123</v>
      </c>
      <c r="BN206" t="s">
        <v>124</v>
      </c>
      <c r="BO206">
        <v>3.0000000000000001E-3</v>
      </c>
      <c r="BP206">
        <v>0.01</v>
      </c>
      <c r="BQ206">
        <v>1</v>
      </c>
      <c r="BR206" t="s">
        <v>117</v>
      </c>
      <c r="BS206" t="s">
        <v>118</v>
      </c>
      <c r="BT206" t="s">
        <v>119</v>
      </c>
      <c r="BU206" t="s">
        <v>120</v>
      </c>
      <c r="BX206" t="b">
        <v>0</v>
      </c>
      <c r="BY206" t="b">
        <v>1</v>
      </c>
      <c r="BZ206">
        <f>VLOOKUP(AA206,Comps2,6,FALSE)</f>
        <v>230</v>
      </c>
      <c r="CA206">
        <f>VLOOKUP(AA206,Comps2,7,FALSE)</f>
        <v>235</v>
      </c>
      <c r="CB206" t="str">
        <f>VLOOKUP(AA206,Comps2,8,FALSE)</f>
        <v>mm</v>
      </c>
      <c r="CC206" t="str">
        <f>VLOOKUP(AA206,Comps2,9,FALSE)</f>
        <v>Field</v>
      </c>
      <c r="CD206">
        <f>VLOOKUP(AA206,Comps2,10,FALSE)</f>
        <v>95</v>
      </c>
      <c r="CE206" t="str">
        <f>VLOOKUP(AA206,Comps2,11,FALSE)</f>
        <v>g</v>
      </c>
      <c r="CF206" t="str">
        <f>VLOOKUP(AA206,Comps2,12,FALSE)</f>
        <v>Field</v>
      </c>
      <c r="CG206">
        <f>VLOOKUP(AA206,Comps2,13,FALSE)</f>
        <v>0</v>
      </c>
      <c r="CH206" t="e">
        <f>VLOOKUP(AA206,Comps2,14,FALSE)</f>
        <v>#N/A</v>
      </c>
      <c r="CI206" t="str">
        <f>VLOOKUP(AA206,Comps2,15,FALSE)</f>
        <v>LAB</v>
      </c>
    </row>
    <row r="207" spans="1:87" x14ac:dyDescent="0.25">
      <c r="A207" s="1">
        <v>44796</v>
      </c>
      <c r="B207">
        <v>8</v>
      </c>
      <c r="C207">
        <v>2022</v>
      </c>
      <c r="D207" t="s">
        <v>729</v>
      </c>
      <c r="E207" t="s">
        <v>730</v>
      </c>
      <c r="F207" t="s">
        <v>78</v>
      </c>
      <c r="G207" t="s">
        <v>79</v>
      </c>
      <c r="H207" t="s">
        <v>80</v>
      </c>
      <c r="I207" t="s">
        <v>81</v>
      </c>
      <c r="J207" t="s">
        <v>82</v>
      </c>
      <c r="K207" t="s">
        <v>83</v>
      </c>
      <c r="M207" t="s">
        <v>782</v>
      </c>
      <c r="N207" t="s">
        <v>86</v>
      </c>
      <c r="O207" s="2">
        <v>0.29166666666666669</v>
      </c>
      <c r="P207" t="s">
        <v>783</v>
      </c>
      <c r="Q207">
        <v>1</v>
      </c>
      <c r="R207" t="s">
        <v>88</v>
      </c>
      <c r="S207">
        <v>32.579559000000003</v>
      </c>
      <c r="T207">
        <v>-117.137264</v>
      </c>
      <c r="U207" t="s">
        <v>89</v>
      </c>
      <c r="V207" t="b">
        <v>0</v>
      </c>
      <c r="X207" t="s">
        <v>784</v>
      </c>
      <c r="Y207" t="s">
        <v>91</v>
      </c>
      <c r="Z207" t="s">
        <v>785</v>
      </c>
      <c r="AA207" t="s">
        <v>842</v>
      </c>
      <c r="AB207" t="s">
        <v>808</v>
      </c>
      <c r="AC207" t="s">
        <v>809</v>
      </c>
      <c r="AD207" t="s">
        <v>96</v>
      </c>
      <c r="AE207">
        <v>1</v>
      </c>
      <c r="AF207" t="s">
        <v>843</v>
      </c>
      <c r="AG207" t="b">
        <v>1</v>
      </c>
      <c r="AH207" t="s">
        <v>844</v>
      </c>
      <c r="AI207" t="s">
        <v>99</v>
      </c>
      <c r="AJ207" t="s">
        <v>100</v>
      </c>
      <c r="AK207">
        <v>56.8</v>
      </c>
      <c r="AL207" t="s">
        <v>101</v>
      </c>
      <c r="AN207" t="s">
        <v>818</v>
      </c>
      <c r="AO207">
        <v>1</v>
      </c>
      <c r="AP207" t="s">
        <v>103</v>
      </c>
      <c r="AQ207">
        <v>400.4</v>
      </c>
      <c r="AR207" t="s">
        <v>101</v>
      </c>
      <c r="AS207" t="s">
        <v>83</v>
      </c>
      <c r="AT207" t="s">
        <v>104</v>
      </c>
      <c r="AU207" t="s">
        <v>819</v>
      </c>
      <c r="AV207" t="s">
        <v>106</v>
      </c>
      <c r="AW207" t="s">
        <v>125</v>
      </c>
      <c r="AX207">
        <v>50</v>
      </c>
      <c r="AY207" t="s">
        <v>126</v>
      </c>
      <c r="AZ207" t="s">
        <v>109</v>
      </c>
      <c r="BA207" t="s">
        <v>110</v>
      </c>
      <c r="BB207" t="s">
        <v>127</v>
      </c>
      <c r="BC207" t="s">
        <v>697</v>
      </c>
      <c r="BD207" s="1">
        <v>44986</v>
      </c>
      <c r="BE207" t="s">
        <v>820</v>
      </c>
      <c r="BF207" s="1">
        <v>44796</v>
      </c>
      <c r="BG207" t="s">
        <v>117</v>
      </c>
      <c r="BH207" s="1">
        <v>18264</v>
      </c>
      <c r="BI207">
        <v>1</v>
      </c>
      <c r="BJ207" s="35">
        <f>BK207*1000</f>
        <v>24</v>
      </c>
      <c r="BK207">
        <v>2.4E-2</v>
      </c>
      <c r="BL207">
        <v>2.4E-2</v>
      </c>
      <c r="BM207" t="s">
        <v>123</v>
      </c>
      <c r="BN207" t="s">
        <v>124</v>
      </c>
      <c r="BO207">
        <v>3.0000000000000001E-3</v>
      </c>
      <c r="BP207">
        <v>0.01</v>
      </c>
      <c r="BQ207">
        <v>1</v>
      </c>
      <c r="BR207" t="s">
        <v>117</v>
      </c>
      <c r="BS207" t="s">
        <v>118</v>
      </c>
      <c r="BT207" t="s">
        <v>119</v>
      </c>
      <c r="BU207" t="s">
        <v>120</v>
      </c>
      <c r="BX207" t="b">
        <v>0</v>
      </c>
      <c r="BY207" t="b">
        <v>1</v>
      </c>
      <c r="BZ207">
        <f>VLOOKUP(AA207,Comps2,6,FALSE)</f>
        <v>235</v>
      </c>
      <c r="CA207">
        <f>VLOOKUP(AA207,Comps2,7,FALSE)</f>
        <v>242</v>
      </c>
      <c r="CB207" t="str">
        <f>VLOOKUP(AA207,Comps2,8,FALSE)</f>
        <v>mm</v>
      </c>
      <c r="CC207" t="str">
        <f>VLOOKUP(AA207,Comps2,9,FALSE)</f>
        <v>Field</v>
      </c>
      <c r="CD207">
        <f>VLOOKUP(AA207,Comps2,10,FALSE)</f>
        <v>110</v>
      </c>
      <c r="CE207" t="str">
        <f>VLOOKUP(AA207,Comps2,11,FALSE)</f>
        <v>g</v>
      </c>
      <c r="CF207" t="str">
        <f>VLOOKUP(AA207,Comps2,12,FALSE)</f>
        <v>Field</v>
      </c>
      <c r="CG207">
        <f>VLOOKUP(AA207,Comps2,13,FALSE)</f>
        <v>0</v>
      </c>
      <c r="CH207" t="e">
        <f>VLOOKUP(AA207,Comps2,14,FALSE)</f>
        <v>#N/A</v>
      </c>
      <c r="CI207" t="str">
        <f>VLOOKUP(AA207,Comps2,15,FALSE)</f>
        <v>LAB</v>
      </c>
    </row>
    <row r="208" spans="1:87" x14ac:dyDescent="0.25">
      <c r="A208" s="1">
        <v>44872</v>
      </c>
      <c r="B208">
        <v>11</v>
      </c>
      <c r="C208">
        <v>2022</v>
      </c>
      <c r="D208" t="s">
        <v>729</v>
      </c>
      <c r="E208" t="s">
        <v>730</v>
      </c>
      <c r="F208" t="s">
        <v>78</v>
      </c>
      <c r="G208" t="s">
        <v>79</v>
      </c>
      <c r="H208" t="s">
        <v>80</v>
      </c>
      <c r="I208" t="s">
        <v>81</v>
      </c>
      <c r="J208" t="s">
        <v>82</v>
      </c>
      <c r="K208" t="s">
        <v>1506</v>
      </c>
      <c r="M208" t="s">
        <v>1507</v>
      </c>
      <c r="N208" t="s">
        <v>86</v>
      </c>
      <c r="O208" s="2">
        <v>0.61527777777777781</v>
      </c>
      <c r="P208" t="s">
        <v>1508</v>
      </c>
      <c r="Q208">
        <v>1</v>
      </c>
      <c r="R208" t="s">
        <v>88</v>
      </c>
      <c r="S208">
        <v>32.579559000000003</v>
      </c>
      <c r="T208">
        <v>-117.137264</v>
      </c>
      <c r="U208" t="s">
        <v>89</v>
      </c>
      <c r="V208" t="b">
        <v>0</v>
      </c>
      <c r="X208" t="s">
        <v>1509</v>
      </c>
      <c r="Y208" t="s">
        <v>91</v>
      </c>
      <c r="Z208" t="s">
        <v>1520</v>
      </c>
      <c r="AA208" t="s">
        <v>1454</v>
      </c>
      <c r="AB208" t="s">
        <v>1452</v>
      </c>
      <c r="AC208" t="s">
        <v>1453</v>
      </c>
      <c r="AD208" t="s">
        <v>96</v>
      </c>
      <c r="AE208">
        <v>1</v>
      </c>
      <c r="AG208" t="b">
        <v>1</v>
      </c>
      <c r="AH208" t="s">
        <v>1521</v>
      </c>
      <c r="AI208" t="s">
        <v>1512</v>
      </c>
      <c r="AJ208" t="s">
        <v>117</v>
      </c>
      <c r="AK208">
        <v>579.30999999999995</v>
      </c>
      <c r="AL208" t="s">
        <v>101</v>
      </c>
      <c r="AN208" t="s">
        <v>1522</v>
      </c>
      <c r="AO208">
        <v>1</v>
      </c>
      <c r="AP208" t="s">
        <v>103</v>
      </c>
      <c r="AQ208">
        <v>579.30999999999995</v>
      </c>
      <c r="AR208" t="s">
        <v>101</v>
      </c>
      <c r="AS208" t="s">
        <v>83</v>
      </c>
      <c r="AT208" t="s">
        <v>1514</v>
      </c>
      <c r="AU208" t="s">
        <v>1523</v>
      </c>
      <c r="AV208" t="s">
        <v>106</v>
      </c>
      <c r="AW208" t="s">
        <v>125</v>
      </c>
      <c r="AX208">
        <v>50</v>
      </c>
      <c r="AY208" t="s">
        <v>126</v>
      </c>
      <c r="AZ208" t="s">
        <v>109</v>
      </c>
      <c r="BA208" t="s">
        <v>1516</v>
      </c>
      <c r="BB208" t="s">
        <v>1517</v>
      </c>
      <c r="BC208" t="s">
        <v>1518</v>
      </c>
      <c r="BD208" s="1">
        <v>45019</v>
      </c>
      <c r="BE208" t="s">
        <v>1524</v>
      </c>
      <c r="BF208" s="1">
        <v>44872</v>
      </c>
      <c r="BG208" t="s">
        <v>117</v>
      </c>
      <c r="BH208" s="1">
        <v>18264</v>
      </c>
      <c r="BI208">
        <v>1</v>
      </c>
      <c r="BJ208" s="35">
        <f>BK208*1000</f>
        <v>4.9839999999999982</v>
      </c>
      <c r="BK208">
        <f>0.028*(1-(82.2/100))</f>
        <v>4.983999999999998E-3</v>
      </c>
      <c r="BL208">
        <v>2.8000000000000001E-2</v>
      </c>
      <c r="BM208" t="s">
        <v>123</v>
      </c>
      <c r="BN208" t="s">
        <v>124</v>
      </c>
      <c r="BO208">
        <v>8.9999999999999993E-3</v>
      </c>
      <c r="BP208">
        <v>0.03</v>
      </c>
      <c r="BQ208">
        <v>1</v>
      </c>
      <c r="BR208" t="s">
        <v>117</v>
      </c>
      <c r="BS208" t="s">
        <v>118</v>
      </c>
      <c r="BT208" t="s">
        <v>119</v>
      </c>
      <c r="BU208" t="s">
        <v>120</v>
      </c>
      <c r="BX208" t="b">
        <v>0</v>
      </c>
      <c r="BY208" t="b">
        <v>1</v>
      </c>
      <c r="BZ208">
        <f>VLOOKUP(AA208,Comps2,6,FALSE)</f>
        <v>0</v>
      </c>
      <c r="CA208">
        <f>VLOOKUP(AA208,Comps2,7,FALSE)</f>
        <v>0</v>
      </c>
      <c r="CB208">
        <f>VLOOKUP(AA208,Comps2,8,FALSE)</f>
        <v>0</v>
      </c>
      <c r="CC208">
        <f>VLOOKUP(AA208,Comps2,9,FALSE)</f>
        <v>0</v>
      </c>
      <c r="CD208">
        <f>VLOOKUP(AA208,Comps2,10,FALSE)</f>
        <v>0</v>
      </c>
      <c r="CE208">
        <f>VLOOKUP(AA208,Comps2,11,FALSE)</f>
        <v>0</v>
      </c>
      <c r="CF208">
        <f>VLOOKUP(AA208,Comps2,12,FALSE)</f>
        <v>0</v>
      </c>
      <c r="CG208">
        <f>VLOOKUP(AA208,Comps2,13,FALSE)</f>
        <v>0</v>
      </c>
      <c r="CH208">
        <f>VLOOKUP(AA208,Comps2,14,FALSE)</f>
        <v>0</v>
      </c>
      <c r="CI208">
        <f>VLOOKUP(AA208,Comps2,15,FALSE)</f>
        <v>0</v>
      </c>
    </row>
    <row r="209" spans="1:87" x14ac:dyDescent="0.25">
      <c r="A209" s="1">
        <v>45027</v>
      </c>
      <c r="B209">
        <v>4</v>
      </c>
      <c r="C209">
        <v>2023</v>
      </c>
      <c r="D209" t="s">
        <v>1569</v>
      </c>
      <c r="E209" t="s">
        <v>1570</v>
      </c>
      <c r="F209" t="s">
        <v>78</v>
      </c>
      <c r="G209" t="s">
        <v>79</v>
      </c>
      <c r="H209" t="s">
        <v>80</v>
      </c>
      <c r="I209" t="s">
        <v>81</v>
      </c>
      <c r="J209" t="s">
        <v>82</v>
      </c>
      <c r="K209" t="s">
        <v>1506</v>
      </c>
      <c r="M209" t="s">
        <v>1571</v>
      </c>
      <c r="N209" t="s">
        <v>86</v>
      </c>
      <c r="O209" s="2">
        <v>0.9375</v>
      </c>
      <c r="P209" t="s">
        <v>1552</v>
      </c>
      <c r="Q209">
        <v>1</v>
      </c>
      <c r="R209" t="s">
        <v>88</v>
      </c>
      <c r="S209">
        <v>32.712268376146802</v>
      </c>
      <c r="T209">
        <v>-117.22179793578</v>
      </c>
      <c r="U209" t="s">
        <v>89</v>
      </c>
      <c r="V209" t="b">
        <v>0</v>
      </c>
      <c r="W209">
        <v>9</v>
      </c>
      <c r="X209" t="s">
        <v>1553</v>
      </c>
      <c r="Y209" t="s">
        <v>91</v>
      </c>
      <c r="Z209" t="s">
        <v>1572</v>
      </c>
      <c r="AA209" t="s">
        <v>1489</v>
      </c>
      <c r="AB209" t="s">
        <v>1490</v>
      </c>
      <c r="AC209" t="s">
        <v>1491</v>
      </c>
      <c r="AD209" t="s">
        <v>1555</v>
      </c>
      <c r="AE209">
        <v>1</v>
      </c>
      <c r="AF209" t="s">
        <v>1492</v>
      </c>
      <c r="AG209" t="b">
        <v>1</v>
      </c>
      <c r="AH209" t="s">
        <v>1573</v>
      </c>
      <c r="AI209" t="s">
        <v>1562</v>
      </c>
      <c r="AJ209" t="s">
        <v>117</v>
      </c>
      <c r="AK209">
        <v>129.82</v>
      </c>
      <c r="AL209" t="s">
        <v>101</v>
      </c>
      <c r="AN209" t="s">
        <v>1574</v>
      </c>
      <c r="AO209">
        <v>1</v>
      </c>
      <c r="AP209" t="s">
        <v>103</v>
      </c>
      <c r="AQ209">
        <v>432.35</v>
      </c>
      <c r="AR209" t="s">
        <v>101</v>
      </c>
      <c r="AS209" t="s">
        <v>83</v>
      </c>
      <c r="AT209" t="s">
        <v>1559</v>
      </c>
      <c r="AU209" t="s">
        <v>1575</v>
      </c>
      <c r="AV209" t="s">
        <v>106</v>
      </c>
      <c r="AW209" t="s">
        <v>125</v>
      </c>
      <c r="AX209">
        <v>50</v>
      </c>
      <c r="AY209" t="s">
        <v>126</v>
      </c>
      <c r="AZ209" t="s">
        <v>109</v>
      </c>
      <c r="BA209" t="s">
        <v>110</v>
      </c>
      <c r="BB209" t="s">
        <v>127</v>
      </c>
      <c r="BC209" t="s">
        <v>1560</v>
      </c>
      <c r="BD209" s="1">
        <v>45082</v>
      </c>
      <c r="BE209" t="s">
        <v>1576</v>
      </c>
      <c r="BF209" s="1">
        <v>45027</v>
      </c>
      <c r="BG209" t="s">
        <v>117</v>
      </c>
      <c r="BH209" s="1">
        <v>18264</v>
      </c>
      <c r="BI209">
        <v>1</v>
      </c>
      <c r="BJ209" s="35">
        <f>BK209*1000</f>
        <v>23</v>
      </c>
      <c r="BK209">
        <v>2.3E-2</v>
      </c>
      <c r="BL209">
        <v>2.3E-2</v>
      </c>
      <c r="BM209" t="s">
        <v>123</v>
      </c>
      <c r="BN209" t="s">
        <v>124</v>
      </c>
      <c r="BO209">
        <v>3.0000000000000001E-3</v>
      </c>
      <c r="BP209">
        <v>0.01</v>
      </c>
      <c r="BQ209">
        <v>1</v>
      </c>
      <c r="BR209" t="s">
        <v>117</v>
      </c>
      <c r="BS209" t="s">
        <v>118</v>
      </c>
      <c r="BT209" t="s">
        <v>119</v>
      </c>
      <c r="BU209" t="s">
        <v>120</v>
      </c>
      <c r="BX209" t="b">
        <v>0</v>
      </c>
      <c r="BY209" t="b">
        <v>1</v>
      </c>
      <c r="BZ209">
        <f>VLOOKUP(AA209,Comps2,6,FALSE)</f>
        <v>-88</v>
      </c>
      <c r="CA209">
        <f>VLOOKUP(AA209,Comps2,7,FALSE)</f>
        <v>110</v>
      </c>
      <c r="CB209" t="str">
        <f>VLOOKUP(AA209,Comps2,8,FALSE)</f>
        <v>mm</v>
      </c>
      <c r="CC209" t="str">
        <f>VLOOKUP(AA209,Comps2,9,FALSE)</f>
        <v>Field</v>
      </c>
      <c r="CD209">
        <f>VLOOKUP(AA209,Comps2,10,FALSE)</f>
        <v>220</v>
      </c>
      <c r="CE209" t="str">
        <f>VLOOKUP(AA209,Comps2,11,FALSE)</f>
        <v>g</v>
      </c>
      <c r="CF209" t="str">
        <f>VLOOKUP(AA209,Comps2,12,FALSE)</f>
        <v>Field</v>
      </c>
      <c r="CG209">
        <f>VLOOKUP(AA209,Comps2,13,FALSE)</f>
        <v>0</v>
      </c>
      <c r="CH209" t="str">
        <f>VLOOKUP(AA209,Comps2,14,FALSE)</f>
        <v>NR</v>
      </c>
      <c r="CI209" t="str">
        <f>VLOOKUP(AA209,Comps2,15,FALSE)</f>
        <v>Unk</v>
      </c>
    </row>
    <row r="210" spans="1:87" x14ac:dyDescent="0.25">
      <c r="A210" s="1">
        <v>45027</v>
      </c>
      <c r="B210">
        <v>4</v>
      </c>
      <c r="C210">
        <v>2023</v>
      </c>
      <c r="D210" t="s">
        <v>1569</v>
      </c>
      <c r="E210" t="s">
        <v>1570</v>
      </c>
      <c r="F210" t="s">
        <v>78</v>
      </c>
      <c r="G210" t="s">
        <v>79</v>
      </c>
      <c r="H210" t="s">
        <v>80</v>
      </c>
      <c r="I210" t="s">
        <v>81</v>
      </c>
      <c r="J210" t="s">
        <v>82</v>
      </c>
      <c r="K210" t="s">
        <v>1506</v>
      </c>
      <c r="M210" t="s">
        <v>1571</v>
      </c>
      <c r="N210" t="s">
        <v>86</v>
      </c>
      <c r="O210" s="2">
        <v>0.9375</v>
      </c>
      <c r="P210" t="s">
        <v>1552</v>
      </c>
      <c r="Q210">
        <v>1</v>
      </c>
      <c r="R210" t="s">
        <v>88</v>
      </c>
      <c r="S210">
        <v>32.712268376146802</v>
      </c>
      <c r="T210">
        <v>-117.22179793578</v>
      </c>
      <c r="U210" t="s">
        <v>89</v>
      </c>
      <c r="V210" t="b">
        <v>0</v>
      </c>
      <c r="W210">
        <v>9</v>
      </c>
      <c r="X210" t="s">
        <v>1553</v>
      </c>
      <c r="Y210" t="s">
        <v>91</v>
      </c>
      <c r="Z210" t="s">
        <v>1572</v>
      </c>
      <c r="AA210" t="s">
        <v>1494</v>
      </c>
      <c r="AB210" t="s">
        <v>1490</v>
      </c>
      <c r="AC210" t="s">
        <v>1491</v>
      </c>
      <c r="AD210" t="s">
        <v>1555</v>
      </c>
      <c r="AE210">
        <v>1</v>
      </c>
      <c r="AF210" t="s">
        <v>1495</v>
      </c>
      <c r="AG210" t="b">
        <v>1</v>
      </c>
      <c r="AH210" t="s">
        <v>1577</v>
      </c>
      <c r="AI210" t="s">
        <v>1562</v>
      </c>
      <c r="AJ210" t="s">
        <v>117</v>
      </c>
      <c r="AK210">
        <v>73.209999999999994</v>
      </c>
      <c r="AL210" t="s">
        <v>101</v>
      </c>
      <c r="AN210" t="s">
        <v>1574</v>
      </c>
      <c r="AO210">
        <v>1</v>
      </c>
      <c r="AP210" t="s">
        <v>103</v>
      </c>
      <c r="AQ210">
        <v>432.35</v>
      </c>
      <c r="AR210" t="s">
        <v>101</v>
      </c>
      <c r="AS210" t="s">
        <v>83</v>
      </c>
      <c r="AT210" t="s">
        <v>1559</v>
      </c>
      <c r="AU210" t="s">
        <v>1575</v>
      </c>
      <c r="AV210" t="s">
        <v>106</v>
      </c>
      <c r="AW210" t="s">
        <v>125</v>
      </c>
      <c r="AX210">
        <v>50</v>
      </c>
      <c r="AY210" t="s">
        <v>126</v>
      </c>
      <c r="AZ210" t="s">
        <v>109</v>
      </c>
      <c r="BA210" t="s">
        <v>110</v>
      </c>
      <c r="BB210" t="s">
        <v>127</v>
      </c>
      <c r="BC210" t="s">
        <v>1560</v>
      </c>
      <c r="BD210" s="1">
        <v>45082</v>
      </c>
      <c r="BE210" t="s">
        <v>1576</v>
      </c>
      <c r="BF210" s="1">
        <v>45027</v>
      </c>
      <c r="BG210" t="s">
        <v>117</v>
      </c>
      <c r="BH210" s="1">
        <v>18264</v>
      </c>
      <c r="BI210">
        <v>1</v>
      </c>
      <c r="BJ210" s="35">
        <f>BK210*1000</f>
        <v>23</v>
      </c>
      <c r="BK210">
        <v>2.3E-2</v>
      </c>
      <c r="BL210">
        <v>2.3E-2</v>
      </c>
      <c r="BM210" t="s">
        <v>123</v>
      </c>
      <c r="BN210" t="s">
        <v>124</v>
      </c>
      <c r="BO210">
        <v>3.0000000000000001E-3</v>
      </c>
      <c r="BP210">
        <v>0.01</v>
      </c>
      <c r="BQ210">
        <v>1</v>
      </c>
      <c r="BR210" t="s">
        <v>117</v>
      </c>
      <c r="BS210" t="s">
        <v>118</v>
      </c>
      <c r="BT210" t="s">
        <v>119</v>
      </c>
      <c r="BU210" t="s">
        <v>120</v>
      </c>
      <c r="BX210" t="b">
        <v>0</v>
      </c>
      <c r="BY210" t="b">
        <v>1</v>
      </c>
      <c r="BZ210">
        <f>VLOOKUP(AA210,Comps2,6,FALSE)</f>
        <v>-88</v>
      </c>
      <c r="CA210">
        <f>VLOOKUP(AA210,Comps2,7,FALSE)</f>
        <v>107</v>
      </c>
      <c r="CB210" t="str">
        <f>VLOOKUP(AA210,Comps2,8,FALSE)</f>
        <v>mm</v>
      </c>
      <c r="CC210" t="str">
        <f>VLOOKUP(AA210,Comps2,9,FALSE)</f>
        <v>Field</v>
      </c>
      <c r="CD210">
        <f>VLOOKUP(AA210,Comps2,10,FALSE)</f>
        <v>170</v>
      </c>
      <c r="CE210" t="str">
        <f>VLOOKUP(AA210,Comps2,11,FALSE)</f>
        <v>g</v>
      </c>
      <c r="CF210" t="str">
        <f>VLOOKUP(AA210,Comps2,12,FALSE)</f>
        <v>Field</v>
      </c>
      <c r="CG210">
        <f>VLOOKUP(AA210,Comps2,13,FALSE)</f>
        <v>0</v>
      </c>
      <c r="CH210" t="str">
        <f>VLOOKUP(AA210,Comps2,14,FALSE)</f>
        <v>NR</v>
      </c>
      <c r="CI210" t="str">
        <f>VLOOKUP(AA210,Comps2,15,FALSE)</f>
        <v>Unk</v>
      </c>
    </row>
    <row r="211" spans="1:87" x14ac:dyDescent="0.25">
      <c r="A211" s="1">
        <v>45027</v>
      </c>
      <c r="B211">
        <v>4</v>
      </c>
      <c r="C211">
        <v>2023</v>
      </c>
      <c r="D211" t="s">
        <v>1569</v>
      </c>
      <c r="E211" t="s">
        <v>1570</v>
      </c>
      <c r="F211" t="s">
        <v>78</v>
      </c>
      <c r="G211" t="s">
        <v>79</v>
      </c>
      <c r="H211" t="s">
        <v>80</v>
      </c>
      <c r="I211" t="s">
        <v>81</v>
      </c>
      <c r="J211" t="s">
        <v>82</v>
      </c>
      <c r="K211" t="s">
        <v>1506</v>
      </c>
      <c r="M211" t="s">
        <v>1571</v>
      </c>
      <c r="N211" t="s">
        <v>86</v>
      </c>
      <c r="O211" s="2">
        <v>0.9375</v>
      </c>
      <c r="P211" t="s">
        <v>1552</v>
      </c>
      <c r="Q211">
        <v>1</v>
      </c>
      <c r="R211" t="s">
        <v>88</v>
      </c>
      <c r="S211">
        <v>32.712268376146802</v>
      </c>
      <c r="T211">
        <v>-117.22179793578</v>
      </c>
      <c r="U211" t="s">
        <v>89</v>
      </c>
      <c r="V211" t="b">
        <v>0</v>
      </c>
      <c r="W211">
        <v>9</v>
      </c>
      <c r="X211" t="s">
        <v>1553</v>
      </c>
      <c r="Y211" t="s">
        <v>91</v>
      </c>
      <c r="Z211" t="s">
        <v>1572</v>
      </c>
      <c r="AA211" t="s">
        <v>1496</v>
      </c>
      <c r="AB211" t="s">
        <v>1490</v>
      </c>
      <c r="AC211" t="s">
        <v>1491</v>
      </c>
      <c r="AD211" t="s">
        <v>1555</v>
      </c>
      <c r="AE211">
        <v>1</v>
      </c>
      <c r="AF211" t="s">
        <v>1497</v>
      </c>
      <c r="AG211" t="b">
        <v>1</v>
      </c>
      <c r="AH211" t="s">
        <v>1578</v>
      </c>
      <c r="AI211" t="s">
        <v>1562</v>
      </c>
      <c r="AJ211" t="s">
        <v>117</v>
      </c>
      <c r="AK211">
        <v>54.54</v>
      </c>
      <c r="AL211" t="s">
        <v>101</v>
      </c>
      <c r="AN211" t="s">
        <v>1574</v>
      </c>
      <c r="AO211">
        <v>1</v>
      </c>
      <c r="AP211" t="s">
        <v>103</v>
      </c>
      <c r="AQ211">
        <v>432.35</v>
      </c>
      <c r="AR211" t="s">
        <v>101</v>
      </c>
      <c r="AS211" t="s">
        <v>83</v>
      </c>
      <c r="AT211" t="s">
        <v>1559</v>
      </c>
      <c r="AU211" t="s">
        <v>1575</v>
      </c>
      <c r="AV211" t="s">
        <v>106</v>
      </c>
      <c r="AW211" t="s">
        <v>125</v>
      </c>
      <c r="AX211">
        <v>50</v>
      </c>
      <c r="AY211" t="s">
        <v>126</v>
      </c>
      <c r="AZ211" t="s">
        <v>109</v>
      </c>
      <c r="BA211" t="s">
        <v>110</v>
      </c>
      <c r="BB211" t="s">
        <v>127</v>
      </c>
      <c r="BC211" t="s">
        <v>1560</v>
      </c>
      <c r="BD211" s="1">
        <v>45082</v>
      </c>
      <c r="BE211" t="s">
        <v>1576</v>
      </c>
      <c r="BF211" s="1">
        <v>45027</v>
      </c>
      <c r="BG211" t="s">
        <v>117</v>
      </c>
      <c r="BH211" s="1">
        <v>18264</v>
      </c>
      <c r="BI211">
        <v>1</v>
      </c>
      <c r="BJ211" s="35">
        <f>BK211*1000</f>
        <v>23</v>
      </c>
      <c r="BK211">
        <v>2.3E-2</v>
      </c>
      <c r="BL211">
        <v>2.3E-2</v>
      </c>
      <c r="BM211" t="s">
        <v>123</v>
      </c>
      <c r="BN211" t="s">
        <v>124</v>
      </c>
      <c r="BO211">
        <v>3.0000000000000001E-3</v>
      </c>
      <c r="BP211">
        <v>0.01</v>
      </c>
      <c r="BQ211">
        <v>1</v>
      </c>
      <c r="BR211" t="s">
        <v>117</v>
      </c>
      <c r="BS211" t="s">
        <v>118</v>
      </c>
      <c r="BT211" t="s">
        <v>119</v>
      </c>
      <c r="BU211" t="s">
        <v>120</v>
      </c>
      <c r="BX211" t="b">
        <v>0</v>
      </c>
      <c r="BY211" t="b">
        <v>1</v>
      </c>
      <c r="BZ211">
        <f>VLOOKUP(AA211,Comps2,6,FALSE)</f>
        <v>-88</v>
      </c>
      <c r="CA211">
        <f>VLOOKUP(AA211,Comps2,7,FALSE)</f>
        <v>104</v>
      </c>
      <c r="CB211" t="str">
        <f>VLOOKUP(AA211,Comps2,8,FALSE)</f>
        <v>mm</v>
      </c>
      <c r="CC211" t="str">
        <f>VLOOKUP(AA211,Comps2,9,FALSE)</f>
        <v>Field</v>
      </c>
      <c r="CD211">
        <f>VLOOKUP(AA211,Comps2,10,FALSE)</f>
        <v>192</v>
      </c>
      <c r="CE211" t="str">
        <f>VLOOKUP(AA211,Comps2,11,FALSE)</f>
        <v>g</v>
      </c>
      <c r="CF211" t="str">
        <f>VLOOKUP(AA211,Comps2,12,FALSE)</f>
        <v>Field</v>
      </c>
      <c r="CG211">
        <f>VLOOKUP(AA211,Comps2,13,FALSE)</f>
        <v>0</v>
      </c>
      <c r="CH211" t="str">
        <f>VLOOKUP(AA211,Comps2,14,FALSE)</f>
        <v>NR</v>
      </c>
      <c r="CI211" t="str">
        <f>VLOOKUP(AA211,Comps2,15,FALSE)</f>
        <v>Unk</v>
      </c>
    </row>
    <row r="212" spans="1:87" x14ac:dyDescent="0.25">
      <c r="A212" s="1">
        <v>45027</v>
      </c>
      <c r="B212">
        <v>4</v>
      </c>
      <c r="C212">
        <v>2023</v>
      </c>
      <c r="D212" t="s">
        <v>1569</v>
      </c>
      <c r="E212" t="s">
        <v>1570</v>
      </c>
      <c r="F212" t="s">
        <v>78</v>
      </c>
      <c r="G212" t="s">
        <v>79</v>
      </c>
      <c r="H212" t="s">
        <v>80</v>
      </c>
      <c r="I212" t="s">
        <v>81</v>
      </c>
      <c r="J212" t="s">
        <v>82</v>
      </c>
      <c r="K212" t="s">
        <v>1506</v>
      </c>
      <c r="M212" t="s">
        <v>1571</v>
      </c>
      <c r="N212" t="s">
        <v>86</v>
      </c>
      <c r="O212" s="2">
        <v>0.9375</v>
      </c>
      <c r="P212" t="s">
        <v>1552</v>
      </c>
      <c r="Q212">
        <v>1</v>
      </c>
      <c r="R212" t="s">
        <v>88</v>
      </c>
      <c r="S212">
        <v>32.712268376146802</v>
      </c>
      <c r="T212">
        <v>-117.22179793578</v>
      </c>
      <c r="U212" t="s">
        <v>89</v>
      </c>
      <c r="V212" t="b">
        <v>0</v>
      </c>
      <c r="W212">
        <v>9</v>
      </c>
      <c r="X212" t="s">
        <v>1553</v>
      </c>
      <c r="Y212" t="s">
        <v>91</v>
      </c>
      <c r="Z212" t="s">
        <v>1572</v>
      </c>
      <c r="AA212" t="s">
        <v>1498</v>
      </c>
      <c r="AB212" t="s">
        <v>1490</v>
      </c>
      <c r="AC212" t="s">
        <v>1491</v>
      </c>
      <c r="AD212" t="s">
        <v>1555</v>
      </c>
      <c r="AE212">
        <v>1</v>
      </c>
      <c r="AF212" t="s">
        <v>1499</v>
      </c>
      <c r="AG212" t="b">
        <v>1</v>
      </c>
      <c r="AH212" t="s">
        <v>1579</v>
      </c>
      <c r="AI212" t="s">
        <v>1562</v>
      </c>
      <c r="AJ212" t="s">
        <v>117</v>
      </c>
      <c r="AK212">
        <v>57.24</v>
      </c>
      <c r="AL212" t="s">
        <v>101</v>
      </c>
      <c r="AN212" t="s">
        <v>1574</v>
      </c>
      <c r="AO212">
        <v>1</v>
      </c>
      <c r="AP212" t="s">
        <v>103</v>
      </c>
      <c r="AQ212">
        <v>432.35</v>
      </c>
      <c r="AR212" t="s">
        <v>101</v>
      </c>
      <c r="AS212" t="s">
        <v>83</v>
      </c>
      <c r="AT212" t="s">
        <v>1559</v>
      </c>
      <c r="AU212" t="s">
        <v>1575</v>
      </c>
      <c r="AV212" t="s">
        <v>106</v>
      </c>
      <c r="AW212" t="s">
        <v>125</v>
      </c>
      <c r="AX212">
        <v>50</v>
      </c>
      <c r="AY212" t="s">
        <v>126</v>
      </c>
      <c r="AZ212" t="s">
        <v>109</v>
      </c>
      <c r="BA212" t="s">
        <v>110</v>
      </c>
      <c r="BB212" t="s">
        <v>127</v>
      </c>
      <c r="BC212" t="s">
        <v>1560</v>
      </c>
      <c r="BD212" s="1">
        <v>45082</v>
      </c>
      <c r="BE212" t="s">
        <v>1576</v>
      </c>
      <c r="BF212" s="1">
        <v>45027</v>
      </c>
      <c r="BG212" t="s">
        <v>117</v>
      </c>
      <c r="BH212" s="1">
        <v>18264</v>
      </c>
      <c r="BI212">
        <v>1</v>
      </c>
      <c r="BJ212" s="35">
        <f>BK212*1000</f>
        <v>23</v>
      </c>
      <c r="BK212">
        <v>2.3E-2</v>
      </c>
      <c r="BL212">
        <v>2.3E-2</v>
      </c>
      <c r="BM212" t="s">
        <v>123</v>
      </c>
      <c r="BN212" t="s">
        <v>124</v>
      </c>
      <c r="BO212">
        <v>3.0000000000000001E-3</v>
      </c>
      <c r="BP212">
        <v>0.01</v>
      </c>
      <c r="BQ212">
        <v>1</v>
      </c>
      <c r="BR212" t="s">
        <v>117</v>
      </c>
      <c r="BS212" t="s">
        <v>118</v>
      </c>
      <c r="BT212" t="s">
        <v>119</v>
      </c>
      <c r="BU212" t="s">
        <v>120</v>
      </c>
      <c r="BX212" t="b">
        <v>0</v>
      </c>
      <c r="BY212" t="b">
        <v>1</v>
      </c>
      <c r="BZ212">
        <f>VLOOKUP(AA212,Comps2,6,FALSE)</f>
        <v>-88</v>
      </c>
      <c r="CA212">
        <f>VLOOKUP(AA212,Comps2,7,FALSE)</f>
        <v>96</v>
      </c>
      <c r="CB212" t="str">
        <f>VLOOKUP(AA212,Comps2,8,FALSE)</f>
        <v>mm</v>
      </c>
      <c r="CC212" t="str">
        <f>VLOOKUP(AA212,Comps2,9,FALSE)</f>
        <v>Field</v>
      </c>
      <c r="CD212">
        <f>VLOOKUP(AA212,Comps2,10,FALSE)</f>
        <v>174</v>
      </c>
      <c r="CE212" t="str">
        <f>VLOOKUP(AA212,Comps2,11,FALSE)</f>
        <v>g</v>
      </c>
      <c r="CF212" t="str">
        <f>VLOOKUP(AA212,Comps2,12,FALSE)</f>
        <v>Field</v>
      </c>
      <c r="CG212">
        <f>VLOOKUP(AA212,Comps2,13,FALSE)</f>
        <v>0</v>
      </c>
      <c r="CH212" t="str">
        <f>VLOOKUP(AA212,Comps2,14,FALSE)</f>
        <v>NR</v>
      </c>
      <c r="CI212" t="str">
        <f>VLOOKUP(AA212,Comps2,15,FALSE)</f>
        <v>Unk</v>
      </c>
    </row>
    <row r="213" spans="1:87" x14ac:dyDescent="0.25">
      <c r="A213" s="1">
        <v>45027</v>
      </c>
      <c r="B213">
        <v>4</v>
      </c>
      <c r="C213">
        <v>2023</v>
      </c>
      <c r="D213" t="s">
        <v>1569</v>
      </c>
      <c r="E213" t="s">
        <v>1570</v>
      </c>
      <c r="F213" t="s">
        <v>78</v>
      </c>
      <c r="G213" t="s">
        <v>79</v>
      </c>
      <c r="H213" t="s">
        <v>80</v>
      </c>
      <c r="I213" t="s">
        <v>81</v>
      </c>
      <c r="J213" t="s">
        <v>82</v>
      </c>
      <c r="K213" t="s">
        <v>1506</v>
      </c>
      <c r="M213" t="s">
        <v>1571</v>
      </c>
      <c r="N213" t="s">
        <v>86</v>
      </c>
      <c r="O213" s="2">
        <v>0.9375</v>
      </c>
      <c r="P213" t="s">
        <v>1552</v>
      </c>
      <c r="Q213">
        <v>1</v>
      </c>
      <c r="R213" t="s">
        <v>88</v>
      </c>
      <c r="S213">
        <v>32.712268376146802</v>
      </c>
      <c r="T213">
        <v>-117.22179793578</v>
      </c>
      <c r="U213" t="s">
        <v>89</v>
      </c>
      <c r="V213" t="b">
        <v>0</v>
      </c>
      <c r="W213">
        <v>9</v>
      </c>
      <c r="X213" t="s">
        <v>1553</v>
      </c>
      <c r="Y213" t="s">
        <v>91</v>
      </c>
      <c r="Z213" t="s">
        <v>1572</v>
      </c>
      <c r="AA213" t="s">
        <v>1500</v>
      </c>
      <c r="AB213" t="s">
        <v>1490</v>
      </c>
      <c r="AC213" t="s">
        <v>1491</v>
      </c>
      <c r="AD213" t="s">
        <v>1555</v>
      </c>
      <c r="AE213">
        <v>1</v>
      </c>
      <c r="AF213" t="s">
        <v>1501</v>
      </c>
      <c r="AG213" t="b">
        <v>1</v>
      </c>
      <c r="AH213" t="s">
        <v>1580</v>
      </c>
      <c r="AI213" t="s">
        <v>1562</v>
      </c>
      <c r="AJ213" t="s">
        <v>117</v>
      </c>
      <c r="AK213">
        <v>50.02</v>
      </c>
      <c r="AL213" t="s">
        <v>101</v>
      </c>
      <c r="AN213" t="s">
        <v>1574</v>
      </c>
      <c r="AO213">
        <v>1</v>
      </c>
      <c r="AP213" t="s">
        <v>103</v>
      </c>
      <c r="AQ213">
        <v>432.35</v>
      </c>
      <c r="AR213" t="s">
        <v>101</v>
      </c>
      <c r="AS213" t="s">
        <v>83</v>
      </c>
      <c r="AT213" t="s">
        <v>1559</v>
      </c>
      <c r="AU213" t="s">
        <v>1575</v>
      </c>
      <c r="AV213" t="s">
        <v>106</v>
      </c>
      <c r="AW213" t="s">
        <v>125</v>
      </c>
      <c r="AX213">
        <v>50</v>
      </c>
      <c r="AY213" t="s">
        <v>126</v>
      </c>
      <c r="AZ213" t="s">
        <v>109</v>
      </c>
      <c r="BA213" t="s">
        <v>110</v>
      </c>
      <c r="BB213" t="s">
        <v>127</v>
      </c>
      <c r="BC213" t="s">
        <v>1560</v>
      </c>
      <c r="BD213" s="1">
        <v>45082</v>
      </c>
      <c r="BE213" t="s">
        <v>1576</v>
      </c>
      <c r="BF213" s="1">
        <v>45027</v>
      </c>
      <c r="BG213" t="s">
        <v>117</v>
      </c>
      <c r="BH213" s="1">
        <v>18264</v>
      </c>
      <c r="BI213">
        <v>1</v>
      </c>
      <c r="BJ213" s="35">
        <f>BK213*1000</f>
        <v>23</v>
      </c>
      <c r="BK213">
        <v>2.3E-2</v>
      </c>
      <c r="BL213">
        <v>2.3E-2</v>
      </c>
      <c r="BM213" t="s">
        <v>123</v>
      </c>
      <c r="BN213" t="s">
        <v>124</v>
      </c>
      <c r="BO213">
        <v>3.0000000000000001E-3</v>
      </c>
      <c r="BP213">
        <v>0.01</v>
      </c>
      <c r="BQ213">
        <v>1</v>
      </c>
      <c r="BR213" t="s">
        <v>117</v>
      </c>
      <c r="BS213" t="s">
        <v>118</v>
      </c>
      <c r="BT213" t="s">
        <v>119</v>
      </c>
      <c r="BU213" t="s">
        <v>120</v>
      </c>
      <c r="BX213" t="b">
        <v>0</v>
      </c>
      <c r="BY213" t="b">
        <v>1</v>
      </c>
      <c r="BZ213">
        <f>VLOOKUP(AA213,Comps2,6,FALSE)</f>
        <v>-88</v>
      </c>
      <c r="CA213">
        <f>VLOOKUP(AA213,Comps2,7,FALSE)</f>
        <v>99</v>
      </c>
      <c r="CB213" t="str">
        <f>VLOOKUP(AA213,Comps2,8,FALSE)</f>
        <v>mm</v>
      </c>
      <c r="CC213" t="str">
        <f>VLOOKUP(AA213,Comps2,9,FALSE)</f>
        <v>Field</v>
      </c>
      <c r="CD213">
        <f>VLOOKUP(AA213,Comps2,10,FALSE)</f>
        <v>156</v>
      </c>
      <c r="CE213" t="str">
        <f>VLOOKUP(AA213,Comps2,11,FALSE)</f>
        <v>g</v>
      </c>
      <c r="CF213" t="str">
        <f>VLOOKUP(AA213,Comps2,12,FALSE)</f>
        <v>Field</v>
      </c>
      <c r="CG213">
        <f>VLOOKUP(AA213,Comps2,13,FALSE)</f>
        <v>0</v>
      </c>
      <c r="CH213" t="str">
        <f>VLOOKUP(AA213,Comps2,14,FALSE)</f>
        <v>NR</v>
      </c>
      <c r="CI213" t="str">
        <f>VLOOKUP(AA213,Comps2,15,FALSE)</f>
        <v>Unk</v>
      </c>
    </row>
    <row r="214" spans="1:87" x14ac:dyDescent="0.25">
      <c r="A214" s="1">
        <v>45027</v>
      </c>
      <c r="B214">
        <v>4</v>
      </c>
      <c r="C214">
        <v>2023</v>
      </c>
      <c r="D214" t="s">
        <v>1569</v>
      </c>
      <c r="E214" t="s">
        <v>1570</v>
      </c>
      <c r="F214" t="s">
        <v>78</v>
      </c>
      <c r="G214" t="s">
        <v>79</v>
      </c>
      <c r="H214" t="s">
        <v>80</v>
      </c>
      <c r="I214" t="s">
        <v>81</v>
      </c>
      <c r="J214" t="s">
        <v>82</v>
      </c>
      <c r="K214" t="s">
        <v>1506</v>
      </c>
      <c r="M214" t="s">
        <v>1571</v>
      </c>
      <c r="N214" t="s">
        <v>86</v>
      </c>
      <c r="O214" s="2">
        <v>0.9375</v>
      </c>
      <c r="P214" t="s">
        <v>1552</v>
      </c>
      <c r="Q214">
        <v>1</v>
      </c>
      <c r="R214" t="s">
        <v>88</v>
      </c>
      <c r="S214">
        <v>32.712268376146802</v>
      </c>
      <c r="T214">
        <v>-117.22179793578</v>
      </c>
      <c r="U214" t="s">
        <v>89</v>
      </c>
      <c r="V214" t="b">
        <v>0</v>
      </c>
      <c r="W214">
        <v>9</v>
      </c>
      <c r="X214" t="s">
        <v>1553</v>
      </c>
      <c r="Y214" t="s">
        <v>91</v>
      </c>
      <c r="Z214" t="s">
        <v>1572</v>
      </c>
      <c r="AA214" t="s">
        <v>1502</v>
      </c>
      <c r="AB214" t="s">
        <v>1490</v>
      </c>
      <c r="AC214" t="s">
        <v>1491</v>
      </c>
      <c r="AD214" t="s">
        <v>1555</v>
      </c>
      <c r="AE214">
        <v>1</v>
      </c>
      <c r="AF214" t="s">
        <v>1503</v>
      </c>
      <c r="AG214" t="b">
        <v>1</v>
      </c>
      <c r="AH214" t="s">
        <v>1581</v>
      </c>
      <c r="AI214" t="s">
        <v>1562</v>
      </c>
      <c r="AJ214" t="s">
        <v>117</v>
      </c>
      <c r="AK214">
        <v>67.52</v>
      </c>
      <c r="AL214" t="s">
        <v>101</v>
      </c>
      <c r="AN214" t="s">
        <v>1574</v>
      </c>
      <c r="AO214">
        <v>1</v>
      </c>
      <c r="AP214" t="s">
        <v>103</v>
      </c>
      <c r="AQ214">
        <v>432.35</v>
      </c>
      <c r="AR214" t="s">
        <v>101</v>
      </c>
      <c r="AS214" t="s">
        <v>83</v>
      </c>
      <c r="AT214" t="s">
        <v>1559</v>
      </c>
      <c r="AU214" t="s">
        <v>1575</v>
      </c>
      <c r="AV214" t="s">
        <v>106</v>
      </c>
      <c r="AW214" t="s">
        <v>125</v>
      </c>
      <c r="AX214">
        <v>50</v>
      </c>
      <c r="AY214" t="s">
        <v>126</v>
      </c>
      <c r="AZ214" t="s">
        <v>109</v>
      </c>
      <c r="BA214" t="s">
        <v>110</v>
      </c>
      <c r="BB214" t="s">
        <v>127</v>
      </c>
      <c r="BC214" t="s">
        <v>1560</v>
      </c>
      <c r="BD214" s="1">
        <v>45082</v>
      </c>
      <c r="BE214" t="s">
        <v>1576</v>
      </c>
      <c r="BF214" s="1">
        <v>45027</v>
      </c>
      <c r="BG214" t="s">
        <v>117</v>
      </c>
      <c r="BH214" s="1">
        <v>18264</v>
      </c>
      <c r="BI214">
        <v>1</v>
      </c>
      <c r="BJ214" s="35">
        <f>BK214*1000</f>
        <v>23</v>
      </c>
      <c r="BK214">
        <v>2.3E-2</v>
      </c>
      <c r="BL214">
        <v>2.3E-2</v>
      </c>
      <c r="BM214" t="s">
        <v>123</v>
      </c>
      <c r="BN214" t="s">
        <v>124</v>
      </c>
      <c r="BO214">
        <v>3.0000000000000001E-3</v>
      </c>
      <c r="BP214">
        <v>0.01</v>
      </c>
      <c r="BQ214">
        <v>1</v>
      </c>
      <c r="BR214" t="s">
        <v>117</v>
      </c>
      <c r="BS214" t="s">
        <v>118</v>
      </c>
      <c r="BT214" t="s">
        <v>119</v>
      </c>
      <c r="BU214" t="s">
        <v>120</v>
      </c>
      <c r="BX214" t="b">
        <v>0</v>
      </c>
      <c r="BY214" t="b">
        <v>1</v>
      </c>
      <c r="BZ214">
        <f>VLOOKUP(AA214,Comps2,6,FALSE)</f>
        <v>-88</v>
      </c>
      <c r="CA214">
        <f>VLOOKUP(AA214,Comps2,7,FALSE)</f>
        <v>100</v>
      </c>
      <c r="CB214" t="str">
        <f>VLOOKUP(AA214,Comps2,8,FALSE)</f>
        <v>mm</v>
      </c>
      <c r="CC214" t="str">
        <f>VLOOKUP(AA214,Comps2,9,FALSE)</f>
        <v>Field</v>
      </c>
      <c r="CD214">
        <f>VLOOKUP(AA214,Comps2,10,FALSE)</f>
        <v>144</v>
      </c>
      <c r="CE214" t="str">
        <f>VLOOKUP(AA214,Comps2,11,FALSE)</f>
        <v>g</v>
      </c>
      <c r="CF214" t="str">
        <f>VLOOKUP(AA214,Comps2,12,FALSE)</f>
        <v>Field</v>
      </c>
      <c r="CG214">
        <f>VLOOKUP(AA214,Comps2,13,FALSE)</f>
        <v>0</v>
      </c>
      <c r="CH214" t="str">
        <f>VLOOKUP(AA214,Comps2,14,FALSE)</f>
        <v>NR</v>
      </c>
      <c r="CI214" t="str">
        <f>VLOOKUP(AA214,Comps2,15,FALSE)</f>
        <v>Unk</v>
      </c>
    </row>
    <row r="215" spans="1:87" x14ac:dyDescent="0.25">
      <c r="A215" s="1">
        <v>44697</v>
      </c>
      <c r="B215">
        <v>5</v>
      </c>
      <c r="C215">
        <v>2022</v>
      </c>
      <c r="D215" t="s">
        <v>76</v>
      </c>
      <c r="E215" t="s">
        <v>77</v>
      </c>
      <c r="F215" t="s">
        <v>78</v>
      </c>
      <c r="G215" t="s">
        <v>79</v>
      </c>
      <c r="H215" t="s">
        <v>80</v>
      </c>
      <c r="I215" t="s">
        <v>81</v>
      </c>
      <c r="J215" t="s">
        <v>82</v>
      </c>
      <c r="K215" t="s">
        <v>83</v>
      </c>
      <c r="L215" t="s">
        <v>84</v>
      </c>
      <c r="M215" t="s">
        <v>85</v>
      </c>
      <c r="N215" t="s">
        <v>86</v>
      </c>
      <c r="O215" s="2">
        <v>0.55555555555555558</v>
      </c>
      <c r="P215" t="s">
        <v>87</v>
      </c>
      <c r="Q215">
        <v>1</v>
      </c>
      <c r="R215" t="s">
        <v>88</v>
      </c>
      <c r="S215">
        <v>32.736890000000002</v>
      </c>
      <c r="T215">
        <v>-117.06286</v>
      </c>
      <c r="U215" t="s">
        <v>89</v>
      </c>
      <c r="V215" t="b">
        <v>0</v>
      </c>
      <c r="X215" t="s">
        <v>90</v>
      </c>
      <c r="Y215" t="s">
        <v>91</v>
      </c>
      <c r="Z215" t="s">
        <v>92</v>
      </c>
      <c r="AA215" t="s">
        <v>93</v>
      </c>
      <c r="AB215" t="s">
        <v>94</v>
      </c>
      <c r="AC215" t="s">
        <v>95</v>
      </c>
      <c r="AD215" t="s">
        <v>96</v>
      </c>
      <c r="AE215">
        <v>1</v>
      </c>
      <c r="AF215" t="s">
        <v>97</v>
      </c>
      <c r="AG215" t="b">
        <v>1</v>
      </c>
      <c r="AH215" t="s">
        <v>98</v>
      </c>
      <c r="AI215" t="s">
        <v>99</v>
      </c>
      <c r="AJ215" t="s">
        <v>100</v>
      </c>
      <c r="AK215">
        <v>115</v>
      </c>
      <c r="AL215" t="s">
        <v>101</v>
      </c>
      <c r="AN215" t="s">
        <v>102</v>
      </c>
      <c r="AO215">
        <v>1</v>
      </c>
      <c r="AP215" t="s">
        <v>103</v>
      </c>
      <c r="AQ215">
        <v>575</v>
      </c>
      <c r="AR215" t="s">
        <v>101</v>
      </c>
      <c r="AS215" t="s">
        <v>83</v>
      </c>
      <c r="AT215" t="s">
        <v>104</v>
      </c>
      <c r="AU215" t="s">
        <v>105</v>
      </c>
      <c r="AV215" t="s">
        <v>106</v>
      </c>
      <c r="AW215" t="s">
        <v>125</v>
      </c>
      <c r="AX215">
        <v>50</v>
      </c>
      <c r="AY215" t="s">
        <v>126</v>
      </c>
      <c r="AZ215" t="s">
        <v>109</v>
      </c>
      <c r="BA215" t="s">
        <v>110</v>
      </c>
      <c r="BB215" t="s">
        <v>127</v>
      </c>
      <c r="BC215" t="s">
        <v>128</v>
      </c>
      <c r="BD215" s="1">
        <v>44819</v>
      </c>
      <c r="BE215" t="s">
        <v>113</v>
      </c>
      <c r="BF215" s="1">
        <v>44697</v>
      </c>
      <c r="BG215" t="s">
        <v>117</v>
      </c>
      <c r="BH215" s="1">
        <v>18264</v>
      </c>
      <c r="BI215">
        <v>1</v>
      </c>
      <c r="BJ215" s="35">
        <f>BK215*1000</f>
        <v>23</v>
      </c>
      <c r="BK215">
        <v>2.3E-2</v>
      </c>
      <c r="BL215">
        <v>2.3E-2</v>
      </c>
      <c r="BM215" t="s">
        <v>123</v>
      </c>
      <c r="BN215" t="s">
        <v>124</v>
      </c>
      <c r="BO215">
        <v>3.0000000000000001E-3</v>
      </c>
      <c r="BP215">
        <v>0.01</v>
      </c>
      <c r="BQ215">
        <v>1</v>
      </c>
      <c r="BR215" t="s">
        <v>117</v>
      </c>
      <c r="BS215" t="s">
        <v>118</v>
      </c>
      <c r="BT215" t="s">
        <v>119</v>
      </c>
      <c r="BU215" t="s">
        <v>120</v>
      </c>
      <c r="BX215" t="b">
        <v>0</v>
      </c>
      <c r="BY215" t="b">
        <v>1</v>
      </c>
      <c r="BZ215">
        <f>VLOOKUP(AA215,Comps2,6,FALSE)</f>
        <v>165</v>
      </c>
      <c r="CA215">
        <f>VLOOKUP(AA215,Comps2,7,FALSE)</f>
        <v>175</v>
      </c>
      <c r="CB215" t="str">
        <f>VLOOKUP(AA215,Comps2,8,FALSE)</f>
        <v>mm</v>
      </c>
      <c r="CC215" t="str">
        <f>VLOOKUP(AA215,Comps2,9,FALSE)</f>
        <v>Field</v>
      </c>
      <c r="CD215">
        <f>VLOOKUP(AA215,Comps2,10,FALSE)</f>
        <v>115</v>
      </c>
      <c r="CE215" t="str">
        <f>VLOOKUP(AA215,Comps2,11,FALSE)</f>
        <v>g</v>
      </c>
      <c r="CF215" t="str">
        <f>VLOOKUP(AA215,Comps2,12,FALSE)</f>
        <v>Field</v>
      </c>
      <c r="CG215">
        <f>VLOOKUP(AA215,Comps2,13,FALSE)</f>
        <v>0</v>
      </c>
      <c r="CH215" t="e">
        <f>VLOOKUP(AA215,Comps2,14,FALSE)</f>
        <v>#N/A</v>
      </c>
      <c r="CI215" t="str">
        <f>VLOOKUP(AA215,Comps2,15,FALSE)</f>
        <v>LAB</v>
      </c>
    </row>
    <row r="216" spans="1:87" x14ac:dyDescent="0.25">
      <c r="A216" s="1">
        <v>44697</v>
      </c>
      <c r="B216">
        <v>5</v>
      </c>
      <c r="C216">
        <v>2022</v>
      </c>
      <c r="D216" t="s">
        <v>76</v>
      </c>
      <c r="E216" t="s">
        <v>77</v>
      </c>
      <c r="F216" t="s">
        <v>78</v>
      </c>
      <c r="G216" t="s">
        <v>79</v>
      </c>
      <c r="H216" t="s">
        <v>80</v>
      </c>
      <c r="I216" t="s">
        <v>81</v>
      </c>
      <c r="J216" t="s">
        <v>82</v>
      </c>
      <c r="K216" t="s">
        <v>83</v>
      </c>
      <c r="L216" t="s">
        <v>84</v>
      </c>
      <c r="M216" t="s">
        <v>85</v>
      </c>
      <c r="N216" t="s">
        <v>86</v>
      </c>
      <c r="O216" s="2">
        <v>0.55555555555555558</v>
      </c>
      <c r="P216" t="s">
        <v>87</v>
      </c>
      <c r="Q216">
        <v>1</v>
      </c>
      <c r="R216" t="s">
        <v>88</v>
      </c>
      <c r="S216">
        <v>32.736890000000002</v>
      </c>
      <c r="T216">
        <v>-117.06286</v>
      </c>
      <c r="U216" t="s">
        <v>89</v>
      </c>
      <c r="V216" t="b">
        <v>0</v>
      </c>
      <c r="X216" t="s">
        <v>90</v>
      </c>
      <c r="Y216" t="s">
        <v>91</v>
      </c>
      <c r="Z216" t="s">
        <v>92</v>
      </c>
      <c r="AA216" t="s">
        <v>129</v>
      </c>
      <c r="AB216" t="s">
        <v>94</v>
      </c>
      <c r="AC216" t="s">
        <v>95</v>
      </c>
      <c r="AD216" t="s">
        <v>96</v>
      </c>
      <c r="AE216">
        <v>1</v>
      </c>
      <c r="AF216" t="s">
        <v>130</v>
      </c>
      <c r="AG216" t="b">
        <v>1</v>
      </c>
      <c r="AH216" t="s">
        <v>131</v>
      </c>
      <c r="AI216" t="s">
        <v>99</v>
      </c>
      <c r="AJ216" t="s">
        <v>100</v>
      </c>
      <c r="AK216">
        <v>100</v>
      </c>
      <c r="AL216" t="s">
        <v>101</v>
      </c>
      <c r="AN216" t="s">
        <v>102</v>
      </c>
      <c r="AO216">
        <v>1</v>
      </c>
      <c r="AP216" t="s">
        <v>103</v>
      </c>
      <c r="AQ216">
        <v>575</v>
      </c>
      <c r="AR216" t="s">
        <v>101</v>
      </c>
      <c r="AS216" t="s">
        <v>83</v>
      </c>
      <c r="AT216" t="s">
        <v>104</v>
      </c>
      <c r="AU216" t="s">
        <v>105</v>
      </c>
      <c r="AV216" t="s">
        <v>106</v>
      </c>
      <c r="AW216" t="s">
        <v>125</v>
      </c>
      <c r="AX216">
        <v>50</v>
      </c>
      <c r="AY216" t="s">
        <v>126</v>
      </c>
      <c r="AZ216" t="s">
        <v>109</v>
      </c>
      <c r="BA216" t="s">
        <v>110</v>
      </c>
      <c r="BB216" t="s">
        <v>127</v>
      </c>
      <c r="BC216" t="s">
        <v>128</v>
      </c>
      <c r="BD216" s="1">
        <v>44819</v>
      </c>
      <c r="BE216" t="s">
        <v>113</v>
      </c>
      <c r="BF216" s="1">
        <v>44697</v>
      </c>
      <c r="BG216" t="s">
        <v>117</v>
      </c>
      <c r="BH216" s="1">
        <v>18264</v>
      </c>
      <c r="BI216">
        <v>1</v>
      </c>
      <c r="BJ216" s="35">
        <f>BK216*1000</f>
        <v>23</v>
      </c>
      <c r="BK216">
        <v>2.3E-2</v>
      </c>
      <c r="BL216">
        <v>2.3E-2</v>
      </c>
      <c r="BM216" t="s">
        <v>123</v>
      </c>
      <c r="BN216" t="s">
        <v>124</v>
      </c>
      <c r="BO216">
        <v>3.0000000000000001E-3</v>
      </c>
      <c r="BP216">
        <v>0.01</v>
      </c>
      <c r="BQ216">
        <v>1</v>
      </c>
      <c r="BR216" t="s">
        <v>117</v>
      </c>
      <c r="BS216" t="s">
        <v>118</v>
      </c>
      <c r="BT216" t="s">
        <v>119</v>
      </c>
      <c r="BU216" t="s">
        <v>120</v>
      </c>
      <c r="BX216" t="b">
        <v>0</v>
      </c>
      <c r="BY216" t="b">
        <v>1</v>
      </c>
      <c r="BZ216">
        <f>VLOOKUP(AA216,Comps2,6,FALSE)</f>
        <v>161</v>
      </c>
      <c r="CA216">
        <f>VLOOKUP(AA216,Comps2,7,FALSE)</f>
        <v>172</v>
      </c>
      <c r="CB216" t="str">
        <f>VLOOKUP(AA216,Comps2,8,FALSE)</f>
        <v>mm</v>
      </c>
      <c r="CC216" t="str">
        <f>VLOOKUP(AA216,Comps2,9,FALSE)</f>
        <v>Field</v>
      </c>
      <c r="CD216">
        <f>VLOOKUP(AA216,Comps2,10,FALSE)</f>
        <v>100</v>
      </c>
      <c r="CE216" t="str">
        <f>VLOOKUP(AA216,Comps2,11,FALSE)</f>
        <v>g</v>
      </c>
      <c r="CF216" t="str">
        <f>VLOOKUP(AA216,Comps2,12,FALSE)</f>
        <v>Field</v>
      </c>
      <c r="CG216">
        <f>VLOOKUP(AA216,Comps2,13,FALSE)</f>
        <v>0</v>
      </c>
      <c r="CH216" t="e">
        <f>VLOOKUP(AA216,Comps2,14,FALSE)</f>
        <v>#N/A</v>
      </c>
      <c r="CI216" t="str">
        <f>VLOOKUP(AA216,Comps2,15,FALSE)</f>
        <v>LAB</v>
      </c>
    </row>
    <row r="217" spans="1:87" x14ac:dyDescent="0.25">
      <c r="A217" s="1">
        <v>44697</v>
      </c>
      <c r="B217">
        <v>5</v>
      </c>
      <c r="C217">
        <v>2022</v>
      </c>
      <c r="D217" t="s">
        <v>76</v>
      </c>
      <c r="E217" t="s">
        <v>77</v>
      </c>
      <c r="F217" t="s">
        <v>78</v>
      </c>
      <c r="G217" t="s">
        <v>79</v>
      </c>
      <c r="H217" t="s">
        <v>80</v>
      </c>
      <c r="I217" t="s">
        <v>81</v>
      </c>
      <c r="J217" t="s">
        <v>82</v>
      </c>
      <c r="K217" t="s">
        <v>83</v>
      </c>
      <c r="L217" t="s">
        <v>84</v>
      </c>
      <c r="M217" t="s">
        <v>85</v>
      </c>
      <c r="N217" t="s">
        <v>86</v>
      </c>
      <c r="O217" s="2">
        <v>0.55555555555555558</v>
      </c>
      <c r="P217" t="s">
        <v>87</v>
      </c>
      <c r="Q217">
        <v>1</v>
      </c>
      <c r="R217" t="s">
        <v>88</v>
      </c>
      <c r="S217">
        <v>32.736890000000002</v>
      </c>
      <c r="T217">
        <v>-117.06286</v>
      </c>
      <c r="U217" t="s">
        <v>89</v>
      </c>
      <c r="V217" t="b">
        <v>0</v>
      </c>
      <c r="X217" t="s">
        <v>90</v>
      </c>
      <c r="Y217" t="s">
        <v>91</v>
      </c>
      <c r="Z217" t="s">
        <v>92</v>
      </c>
      <c r="AA217" t="s">
        <v>132</v>
      </c>
      <c r="AB217" t="s">
        <v>94</v>
      </c>
      <c r="AC217" t="s">
        <v>95</v>
      </c>
      <c r="AD217" t="s">
        <v>96</v>
      </c>
      <c r="AE217">
        <v>1</v>
      </c>
      <c r="AF217" t="s">
        <v>133</v>
      </c>
      <c r="AG217" t="b">
        <v>1</v>
      </c>
      <c r="AH217" t="s">
        <v>134</v>
      </c>
      <c r="AI217" t="s">
        <v>99</v>
      </c>
      <c r="AJ217" t="s">
        <v>100</v>
      </c>
      <c r="AK217">
        <v>115</v>
      </c>
      <c r="AL217" t="s">
        <v>101</v>
      </c>
      <c r="AN217" t="s">
        <v>102</v>
      </c>
      <c r="AO217">
        <v>1</v>
      </c>
      <c r="AP217" t="s">
        <v>103</v>
      </c>
      <c r="AQ217">
        <v>575</v>
      </c>
      <c r="AR217" t="s">
        <v>101</v>
      </c>
      <c r="AS217" t="s">
        <v>83</v>
      </c>
      <c r="AT217" t="s">
        <v>104</v>
      </c>
      <c r="AU217" t="s">
        <v>105</v>
      </c>
      <c r="AV217" t="s">
        <v>106</v>
      </c>
      <c r="AW217" t="s">
        <v>125</v>
      </c>
      <c r="AX217">
        <v>50</v>
      </c>
      <c r="AY217" t="s">
        <v>126</v>
      </c>
      <c r="AZ217" t="s">
        <v>109</v>
      </c>
      <c r="BA217" t="s">
        <v>110</v>
      </c>
      <c r="BB217" t="s">
        <v>127</v>
      </c>
      <c r="BC217" t="s">
        <v>128</v>
      </c>
      <c r="BD217" s="1">
        <v>44819</v>
      </c>
      <c r="BE217" t="s">
        <v>113</v>
      </c>
      <c r="BF217" s="1">
        <v>44697</v>
      </c>
      <c r="BG217" t="s">
        <v>117</v>
      </c>
      <c r="BH217" s="1">
        <v>18264</v>
      </c>
      <c r="BI217">
        <v>1</v>
      </c>
      <c r="BJ217" s="35">
        <f>BK217*1000</f>
        <v>23</v>
      </c>
      <c r="BK217">
        <v>2.3E-2</v>
      </c>
      <c r="BL217">
        <v>2.3E-2</v>
      </c>
      <c r="BM217" t="s">
        <v>123</v>
      </c>
      <c r="BN217" t="s">
        <v>124</v>
      </c>
      <c r="BO217">
        <v>3.0000000000000001E-3</v>
      </c>
      <c r="BP217">
        <v>0.01</v>
      </c>
      <c r="BQ217">
        <v>1</v>
      </c>
      <c r="BR217" t="s">
        <v>117</v>
      </c>
      <c r="BS217" t="s">
        <v>118</v>
      </c>
      <c r="BT217" t="s">
        <v>119</v>
      </c>
      <c r="BU217" t="s">
        <v>120</v>
      </c>
      <c r="BX217" t="b">
        <v>0</v>
      </c>
      <c r="BY217" t="b">
        <v>1</v>
      </c>
      <c r="BZ217">
        <f>VLOOKUP(AA217,Comps2,6,FALSE)</f>
        <v>161</v>
      </c>
      <c r="CA217">
        <f>VLOOKUP(AA217,Comps2,7,FALSE)</f>
        <v>172</v>
      </c>
      <c r="CB217" t="str">
        <f>VLOOKUP(AA217,Comps2,8,FALSE)</f>
        <v>mm</v>
      </c>
      <c r="CC217" t="str">
        <f>VLOOKUP(AA217,Comps2,9,FALSE)</f>
        <v>Field</v>
      </c>
      <c r="CD217">
        <f>VLOOKUP(AA217,Comps2,10,FALSE)</f>
        <v>115</v>
      </c>
      <c r="CE217" t="str">
        <f>VLOOKUP(AA217,Comps2,11,FALSE)</f>
        <v>g</v>
      </c>
      <c r="CF217" t="str">
        <f>VLOOKUP(AA217,Comps2,12,FALSE)</f>
        <v>Field</v>
      </c>
      <c r="CG217">
        <f>VLOOKUP(AA217,Comps2,13,FALSE)</f>
        <v>0</v>
      </c>
      <c r="CH217" t="e">
        <f>VLOOKUP(AA217,Comps2,14,FALSE)</f>
        <v>#N/A</v>
      </c>
      <c r="CI217" t="str">
        <f>VLOOKUP(AA217,Comps2,15,FALSE)</f>
        <v>LAB</v>
      </c>
    </row>
    <row r="218" spans="1:87" x14ac:dyDescent="0.25">
      <c r="A218" s="1">
        <v>44697</v>
      </c>
      <c r="B218">
        <v>5</v>
      </c>
      <c r="C218">
        <v>2022</v>
      </c>
      <c r="D218" t="s">
        <v>76</v>
      </c>
      <c r="E218" t="s">
        <v>77</v>
      </c>
      <c r="F218" t="s">
        <v>78</v>
      </c>
      <c r="G218" t="s">
        <v>79</v>
      </c>
      <c r="H218" t="s">
        <v>80</v>
      </c>
      <c r="I218" t="s">
        <v>81</v>
      </c>
      <c r="J218" t="s">
        <v>82</v>
      </c>
      <c r="K218" t="s">
        <v>83</v>
      </c>
      <c r="L218" t="s">
        <v>84</v>
      </c>
      <c r="M218" t="s">
        <v>85</v>
      </c>
      <c r="N218" t="s">
        <v>86</v>
      </c>
      <c r="O218" s="2">
        <v>0.55555555555555558</v>
      </c>
      <c r="P218" t="s">
        <v>87</v>
      </c>
      <c r="Q218">
        <v>1</v>
      </c>
      <c r="R218" t="s">
        <v>88</v>
      </c>
      <c r="S218">
        <v>32.736890000000002</v>
      </c>
      <c r="T218">
        <v>-117.06286</v>
      </c>
      <c r="U218" t="s">
        <v>89</v>
      </c>
      <c r="V218" t="b">
        <v>0</v>
      </c>
      <c r="X218" t="s">
        <v>90</v>
      </c>
      <c r="Y218" t="s">
        <v>91</v>
      </c>
      <c r="Z218" t="s">
        <v>92</v>
      </c>
      <c r="AA218" t="s">
        <v>135</v>
      </c>
      <c r="AB218" t="s">
        <v>94</v>
      </c>
      <c r="AC218" t="s">
        <v>95</v>
      </c>
      <c r="AD218" t="s">
        <v>96</v>
      </c>
      <c r="AE218">
        <v>1</v>
      </c>
      <c r="AF218" t="s">
        <v>136</v>
      </c>
      <c r="AG218" t="b">
        <v>1</v>
      </c>
      <c r="AH218" t="s">
        <v>137</v>
      </c>
      <c r="AI218" t="s">
        <v>99</v>
      </c>
      <c r="AJ218" t="s">
        <v>100</v>
      </c>
      <c r="AK218">
        <v>100</v>
      </c>
      <c r="AL218" t="s">
        <v>101</v>
      </c>
      <c r="AN218" t="s">
        <v>102</v>
      </c>
      <c r="AO218">
        <v>1</v>
      </c>
      <c r="AP218" t="s">
        <v>103</v>
      </c>
      <c r="AQ218">
        <v>575</v>
      </c>
      <c r="AR218" t="s">
        <v>101</v>
      </c>
      <c r="AS218" t="s">
        <v>83</v>
      </c>
      <c r="AT218" t="s">
        <v>104</v>
      </c>
      <c r="AU218" t="s">
        <v>105</v>
      </c>
      <c r="AV218" t="s">
        <v>106</v>
      </c>
      <c r="AW218" t="s">
        <v>125</v>
      </c>
      <c r="AX218">
        <v>50</v>
      </c>
      <c r="AY218" t="s">
        <v>126</v>
      </c>
      <c r="AZ218" t="s">
        <v>109</v>
      </c>
      <c r="BA218" t="s">
        <v>110</v>
      </c>
      <c r="BB218" t="s">
        <v>127</v>
      </c>
      <c r="BC218" t="s">
        <v>128</v>
      </c>
      <c r="BD218" s="1">
        <v>44819</v>
      </c>
      <c r="BE218" t="s">
        <v>113</v>
      </c>
      <c r="BF218" s="1">
        <v>44697</v>
      </c>
      <c r="BG218" t="s">
        <v>117</v>
      </c>
      <c r="BH218" s="1">
        <v>18264</v>
      </c>
      <c r="BI218">
        <v>1</v>
      </c>
      <c r="BJ218" s="35">
        <f>BK218*1000</f>
        <v>23</v>
      </c>
      <c r="BK218">
        <v>2.3E-2</v>
      </c>
      <c r="BL218">
        <v>2.3E-2</v>
      </c>
      <c r="BM218" t="s">
        <v>123</v>
      </c>
      <c r="BN218" t="s">
        <v>124</v>
      </c>
      <c r="BO218">
        <v>3.0000000000000001E-3</v>
      </c>
      <c r="BP218">
        <v>0.01</v>
      </c>
      <c r="BQ218">
        <v>1</v>
      </c>
      <c r="BR218" t="s">
        <v>117</v>
      </c>
      <c r="BS218" t="s">
        <v>118</v>
      </c>
      <c r="BT218" t="s">
        <v>119</v>
      </c>
      <c r="BU218" t="s">
        <v>120</v>
      </c>
      <c r="BX218" t="b">
        <v>0</v>
      </c>
      <c r="BY218" t="b">
        <v>1</v>
      </c>
      <c r="BZ218">
        <f>VLOOKUP(AA218,Comps2,6,FALSE)</f>
        <v>159</v>
      </c>
      <c r="CA218">
        <f>VLOOKUP(AA218,Comps2,7,FALSE)</f>
        <v>168</v>
      </c>
      <c r="CB218" t="str">
        <f>VLOOKUP(AA218,Comps2,8,FALSE)</f>
        <v>mm</v>
      </c>
      <c r="CC218" t="str">
        <f>VLOOKUP(AA218,Comps2,9,FALSE)</f>
        <v>Field</v>
      </c>
      <c r="CD218">
        <f>VLOOKUP(AA218,Comps2,10,FALSE)</f>
        <v>100</v>
      </c>
      <c r="CE218" t="str">
        <f>VLOOKUP(AA218,Comps2,11,FALSE)</f>
        <v>g</v>
      </c>
      <c r="CF218" t="str">
        <f>VLOOKUP(AA218,Comps2,12,FALSE)</f>
        <v>Field</v>
      </c>
      <c r="CG218">
        <f>VLOOKUP(AA218,Comps2,13,FALSE)</f>
        <v>0</v>
      </c>
      <c r="CH218" t="e">
        <f>VLOOKUP(AA218,Comps2,14,FALSE)</f>
        <v>#N/A</v>
      </c>
      <c r="CI218" t="str">
        <f>VLOOKUP(AA218,Comps2,15,FALSE)</f>
        <v>LAB</v>
      </c>
    </row>
    <row r="219" spans="1:87" x14ac:dyDescent="0.25">
      <c r="A219" s="1">
        <v>44697</v>
      </c>
      <c r="B219">
        <v>5</v>
      </c>
      <c r="C219">
        <v>2022</v>
      </c>
      <c r="D219" t="s">
        <v>76</v>
      </c>
      <c r="E219" t="s">
        <v>77</v>
      </c>
      <c r="F219" t="s">
        <v>78</v>
      </c>
      <c r="G219" t="s">
        <v>79</v>
      </c>
      <c r="H219" t="s">
        <v>80</v>
      </c>
      <c r="I219" t="s">
        <v>81</v>
      </c>
      <c r="J219" t="s">
        <v>82</v>
      </c>
      <c r="K219" t="s">
        <v>83</v>
      </c>
      <c r="L219" t="s">
        <v>84</v>
      </c>
      <c r="M219" t="s">
        <v>85</v>
      </c>
      <c r="N219" t="s">
        <v>86</v>
      </c>
      <c r="O219" s="2">
        <v>0.55555555555555558</v>
      </c>
      <c r="P219" t="s">
        <v>87</v>
      </c>
      <c r="Q219">
        <v>1</v>
      </c>
      <c r="R219" t="s">
        <v>88</v>
      </c>
      <c r="S219">
        <v>32.736890000000002</v>
      </c>
      <c r="T219">
        <v>-117.06286</v>
      </c>
      <c r="U219" t="s">
        <v>89</v>
      </c>
      <c r="V219" t="b">
        <v>0</v>
      </c>
      <c r="X219" t="s">
        <v>90</v>
      </c>
      <c r="Y219" t="s">
        <v>91</v>
      </c>
      <c r="Z219" t="s">
        <v>92</v>
      </c>
      <c r="AA219" t="s">
        <v>138</v>
      </c>
      <c r="AB219" t="s">
        <v>94</v>
      </c>
      <c r="AC219" t="s">
        <v>95</v>
      </c>
      <c r="AD219" t="s">
        <v>96</v>
      </c>
      <c r="AE219">
        <v>1</v>
      </c>
      <c r="AF219" t="s">
        <v>139</v>
      </c>
      <c r="AG219" t="b">
        <v>1</v>
      </c>
      <c r="AH219" t="s">
        <v>140</v>
      </c>
      <c r="AI219" t="s">
        <v>99</v>
      </c>
      <c r="AJ219" t="s">
        <v>100</v>
      </c>
      <c r="AK219">
        <v>145</v>
      </c>
      <c r="AL219" t="s">
        <v>101</v>
      </c>
      <c r="AN219" t="s">
        <v>102</v>
      </c>
      <c r="AO219">
        <v>1</v>
      </c>
      <c r="AP219" t="s">
        <v>103</v>
      </c>
      <c r="AQ219">
        <v>575</v>
      </c>
      <c r="AR219" t="s">
        <v>101</v>
      </c>
      <c r="AS219" t="s">
        <v>83</v>
      </c>
      <c r="AT219" t="s">
        <v>104</v>
      </c>
      <c r="AU219" t="s">
        <v>105</v>
      </c>
      <c r="AV219" t="s">
        <v>106</v>
      </c>
      <c r="AW219" t="s">
        <v>125</v>
      </c>
      <c r="AX219">
        <v>50</v>
      </c>
      <c r="AY219" t="s">
        <v>126</v>
      </c>
      <c r="AZ219" t="s">
        <v>109</v>
      </c>
      <c r="BA219" t="s">
        <v>110</v>
      </c>
      <c r="BB219" t="s">
        <v>127</v>
      </c>
      <c r="BC219" t="s">
        <v>128</v>
      </c>
      <c r="BD219" s="1">
        <v>44819</v>
      </c>
      <c r="BE219" t="s">
        <v>113</v>
      </c>
      <c r="BF219" s="1">
        <v>44697</v>
      </c>
      <c r="BG219" t="s">
        <v>117</v>
      </c>
      <c r="BH219" s="1">
        <v>18264</v>
      </c>
      <c r="BI219">
        <v>1</v>
      </c>
      <c r="BJ219" s="35">
        <f>BK219*1000</f>
        <v>23</v>
      </c>
      <c r="BK219">
        <v>2.3E-2</v>
      </c>
      <c r="BL219">
        <v>2.3E-2</v>
      </c>
      <c r="BM219" t="s">
        <v>123</v>
      </c>
      <c r="BN219" t="s">
        <v>124</v>
      </c>
      <c r="BO219">
        <v>3.0000000000000001E-3</v>
      </c>
      <c r="BP219">
        <v>0.01</v>
      </c>
      <c r="BQ219">
        <v>1</v>
      </c>
      <c r="BR219" t="s">
        <v>117</v>
      </c>
      <c r="BS219" t="s">
        <v>118</v>
      </c>
      <c r="BT219" t="s">
        <v>119</v>
      </c>
      <c r="BU219" t="s">
        <v>120</v>
      </c>
      <c r="BX219" t="b">
        <v>0</v>
      </c>
      <c r="BY219" t="b">
        <v>1</v>
      </c>
      <c r="BZ219">
        <f>VLOOKUP(AA219,Comps2,6,FALSE)</f>
        <v>169</v>
      </c>
      <c r="CA219">
        <f>VLOOKUP(AA219,Comps2,7,FALSE)</f>
        <v>179</v>
      </c>
      <c r="CB219" t="str">
        <f>VLOOKUP(AA219,Comps2,8,FALSE)</f>
        <v>mm</v>
      </c>
      <c r="CC219" t="str">
        <f>VLOOKUP(AA219,Comps2,9,FALSE)</f>
        <v>Field</v>
      </c>
      <c r="CD219">
        <f>VLOOKUP(AA219,Comps2,10,FALSE)</f>
        <v>145</v>
      </c>
      <c r="CE219" t="str">
        <f>VLOOKUP(AA219,Comps2,11,FALSE)</f>
        <v>g</v>
      </c>
      <c r="CF219" t="str">
        <f>VLOOKUP(AA219,Comps2,12,FALSE)</f>
        <v>Field</v>
      </c>
      <c r="CG219">
        <f>VLOOKUP(AA219,Comps2,13,FALSE)</f>
        <v>0</v>
      </c>
      <c r="CH219" t="e">
        <f>VLOOKUP(AA219,Comps2,14,FALSE)</f>
        <v>#N/A</v>
      </c>
      <c r="CI219" t="str">
        <f>VLOOKUP(AA219,Comps2,15,FALSE)</f>
        <v>LAB</v>
      </c>
    </row>
    <row r="220" spans="1:87" x14ac:dyDescent="0.25">
      <c r="A220" s="1">
        <v>44698</v>
      </c>
      <c r="B220">
        <v>5</v>
      </c>
      <c r="C220">
        <v>2022</v>
      </c>
      <c r="D220" t="s">
        <v>280</v>
      </c>
      <c r="E220" t="s">
        <v>281</v>
      </c>
      <c r="F220" t="s">
        <v>78</v>
      </c>
      <c r="G220" t="s">
        <v>79</v>
      </c>
      <c r="H220" t="s">
        <v>80</v>
      </c>
      <c r="I220" t="s">
        <v>81</v>
      </c>
      <c r="J220" t="s">
        <v>82</v>
      </c>
      <c r="K220" t="s">
        <v>83</v>
      </c>
      <c r="L220" t="s">
        <v>282</v>
      </c>
      <c r="M220" t="s">
        <v>85</v>
      </c>
      <c r="N220" t="s">
        <v>86</v>
      </c>
      <c r="O220" s="2">
        <v>0.375</v>
      </c>
      <c r="P220" t="s">
        <v>87</v>
      </c>
      <c r="Q220">
        <v>1</v>
      </c>
      <c r="R220" t="s">
        <v>88</v>
      </c>
      <c r="S220">
        <v>32.988633999999998</v>
      </c>
      <c r="T220">
        <v>-116.582258</v>
      </c>
      <c r="U220" t="s">
        <v>89</v>
      </c>
      <c r="V220" t="b">
        <v>0</v>
      </c>
      <c r="W220">
        <v>9</v>
      </c>
      <c r="X220" t="s">
        <v>90</v>
      </c>
      <c r="Y220" t="s">
        <v>91</v>
      </c>
      <c r="Z220" t="s">
        <v>92</v>
      </c>
      <c r="AA220" t="s">
        <v>346</v>
      </c>
      <c r="AB220" t="s">
        <v>347</v>
      </c>
      <c r="AC220" t="s">
        <v>348</v>
      </c>
      <c r="AD220" t="s">
        <v>96</v>
      </c>
      <c r="AE220">
        <v>1</v>
      </c>
      <c r="AF220" t="s">
        <v>349</v>
      </c>
      <c r="AG220" t="b">
        <v>1</v>
      </c>
      <c r="AH220" t="s">
        <v>350</v>
      </c>
      <c r="AI220" t="s">
        <v>146</v>
      </c>
      <c r="AJ220" t="s">
        <v>147</v>
      </c>
      <c r="AK220">
        <v>43.09</v>
      </c>
      <c r="AL220" t="s">
        <v>101</v>
      </c>
      <c r="AN220" t="s">
        <v>351</v>
      </c>
      <c r="AO220">
        <v>1</v>
      </c>
      <c r="AP220" t="s">
        <v>103</v>
      </c>
      <c r="AQ220">
        <v>215.45</v>
      </c>
      <c r="AR220" t="s">
        <v>101</v>
      </c>
      <c r="AS220" t="s">
        <v>83</v>
      </c>
      <c r="AT220" t="s">
        <v>104</v>
      </c>
      <c r="AU220" t="s">
        <v>352</v>
      </c>
      <c r="AV220" t="s">
        <v>106</v>
      </c>
      <c r="AW220" t="s">
        <v>125</v>
      </c>
      <c r="AX220">
        <v>50</v>
      </c>
      <c r="AY220" t="s">
        <v>126</v>
      </c>
      <c r="AZ220" t="s">
        <v>109</v>
      </c>
      <c r="BA220" t="s">
        <v>110</v>
      </c>
      <c r="BB220" t="s">
        <v>127</v>
      </c>
      <c r="BC220" t="s">
        <v>149</v>
      </c>
      <c r="BD220" s="1">
        <v>44768</v>
      </c>
      <c r="BE220" t="s">
        <v>353</v>
      </c>
      <c r="BF220" s="1">
        <v>44698</v>
      </c>
      <c r="BG220" t="s">
        <v>117</v>
      </c>
      <c r="BH220" s="1">
        <v>18264</v>
      </c>
      <c r="BI220">
        <v>1</v>
      </c>
      <c r="BJ220" s="35">
        <f>BK220*1000</f>
        <v>23</v>
      </c>
      <c r="BK220">
        <v>2.3E-2</v>
      </c>
      <c r="BL220">
        <v>2.3E-2</v>
      </c>
      <c r="BM220" t="s">
        <v>123</v>
      </c>
      <c r="BN220" t="s">
        <v>124</v>
      </c>
      <c r="BO220">
        <v>3.0000000000000001E-3</v>
      </c>
      <c r="BP220">
        <v>0.01</v>
      </c>
      <c r="BQ220">
        <v>1</v>
      </c>
      <c r="BR220" t="s">
        <v>117</v>
      </c>
      <c r="BS220" t="s">
        <v>118</v>
      </c>
      <c r="BT220" t="s">
        <v>119</v>
      </c>
      <c r="BU220" t="s">
        <v>120</v>
      </c>
      <c r="BX220" t="b">
        <v>0</v>
      </c>
      <c r="BY220" t="b">
        <v>1</v>
      </c>
      <c r="BZ220">
        <f>VLOOKUP(AA220,Comps2,6,FALSE)</f>
        <v>408</v>
      </c>
      <c r="CA220">
        <f>VLOOKUP(AA220,Comps2,7,FALSE)</f>
        <v>455</v>
      </c>
      <c r="CB220" t="str">
        <f>VLOOKUP(AA220,Comps2,8,FALSE)</f>
        <v>mm</v>
      </c>
      <c r="CC220" t="str">
        <f>VLOOKUP(AA220,Comps2,9,FALSE)</f>
        <v>Field</v>
      </c>
      <c r="CD220">
        <f>VLOOKUP(AA220,Comps2,10,FALSE)</f>
        <v>1490</v>
      </c>
      <c r="CE220" t="str">
        <f>VLOOKUP(AA220,Comps2,11,FALSE)</f>
        <v>g</v>
      </c>
      <c r="CF220" t="str">
        <f>VLOOKUP(AA220,Comps2,12,FALSE)</f>
        <v>Field</v>
      </c>
      <c r="CG220">
        <f>VLOOKUP(AA220,Comps2,13,FALSE)</f>
        <v>0</v>
      </c>
      <c r="CH220" t="e">
        <f>VLOOKUP(AA220,Comps2,14,FALSE)</f>
        <v>#N/A</v>
      </c>
      <c r="CI220" t="str">
        <f>VLOOKUP(AA220,Comps2,15,FALSE)</f>
        <v>M</v>
      </c>
    </row>
    <row r="221" spans="1:87" x14ac:dyDescent="0.25">
      <c r="A221" s="1">
        <v>44698</v>
      </c>
      <c r="B221">
        <v>5</v>
      </c>
      <c r="C221">
        <v>2022</v>
      </c>
      <c r="D221" t="s">
        <v>280</v>
      </c>
      <c r="E221" t="s">
        <v>281</v>
      </c>
      <c r="F221" t="s">
        <v>78</v>
      </c>
      <c r="G221" t="s">
        <v>79</v>
      </c>
      <c r="H221" t="s">
        <v>80</v>
      </c>
      <c r="I221" t="s">
        <v>81</v>
      </c>
      <c r="J221" t="s">
        <v>82</v>
      </c>
      <c r="K221" t="s">
        <v>83</v>
      </c>
      <c r="L221" t="s">
        <v>282</v>
      </c>
      <c r="M221" t="s">
        <v>85</v>
      </c>
      <c r="N221" t="s">
        <v>86</v>
      </c>
      <c r="O221" s="2">
        <v>0.375</v>
      </c>
      <c r="P221" t="s">
        <v>87</v>
      </c>
      <c r="Q221">
        <v>1</v>
      </c>
      <c r="R221" t="s">
        <v>88</v>
      </c>
      <c r="S221">
        <v>32.988633999999998</v>
      </c>
      <c r="T221">
        <v>-116.582258</v>
      </c>
      <c r="U221" t="s">
        <v>89</v>
      </c>
      <c r="V221" t="b">
        <v>0</v>
      </c>
      <c r="W221">
        <v>9</v>
      </c>
      <c r="X221" t="s">
        <v>90</v>
      </c>
      <c r="Y221" t="s">
        <v>91</v>
      </c>
      <c r="Z221" t="s">
        <v>92</v>
      </c>
      <c r="AA221" t="s">
        <v>354</v>
      </c>
      <c r="AB221" t="s">
        <v>347</v>
      </c>
      <c r="AC221" t="s">
        <v>348</v>
      </c>
      <c r="AD221" t="s">
        <v>96</v>
      </c>
      <c r="AE221">
        <v>1</v>
      </c>
      <c r="AF221" t="s">
        <v>355</v>
      </c>
      <c r="AG221" t="b">
        <v>1</v>
      </c>
      <c r="AH221" t="s">
        <v>356</v>
      </c>
      <c r="AI221" t="s">
        <v>146</v>
      </c>
      <c r="AJ221" t="s">
        <v>147</v>
      </c>
      <c r="AK221">
        <v>43.09</v>
      </c>
      <c r="AL221" t="s">
        <v>101</v>
      </c>
      <c r="AN221" t="s">
        <v>351</v>
      </c>
      <c r="AO221">
        <v>1</v>
      </c>
      <c r="AP221" t="s">
        <v>103</v>
      </c>
      <c r="AQ221">
        <v>215.45</v>
      </c>
      <c r="AR221" t="s">
        <v>101</v>
      </c>
      <c r="AS221" t="s">
        <v>83</v>
      </c>
      <c r="AT221" t="s">
        <v>104</v>
      </c>
      <c r="AU221" t="s">
        <v>352</v>
      </c>
      <c r="AV221" t="s">
        <v>106</v>
      </c>
      <c r="AW221" t="s">
        <v>125</v>
      </c>
      <c r="AX221">
        <v>50</v>
      </c>
      <c r="AY221" t="s">
        <v>126</v>
      </c>
      <c r="AZ221" t="s">
        <v>109</v>
      </c>
      <c r="BA221" t="s">
        <v>110</v>
      </c>
      <c r="BB221" t="s">
        <v>127</v>
      </c>
      <c r="BC221" t="s">
        <v>149</v>
      </c>
      <c r="BD221" s="1">
        <v>44768</v>
      </c>
      <c r="BE221" t="s">
        <v>353</v>
      </c>
      <c r="BF221" s="1">
        <v>44698</v>
      </c>
      <c r="BG221" t="s">
        <v>117</v>
      </c>
      <c r="BH221" s="1">
        <v>18264</v>
      </c>
      <c r="BI221">
        <v>1</v>
      </c>
      <c r="BJ221" s="35">
        <f>BK221*1000</f>
        <v>23</v>
      </c>
      <c r="BK221">
        <v>2.3E-2</v>
      </c>
      <c r="BL221">
        <v>2.3E-2</v>
      </c>
      <c r="BM221" t="s">
        <v>123</v>
      </c>
      <c r="BN221" t="s">
        <v>124</v>
      </c>
      <c r="BO221">
        <v>3.0000000000000001E-3</v>
      </c>
      <c r="BP221">
        <v>0.01</v>
      </c>
      <c r="BQ221">
        <v>1</v>
      </c>
      <c r="BR221" t="s">
        <v>117</v>
      </c>
      <c r="BS221" t="s">
        <v>118</v>
      </c>
      <c r="BT221" t="s">
        <v>119</v>
      </c>
      <c r="BU221" t="s">
        <v>120</v>
      </c>
      <c r="BX221" t="b">
        <v>0</v>
      </c>
      <c r="BY221" t="b">
        <v>1</v>
      </c>
      <c r="BZ221">
        <f>VLOOKUP(AA221,Comps2,6,FALSE)</f>
        <v>428</v>
      </c>
      <c r="CA221">
        <f>VLOOKUP(AA221,Comps2,7,FALSE)</f>
        <v>478</v>
      </c>
      <c r="CB221" t="str">
        <f>VLOOKUP(AA221,Comps2,8,FALSE)</f>
        <v>mm</v>
      </c>
      <c r="CC221" t="str">
        <f>VLOOKUP(AA221,Comps2,9,FALSE)</f>
        <v>Field</v>
      </c>
      <c r="CD221">
        <f>VLOOKUP(AA221,Comps2,10,FALSE)</f>
        <v>1675</v>
      </c>
      <c r="CE221" t="str">
        <f>VLOOKUP(AA221,Comps2,11,FALSE)</f>
        <v>g</v>
      </c>
      <c r="CF221" t="str">
        <f>VLOOKUP(AA221,Comps2,12,FALSE)</f>
        <v>Field</v>
      </c>
      <c r="CG221">
        <f>VLOOKUP(AA221,Comps2,13,FALSE)</f>
        <v>0</v>
      </c>
      <c r="CH221" t="e">
        <f>VLOOKUP(AA221,Comps2,14,FALSE)</f>
        <v>#N/A</v>
      </c>
      <c r="CI221" t="str">
        <f>VLOOKUP(AA221,Comps2,15,FALSE)</f>
        <v>M</v>
      </c>
    </row>
    <row r="222" spans="1:87" x14ac:dyDescent="0.25">
      <c r="A222" s="1">
        <v>44698</v>
      </c>
      <c r="B222">
        <v>5</v>
      </c>
      <c r="C222">
        <v>2022</v>
      </c>
      <c r="D222" t="s">
        <v>280</v>
      </c>
      <c r="E222" t="s">
        <v>281</v>
      </c>
      <c r="F222" t="s">
        <v>78</v>
      </c>
      <c r="G222" t="s">
        <v>79</v>
      </c>
      <c r="H222" t="s">
        <v>80</v>
      </c>
      <c r="I222" t="s">
        <v>81</v>
      </c>
      <c r="J222" t="s">
        <v>82</v>
      </c>
      <c r="K222" t="s">
        <v>83</v>
      </c>
      <c r="L222" t="s">
        <v>282</v>
      </c>
      <c r="M222" t="s">
        <v>85</v>
      </c>
      <c r="N222" t="s">
        <v>86</v>
      </c>
      <c r="O222" s="2">
        <v>0.375</v>
      </c>
      <c r="P222" t="s">
        <v>87</v>
      </c>
      <c r="Q222">
        <v>1</v>
      </c>
      <c r="R222" t="s">
        <v>88</v>
      </c>
      <c r="S222">
        <v>32.988633999999998</v>
      </c>
      <c r="T222">
        <v>-116.582258</v>
      </c>
      <c r="U222" t="s">
        <v>89</v>
      </c>
      <c r="V222" t="b">
        <v>0</v>
      </c>
      <c r="W222">
        <v>9</v>
      </c>
      <c r="X222" t="s">
        <v>90</v>
      </c>
      <c r="Y222" t="s">
        <v>91</v>
      </c>
      <c r="Z222" t="s">
        <v>92</v>
      </c>
      <c r="AA222" t="s">
        <v>357</v>
      </c>
      <c r="AB222" t="s">
        <v>347</v>
      </c>
      <c r="AC222" t="s">
        <v>348</v>
      </c>
      <c r="AD222" t="s">
        <v>96</v>
      </c>
      <c r="AE222">
        <v>1</v>
      </c>
      <c r="AF222" t="s">
        <v>358</v>
      </c>
      <c r="AG222" t="b">
        <v>1</v>
      </c>
      <c r="AH222" t="s">
        <v>359</v>
      </c>
      <c r="AI222" t="s">
        <v>146</v>
      </c>
      <c r="AJ222" t="s">
        <v>147</v>
      </c>
      <c r="AK222">
        <v>43.09</v>
      </c>
      <c r="AL222" t="s">
        <v>101</v>
      </c>
      <c r="AN222" t="s">
        <v>351</v>
      </c>
      <c r="AO222">
        <v>1</v>
      </c>
      <c r="AP222" t="s">
        <v>103</v>
      </c>
      <c r="AQ222">
        <v>215.45</v>
      </c>
      <c r="AR222" t="s">
        <v>101</v>
      </c>
      <c r="AS222" t="s">
        <v>83</v>
      </c>
      <c r="AT222" t="s">
        <v>104</v>
      </c>
      <c r="AU222" t="s">
        <v>352</v>
      </c>
      <c r="AV222" t="s">
        <v>106</v>
      </c>
      <c r="AW222" t="s">
        <v>125</v>
      </c>
      <c r="AX222">
        <v>50</v>
      </c>
      <c r="AY222" t="s">
        <v>126</v>
      </c>
      <c r="AZ222" t="s">
        <v>109</v>
      </c>
      <c r="BA222" t="s">
        <v>110</v>
      </c>
      <c r="BB222" t="s">
        <v>127</v>
      </c>
      <c r="BC222" t="s">
        <v>149</v>
      </c>
      <c r="BD222" s="1">
        <v>44768</v>
      </c>
      <c r="BE222" t="s">
        <v>353</v>
      </c>
      <c r="BF222" s="1">
        <v>44698</v>
      </c>
      <c r="BG222" t="s">
        <v>117</v>
      </c>
      <c r="BH222" s="1">
        <v>18264</v>
      </c>
      <c r="BI222">
        <v>1</v>
      </c>
      <c r="BJ222" s="35">
        <f>BK222*1000</f>
        <v>23</v>
      </c>
      <c r="BK222">
        <v>2.3E-2</v>
      </c>
      <c r="BL222">
        <v>2.3E-2</v>
      </c>
      <c r="BM222" t="s">
        <v>123</v>
      </c>
      <c r="BN222" t="s">
        <v>124</v>
      </c>
      <c r="BO222">
        <v>3.0000000000000001E-3</v>
      </c>
      <c r="BP222">
        <v>0.01</v>
      </c>
      <c r="BQ222">
        <v>1</v>
      </c>
      <c r="BR222" t="s">
        <v>117</v>
      </c>
      <c r="BS222" t="s">
        <v>118</v>
      </c>
      <c r="BT222" t="s">
        <v>119</v>
      </c>
      <c r="BU222" t="s">
        <v>120</v>
      </c>
      <c r="BX222" t="b">
        <v>0</v>
      </c>
      <c r="BY222" t="b">
        <v>1</v>
      </c>
      <c r="BZ222">
        <f>VLOOKUP(AA222,Comps2,6,FALSE)</f>
        <v>420</v>
      </c>
      <c r="CA222">
        <f>VLOOKUP(AA222,Comps2,7,FALSE)</f>
        <v>455</v>
      </c>
      <c r="CB222" t="str">
        <f>VLOOKUP(AA222,Comps2,8,FALSE)</f>
        <v>mm</v>
      </c>
      <c r="CC222" t="str">
        <f>VLOOKUP(AA222,Comps2,9,FALSE)</f>
        <v>Field</v>
      </c>
      <c r="CD222">
        <f>VLOOKUP(AA222,Comps2,10,FALSE)</f>
        <v>1385</v>
      </c>
      <c r="CE222" t="str">
        <f>VLOOKUP(AA222,Comps2,11,FALSE)</f>
        <v>g</v>
      </c>
      <c r="CF222" t="str">
        <f>VLOOKUP(AA222,Comps2,12,FALSE)</f>
        <v>Field</v>
      </c>
      <c r="CG222">
        <f>VLOOKUP(AA222,Comps2,13,FALSE)</f>
        <v>0</v>
      </c>
      <c r="CH222" t="e">
        <f>VLOOKUP(AA222,Comps2,14,FALSE)</f>
        <v>#N/A</v>
      </c>
      <c r="CI222" t="str">
        <f>VLOOKUP(AA222,Comps2,15,FALSE)</f>
        <v>M</v>
      </c>
    </row>
    <row r="223" spans="1:87" x14ac:dyDescent="0.25">
      <c r="A223" s="1">
        <v>44698</v>
      </c>
      <c r="B223">
        <v>5</v>
      </c>
      <c r="C223">
        <v>2022</v>
      </c>
      <c r="D223" t="s">
        <v>280</v>
      </c>
      <c r="E223" t="s">
        <v>281</v>
      </c>
      <c r="F223" t="s">
        <v>78</v>
      </c>
      <c r="G223" t="s">
        <v>79</v>
      </c>
      <c r="H223" t="s">
        <v>80</v>
      </c>
      <c r="I223" t="s">
        <v>81</v>
      </c>
      <c r="J223" t="s">
        <v>82</v>
      </c>
      <c r="K223" t="s">
        <v>83</v>
      </c>
      <c r="L223" t="s">
        <v>282</v>
      </c>
      <c r="M223" t="s">
        <v>85</v>
      </c>
      <c r="N223" t="s">
        <v>86</v>
      </c>
      <c r="O223" s="2">
        <v>0.375</v>
      </c>
      <c r="P223" t="s">
        <v>87</v>
      </c>
      <c r="Q223">
        <v>1</v>
      </c>
      <c r="R223" t="s">
        <v>88</v>
      </c>
      <c r="S223">
        <v>32.988633999999998</v>
      </c>
      <c r="T223">
        <v>-116.582258</v>
      </c>
      <c r="U223" t="s">
        <v>89</v>
      </c>
      <c r="V223" t="b">
        <v>0</v>
      </c>
      <c r="W223">
        <v>9</v>
      </c>
      <c r="X223" t="s">
        <v>90</v>
      </c>
      <c r="Y223" t="s">
        <v>91</v>
      </c>
      <c r="Z223" t="s">
        <v>92</v>
      </c>
      <c r="AA223" t="s">
        <v>360</v>
      </c>
      <c r="AB223" t="s">
        <v>347</v>
      </c>
      <c r="AC223" t="s">
        <v>348</v>
      </c>
      <c r="AD223" t="s">
        <v>96</v>
      </c>
      <c r="AE223">
        <v>1</v>
      </c>
      <c r="AF223" t="s">
        <v>361</v>
      </c>
      <c r="AG223" t="b">
        <v>1</v>
      </c>
      <c r="AH223" t="s">
        <v>362</v>
      </c>
      <c r="AI223" t="s">
        <v>146</v>
      </c>
      <c r="AJ223" t="s">
        <v>147</v>
      </c>
      <c r="AK223">
        <v>43.09</v>
      </c>
      <c r="AL223" t="s">
        <v>101</v>
      </c>
      <c r="AN223" t="s">
        <v>351</v>
      </c>
      <c r="AO223">
        <v>1</v>
      </c>
      <c r="AP223" t="s">
        <v>103</v>
      </c>
      <c r="AQ223">
        <v>215.45</v>
      </c>
      <c r="AR223" t="s">
        <v>101</v>
      </c>
      <c r="AS223" t="s">
        <v>83</v>
      </c>
      <c r="AT223" t="s">
        <v>104</v>
      </c>
      <c r="AU223" t="s">
        <v>352</v>
      </c>
      <c r="AV223" t="s">
        <v>106</v>
      </c>
      <c r="AW223" t="s">
        <v>125</v>
      </c>
      <c r="AX223">
        <v>50</v>
      </c>
      <c r="AY223" t="s">
        <v>126</v>
      </c>
      <c r="AZ223" t="s">
        <v>109</v>
      </c>
      <c r="BA223" t="s">
        <v>110</v>
      </c>
      <c r="BB223" t="s">
        <v>127</v>
      </c>
      <c r="BC223" t="s">
        <v>149</v>
      </c>
      <c r="BD223" s="1">
        <v>44768</v>
      </c>
      <c r="BE223" t="s">
        <v>353</v>
      </c>
      <c r="BF223" s="1">
        <v>44698</v>
      </c>
      <c r="BG223" t="s">
        <v>117</v>
      </c>
      <c r="BH223" s="1">
        <v>18264</v>
      </c>
      <c r="BI223">
        <v>1</v>
      </c>
      <c r="BJ223" s="35">
        <f>BK223*1000</f>
        <v>23</v>
      </c>
      <c r="BK223">
        <v>2.3E-2</v>
      </c>
      <c r="BL223">
        <v>2.3E-2</v>
      </c>
      <c r="BM223" t="s">
        <v>123</v>
      </c>
      <c r="BN223" t="s">
        <v>124</v>
      </c>
      <c r="BO223">
        <v>3.0000000000000001E-3</v>
      </c>
      <c r="BP223">
        <v>0.01</v>
      </c>
      <c r="BQ223">
        <v>1</v>
      </c>
      <c r="BR223" t="s">
        <v>117</v>
      </c>
      <c r="BS223" t="s">
        <v>118</v>
      </c>
      <c r="BT223" t="s">
        <v>119</v>
      </c>
      <c r="BU223" t="s">
        <v>120</v>
      </c>
      <c r="BX223" t="b">
        <v>0</v>
      </c>
      <c r="BY223" t="b">
        <v>1</v>
      </c>
      <c r="BZ223">
        <f>VLOOKUP(AA223,Comps2,6,FALSE)</f>
        <v>405</v>
      </c>
      <c r="CA223">
        <f>VLOOKUP(AA223,Comps2,7,FALSE)</f>
        <v>454</v>
      </c>
      <c r="CB223" t="str">
        <f>VLOOKUP(AA223,Comps2,8,FALSE)</f>
        <v>mm</v>
      </c>
      <c r="CC223" t="str">
        <f>VLOOKUP(AA223,Comps2,9,FALSE)</f>
        <v>Field</v>
      </c>
      <c r="CD223">
        <f>VLOOKUP(AA223,Comps2,10,FALSE)</f>
        <v>1640</v>
      </c>
      <c r="CE223" t="str">
        <f>VLOOKUP(AA223,Comps2,11,FALSE)</f>
        <v>g</v>
      </c>
      <c r="CF223" t="str">
        <f>VLOOKUP(AA223,Comps2,12,FALSE)</f>
        <v>Field</v>
      </c>
      <c r="CG223">
        <f>VLOOKUP(AA223,Comps2,13,FALSE)</f>
        <v>0</v>
      </c>
      <c r="CH223" t="e">
        <f>VLOOKUP(AA223,Comps2,14,FALSE)</f>
        <v>#N/A</v>
      </c>
      <c r="CI223" t="str">
        <f>VLOOKUP(AA223,Comps2,15,FALSE)</f>
        <v>M</v>
      </c>
    </row>
    <row r="224" spans="1:87" x14ac:dyDescent="0.25">
      <c r="A224" s="1">
        <v>44698</v>
      </c>
      <c r="B224">
        <v>5</v>
      </c>
      <c r="C224">
        <v>2022</v>
      </c>
      <c r="D224" t="s">
        <v>280</v>
      </c>
      <c r="E224" t="s">
        <v>281</v>
      </c>
      <c r="F224" t="s">
        <v>78</v>
      </c>
      <c r="G224" t="s">
        <v>79</v>
      </c>
      <c r="H224" t="s">
        <v>80</v>
      </c>
      <c r="I224" t="s">
        <v>81</v>
      </c>
      <c r="J224" t="s">
        <v>82</v>
      </c>
      <c r="K224" t="s">
        <v>83</v>
      </c>
      <c r="L224" t="s">
        <v>282</v>
      </c>
      <c r="M224" t="s">
        <v>85</v>
      </c>
      <c r="N224" t="s">
        <v>86</v>
      </c>
      <c r="O224" s="2">
        <v>0.375</v>
      </c>
      <c r="P224" t="s">
        <v>87</v>
      </c>
      <c r="Q224">
        <v>1</v>
      </c>
      <c r="R224" t="s">
        <v>88</v>
      </c>
      <c r="S224">
        <v>32.988633999999998</v>
      </c>
      <c r="T224">
        <v>-116.582258</v>
      </c>
      <c r="U224" t="s">
        <v>89</v>
      </c>
      <c r="V224" t="b">
        <v>0</v>
      </c>
      <c r="W224">
        <v>9</v>
      </c>
      <c r="X224" t="s">
        <v>90</v>
      </c>
      <c r="Y224" t="s">
        <v>91</v>
      </c>
      <c r="Z224" t="s">
        <v>92</v>
      </c>
      <c r="AA224" t="s">
        <v>363</v>
      </c>
      <c r="AB224" t="s">
        <v>347</v>
      </c>
      <c r="AC224" t="s">
        <v>348</v>
      </c>
      <c r="AD224" t="s">
        <v>96</v>
      </c>
      <c r="AE224">
        <v>1</v>
      </c>
      <c r="AF224" t="s">
        <v>364</v>
      </c>
      <c r="AG224" t="b">
        <v>1</v>
      </c>
      <c r="AH224" t="s">
        <v>365</v>
      </c>
      <c r="AI224" t="s">
        <v>146</v>
      </c>
      <c r="AJ224" t="s">
        <v>147</v>
      </c>
      <c r="AK224">
        <v>43.09</v>
      </c>
      <c r="AL224" t="s">
        <v>101</v>
      </c>
      <c r="AN224" t="s">
        <v>351</v>
      </c>
      <c r="AO224">
        <v>1</v>
      </c>
      <c r="AP224" t="s">
        <v>103</v>
      </c>
      <c r="AQ224">
        <v>215.45</v>
      </c>
      <c r="AR224" t="s">
        <v>101</v>
      </c>
      <c r="AS224" t="s">
        <v>83</v>
      </c>
      <c r="AT224" t="s">
        <v>104</v>
      </c>
      <c r="AU224" t="s">
        <v>352</v>
      </c>
      <c r="AV224" t="s">
        <v>106</v>
      </c>
      <c r="AW224" t="s">
        <v>125</v>
      </c>
      <c r="AX224">
        <v>50</v>
      </c>
      <c r="AY224" t="s">
        <v>126</v>
      </c>
      <c r="AZ224" t="s">
        <v>109</v>
      </c>
      <c r="BA224" t="s">
        <v>110</v>
      </c>
      <c r="BB224" t="s">
        <v>127</v>
      </c>
      <c r="BC224" t="s">
        <v>149</v>
      </c>
      <c r="BD224" s="1">
        <v>44768</v>
      </c>
      <c r="BE224" t="s">
        <v>353</v>
      </c>
      <c r="BF224" s="1">
        <v>44698</v>
      </c>
      <c r="BG224" t="s">
        <v>117</v>
      </c>
      <c r="BH224" s="1">
        <v>18264</v>
      </c>
      <c r="BI224">
        <v>1</v>
      </c>
      <c r="BJ224" s="35">
        <f>BK224*1000</f>
        <v>23</v>
      </c>
      <c r="BK224">
        <v>2.3E-2</v>
      </c>
      <c r="BL224">
        <v>2.3E-2</v>
      </c>
      <c r="BM224" t="s">
        <v>123</v>
      </c>
      <c r="BN224" t="s">
        <v>124</v>
      </c>
      <c r="BO224">
        <v>3.0000000000000001E-3</v>
      </c>
      <c r="BP224">
        <v>0.01</v>
      </c>
      <c r="BQ224">
        <v>1</v>
      </c>
      <c r="BR224" t="s">
        <v>117</v>
      </c>
      <c r="BS224" t="s">
        <v>118</v>
      </c>
      <c r="BT224" t="s">
        <v>119</v>
      </c>
      <c r="BU224" t="s">
        <v>120</v>
      </c>
      <c r="BX224" t="b">
        <v>0</v>
      </c>
      <c r="BY224" t="b">
        <v>1</v>
      </c>
      <c r="BZ224">
        <f>VLOOKUP(AA224,Comps2,6,FALSE)</f>
        <v>450</v>
      </c>
      <c r="CA224">
        <f>VLOOKUP(AA224,Comps2,7,FALSE)</f>
        <v>500</v>
      </c>
      <c r="CB224" t="str">
        <f>VLOOKUP(AA224,Comps2,8,FALSE)</f>
        <v>mm</v>
      </c>
      <c r="CC224" t="str">
        <f>VLOOKUP(AA224,Comps2,9,FALSE)</f>
        <v>Field</v>
      </c>
      <c r="CD224">
        <f>VLOOKUP(AA224,Comps2,10,FALSE)</f>
        <v>1985</v>
      </c>
      <c r="CE224" t="str">
        <f>VLOOKUP(AA224,Comps2,11,FALSE)</f>
        <v>g</v>
      </c>
      <c r="CF224" t="str">
        <f>VLOOKUP(AA224,Comps2,12,FALSE)</f>
        <v>Field</v>
      </c>
      <c r="CG224">
        <f>VLOOKUP(AA224,Comps2,13,FALSE)</f>
        <v>0</v>
      </c>
      <c r="CH224" t="e">
        <f>VLOOKUP(AA224,Comps2,14,FALSE)</f>
        <v>#N/A</v>
      </c>
      <c r="CI224" t="str">
        <f>VLOOKUP(AA224,Comps2,15,FALSE)</f>
        <v>M</v>
      </c>
    </row>
    <row r="225" spans="1:87" x14ac:dyDescent="0.25">
      <c r="A225" s="1">
        <v>44698</v>
      </c>
      <c r="B225">
        <v>5</v>
      </c>
      <c r="C225">
        <v>2022</v>
      </c>
      <c r="D225" t="s">
        <v>280</v>
      </c>
      <c r="E225" t="s">
        <v>281</v>
      </c>
      <c r="F225" t="s">
        <v>78</v>
      </c>
      <c r="G225" t="s">
        <v>79</v>
      </c>
      <c r="H225" t="s">
        <v>80</v>
      </c>
      <c r="I225" t="s">
        <v>81</v>
      </c>
      <c r="J225" t="s">
        <v>82</v>
      </c>
      <c r="K225" t="s">
        <v>83</v>
      </c>
      <c r="L225" t="s">
        <v>282</v>
      </c>
      <c r="M225" t="s">
        <v>85</v>
      </c>
      <c r="N225" t="s">
        <v>86</v>
      </c>
      <c r="O225" s="2">
        <v>0.375</v>
      </c>
      <c r="P225" t="s">
        <v>87</v>
      </c>
      <c r="Q225">
        <v>1</v>
      </c>
      <c r="R225" t="s">
        <v>88</v>
      </c>
      <c r="S225">
        <v>32.988633999999998</v>
      </c>
      <c r="T225">
        <v>-116.582258</v>
      </c>
      <c r="U225" t="s">
        <v>89</v>
      </c>
      <c r="V225" t="b">
        <v>0</v>
      </c>
      <c r="W225">
        <v>9</v>
      </c>
      <c r="X225" t="s">
        <v>90</v>
      </c>
      <c r="Y225" t="s">
        <v>91</v>
      </c>
      <c r="Z225" t="s">
        <v>92</v>
      </c>
      <c r="AA225" t="s">
        <v>519</v>
      </c>
      <c r="AB225" t="s">
        <v>520</v>
      </c>
      <c r="AC225" t="s">
        <v>521</v>
      </c>
      <c r="AD225" t="s">
        <v>96</v>
      </c>
      <c r="AE225">
        <v>1</v>
      </c>
      <c r="AF225" t="s">
        <v>522</v>
      </c>
      <c r="AG225" t="b">
        <v>1</v>
      </c>
      <c r="AH225" t="s">
        <v>523</v>
      </c>
      <c r="AI225" t="s">
        <v>146</v>
      </c>
      <c r="AJ225" t="s">
        <v>147</v>
      </c>
      <c r="AK225">
        <v>20.62</v>
      </c>
      <c r="AL225" t="s">
        <v>101</v>
      </c>
      <c r="AN225" t="s">
        <v>524</v>
      </c>
      <c r="AO225">
        <v>1</v>
      </c>
      <c r="AP225" t="s">
        <v>103</v>
      </c>
      <c r="AQ225">
        <v>20.62</v>
      </c>
      <c r="AR225" t="s">
        <v>101</v>
      </c>
      <c r="AS225" t="s">
        <v>83</v>
      </c>
      <c r="AT225" t="s">
        <v>104</v>
      </c>
      <c r="AV225" t="s">
        <v>106</v>
      </c>
      <c r="AW225" t="s">
        <v>125</v>
      </c>
      <c r="AX225">
        <v>50</v>
      </c>
      <c r="AY225" t="s">
        <v>126</v>
      </c>
      <c r="AZ225" t="s">
        <v>109</v>
      </c>
      <c r="BA225" t="s">
        <v>110</v>
      </c>
      <c r="BB225" t="s">
        <v>127</v>
      </c>
      <c r="BC225" t="s">
        <v>395</v>
      </c>
      <c r="BD225" s="1">
        <v>44767</v>
      </c>
      <c r="BE225" t="s">
        <v>522</v>
      </c>
      <c r="BF225" s="1">
        <v>44698</v>
      </c>
      <c r="BG225" t="s">
        <v>117</v>
      </c>
      <c r="BH225" s="1">
        <v>18264</v>
      </c>
      <c r="BI225">
        <v>1</v>
      </c>
      <c r="BJ225" s="35">
        <f>BK225*1000</f>
        <v>23</v>
      </c>
      <c r="BK225">
        <v>2.3E-2</v>
      </c>
      <c r="BL225">
        <v>2.3E-2</v>
      </c>
      <c r="BM225" t="s">
        <v>123</v>
      </c>
      <c r="BN225" t="s">
        <v>124</v>
      </c>
      <c r="BO225">
        <v>3.0000000000000001E-3</v>
      </c>
      <c r="BP225">
        <v>0.01</v>
      </c>
      <c r="BQ225">
        <v>1</v>
      </c>
      <c r="BR225" t="s">
        <v>117</v>
      </c>
      <c r="BS225" t="s">
        <v>118</v>
      </c>
      <c r="BT225" t="s">
        <v>119</v>
      </c>
      <c r="BU225" t="s">
        <v>120</v>
      </c>
      <c r="BX225" t="b">
        <v>0</v>
      </c>
      <c r="BY225" t="b">
        <v>1</v>
      </c>
      <c r="BZ225">
        <f>VLOOKUP(AA225,Comps2,6,FALSE)</f>
        <v>455</v>
      </c>
      <c r="CA225">
        <f>VLOOKUP(AA225,Comps2,7,FALSE)</f>
        <v>461</v>
      </c>
      <c r="CB225" t="str">
        <f>VLOOKUP(AA225,Comps2,8,FALSE)</f>
        <v>mm</v>
      </c>
      <c r="CC225" t="str">
        <f>VLOOKUP(AA225,Comps2,9,FALSE)</f>
        <v>Field</v>
      </c>
      <c r="CD225">
        <f>VLOOKUP(AA225,Comps2,10,FALSE)</f>
        <v>1595</v>
      </c>
      <c r="CE225" t="str">
        <f>VLOOKUP(AA225,Comps2,11,FALSE)</f>
        <v>g</v>
      </c>
      <c r="CF225" t="str">
        <f>VLOOKUP(AA225,Comps2,12,FALSE)</f>
        <v>Field</v>
      </c>
      <c r="CG225">
        <f>VLOOKUP(AA225,Comps2,13,FALSE)</f>
        <v>0</v>
      </c>
      <c r="CH225" t="e">
        <f>VLOOKUP(AA225,Comps2,14,FALSE)</f>
        <v>#N/A</v>
      </c>
      <c r="CI225" t="str">
        <f>VLOOKUP(AA225,Comps2,15,FALSE)</f>
        <v>M</v>
      </c>
    </row>
    <row r="226" spans="1:87" x14ac:dyDescent="0.25">
      <c r="A226" s="1">
        <v>44797</v>
      </c>
      <c r="B226">
        <v>8</v>
      </c>
      <c r="C226">
        <v>2022</v>
      </c>
      <c r="D226" t="s">
        <v>878</v>
      </c>
      <c r="E226" t="s">
        <v>879</v>
      </c>
      <c r="F226" t="s">
        <v>78</v>
      </c>
      <c r="G226" t="s">
        <v>79</v>
      </c>
      <c r="H226" t="s">
        <v>80</v>
      </c>
      <c r="I226" t="s">
        <v>81</v>
      </c>
      <c r="J226" t="s">
        <v>82</v>
      </c>
      <c r="K226" t="s">
        <v>83</v>
      </c>
      <c r="M226" t="s">
        <v>527</v>
      </c>
      <c r="N226" t="s">
        <v>86</v>
      </c>
      <c r="O226" s="2">
        <v>0.33333333333333331</v>
      </c>
      <c r="P226" t="s">
        <v>528</v>
      </c>
      <c r="Q226">
        <v>1</v>
      </c>
      <c r="R226" t="s">
        <v>88</v>
      </c>
      <c r="S226">
        <v>33.191589999999998</v>
      </c>
      <c r="T226">
        <v>-117.38888</v>
      </c>
      <c r="U226" t="s">
        <v>89</v>
      </c>
      <c r="V226" t="b">
        <v>0</v>
      </c>
      <c r="X226" t="s">
        <v>529</v>
      </c>
      <c r="Y226" t="s">
        <v>91</v>
      </c>
      <c r="AA226" t="s">
        <v>919</v>
      </c>
      <c r="AB226" t="s">
        <v>920</v>
      </c>
      <c r="AC226" t="s">
        <v>921</v>
      </c>
      <c r="AD226" t="s">
        <v>96</v>
      </c>
      <c r="AE226">
        <v>1</v>
      </c>
      <c r="AF226" t="s">
        <v>922</v>
      </c>
      <c r="AG226" t="b">
        <v>1</v>
      </c>
      <c r="AH226" t="s">
        <v>923</v>
      </c>
      <c r="AI226" t="s">
        <v>99</v>
      </c>
      <c r="AJ226" t="s">
        <v>100</v>
      </c>
      <c r="AK226">
        <v>114.92</v>
      </c>
      <c r="AL226" t="s">
        <v>101</v>
      </c>
      <c r="AN226" t="s">
        <v>924</v>
      </c>
      <c r="AO226">
        <v>1</v>
      </c>
      <c r="AP226" t="s">
        <v>103</v>
      </c>
      <c r="AQ226">
        <v>114.92</v>
      </c>
      <c r="AR226" t="s">
        <v>101</v>
      </c>
      <c r="AS226" t="s">
        <v>83</v>
      </c>
      <c r="AT226" t="s">
        <v>104</v>
      </c>
      <c r="AU226" t="s">
        <v>925</v>
      </c>
      <c r="AV226" t="s">
        <v>106</v>
      </c>
      <c r="AW226" t="s">
        <v>125</v>
      </c>
      <c r="AX226">
        <v>50</v>
      </c>
      <c r="AY226" t="s">
        <v>126</v>
      </c>
      <c r="AZ226" t="s">
        <v>109</v>
      </c>
      <c r="BA226" t="s">
        <v>110</v>
      </c>
      <c r="BB226" t="s">
        <v>127</v>
      </c>
      <c r="BC226" t="s">
        <v>640</v>
      </c>
      <c r="BD226" s="1">
        <v>44945</v>
      </c>
      <c r="BE226" t="s">
        <v>922</v>
      </c>
      <c r="BF226" s="1">
        <v>44797</v>
      </c>
      <c r="BG226" t="s">
        <v>117</v>
      </c>
      <c r="BH226" s="1">
        <v>18264</v>
      </c>
      <c r="BI226">
        <v>1</v>
      </c>
      <c r="BJ226" s="35">
        <f>BK226*1000</f>
        <v>23</v>
      </c>
      <c r="BK226">
        <v>2.3E-2</v>
      </c>
      <c r="BL226">
        <v>2.3E-2</v>
      </c>
      <c r="BM226" t="s">
        <v>123</v>
      </c>
      <c r="BN226" t="s">
        <v>124</v>
      </c>
      <c r="BO226">
        <v>3.0000000000000001E-3</v>
      </c>
      <c r="BP226">
        <v>0.01</v>
      </c>
      <c r="BQ226">
        <v>1</v>
      </c>
      <c r="BR226" t="s">
        <v>117</v>
      </c>
      <c r="BS226" t="s">
        <v>118</v>
      </c>
      <c r="BT226" t="s">
        <v>119</v>
      </c>
      <c r="BU226" t="s">
        <v>120</v>
      </c>
      <c r="BX226" t="b">
        <v>0</v>
      </c>
      <c r="BY226" t="b">
        <v>1</v>
      </c>
      <c r="BZ226">
        <f>VLOOKUP(AA226,Comps2,6,FALSE)</f>
        <v>-88</v>
      </c>
      <c r="CA226">
        <f>VLOOKUP(AA226,Comps2,7,FALSE)</f>
        <v>213</v>
      </c>
      <c r="CB226" t="str">
        <f>VLOOKUP(AA226,Comps2,8,FALSE)</f>
        <v>mm</v>
      </c>
      <c r="CC226" t="str">
        <f>VLOOKUP(AA226,Comps2,9,FALSE)</f>
        <v>Field</v>
      </c>
      <c r="CD226">
        <f>VLOOKUP(AA226,Comps2,10,FALSE)</f>
        <v>135</v>
      </c>
      <c r="CE226" t="str">
        <f>VLOOKUP(AA226,Comps2,11,FALSE)</f>
        <v>g</v>
      </c>
      <c r="CF226" t="str">
        <f>VLOOKUP(AA226,Comps2,12,FALSE)</f>
        <v>Field</v>
      </c>
      <c r="CG226">
        <f>VLOOKUP(AA226,Comps2,13,FALSE)</f>
        <v>0</v>
      </c>
      <c r="CH226" t="e">
        <f>VLOOKUP(AA226,Comps2,14,FALSE)</f>
        <v>#N/A</v>
      </c>
      <c r="CI226" t="str">
        <f>VLOOKUP(AA226,Comps2,15,FALSE)</f>
        <v>LAB</v>
      </c>
    </row>
    <row r="227" spans="1:87" x14ac:dyDescent="0.25">
      <c r="A227" s="1">
        <v>44726</v>
      </c>
      <c r="B227">
        <v>6</v>
      </c>
      <c r="C227">
        <v>2022</v>
      </c>
      <c r="D227" t="s">
        <v>525</v>
      </c>
      <c r="E227" t="s">
        <v>526</v>
      </c>
      <c r="F227" t="s">
        <v>78</v>
      </c>
      <c r="G227" t="s">
        <v>79</v>
      </c>
      <c r="H227" t="s">
        <v>80</v>
      </c>
      <c r="I227" t="s">
        <v>81</v>
      </c>
      <c r="J227" t="s">
        <v>82</v>
      </c>
      <c r="K227" t="s">
        <v>83</v>
      </c>
      <c r="M227" t="s">
        <v>538</v>
      </c>
      <c r="N227" t="s">
        <v>86</v>
      </c>
      <c r="O227" s="2">
        <v>0.32361111111111113</v>
      </c>
      <c r="P227" t="s">
        <v>528</v>
      </c>
      <c r="Q227">
        <v>1</v>
      </c>
      <c r="R227" t="s">
        <v>88</v>
      </c>
      <c r="S227">
        <v>32.70778</v>
      </c>
      <c r="T227">
        <v>-117.17868</v>
      </c>
      <c r="U227" t="s">
        <v>89</v>
      </c>
      <c r="V227" t="b">
        <v>0</v>
      </c>
      <c r="X227" t="s">
        <v>529</v>
      </c>
      <c r="Y227" t="s">
        <v>91</v>
      </c>
      <c r="AA227" t="s">
        <v>539</v>
      </c>
      <c r="AB227" t="s">
        <v>540</v>
      </c>
      <c r="AC227" t="s">
        <v>541</v>
      </c>
      <c r="AD227" t="s">
        <v>96</v>
      </c>
      <c r="AE227">
        <v>1</v>
      </c>
      <c r="AF227" t="s">
        <v>542</v>
      </c>
      <c r="AG227" t="b">
        <v>1</v>
      </c>
      <c r="AH227" t="s">
        <v>543</v>
      </c>
      <c r="AI227" t="s">
        <v>99</v>
      </c>
      <c r="AJ227" t="s">
        <v>100</v>
      </c>
      <c r="AK227">
        <v>85</v>
      </c>
      <c r="AL227" t="s">
        <v>101</v>
      </c>
      <c r="AN227" t="s">
        <v>544</v>
      </c>
      <c r="AO227">
        <v>1</v>
      </c>
      <c r="AP227" t="s">
        <v>103</v>
      </c>
      <c r="AQ227">
        <v>330</v>
      </c>
      <c r="AR227" t="s">
        <v>101</v>
      </c>
      <c r="AS227" t="s">
        <v>83</v>
      </c>
      <c r="AT227" t="s">
        <v>104</v>
      </c>
      <c r="AU227" t="s">
        <v>545</v>
      </c>
      <c r="AV227" t="s">
        <v>106</v>
      </c>
      <c r="AW227" t="s">
        <v>125</v>
      </c>
      <c r="AX227">
        <v>50</v>
      </c>
      <c r="AY227" t="s">
        <v>126</v>
      </c>
      <c r="AZ227" t="s">
        <v>109</v>
      </c>
      <c r="BA227" t="s">
        <v>110</v>
      </c>
      <c r="BB227" t="s">
        <v>127</v>
      </c>
      <c r="BC227" t="s">
        <v>149</v>
      </c>
      <c r="BD227" s="1">
        <v>44768</v>
      </c>
      <c r="BE227" t="s">
        <v>546</v>
      </c>
      <c r="BF227" s="1">
        <v>44726</v>
      </c>
      <c r="BG227" t="s">
        <v>117</v>
      </c>
      <c r="BH227" s="1">
        <v>18264</v>
      </c>
      <c r="BI227">
        <v>1</v>
      </c>
      <c r="BJ227" s="35">
        <f>BK227*1000</f>
        <v>22</v>
      </c>
      <c r="BK227">
        <v>2.1999999999999999E-2</v>
      </c>
      <c r="BL227">
        <v>2.1999999999999999E-2</v>
      </c>
      <c r="BM227" t="s">
        <v>123</v>
      </c>
      <c r="BN227" t="s">
        <v>124</v>
      </c>
      <c r="BO227">
        <v>3.0000000000000001E-3</v>
      </c>
      <c r="BP227">
        <v>0.01</v>
      </c>
      <c r="BQ227">
        <v>1</v>
      </c>
      <c r="BR227" t="s">
        <v>117</v>
      </c>
      <c r="BS227" t="s">
        <v>118</v>
      </c>
      <c r="BT227" t="s">
        <v>119</v>
      </c>
      <c r="BU227" t="s">
        <v>120</v>
      </c>
      <c r="BX227" t="b">
        <v>0</v>
      </c>
      <c r="BY227" t="b">
        <v>1</v>
      </c>
      <c r="BZ227">
        <f>VLOOKUP(AA227,Comps2,6,FALSE)</f>
        <v>185</v>
      </c>
      <c r="CA227">
        <f>VLOOKUP(AA227,Comps2,7,FALSE)</f>
        <v>205</v>
      </c>
      <c r="CB227" t="str">
        <f>VLOOKUP(AA227,Comps2,8,FALSE)</f>
        <v>mm</v>
      </c>
      <c r="CC227" t="str">
        <f>VLOOKUP(AA227,Comps2,9,FALSE)</f>
        <v>Field</v>
      </c>
      <c r="CD227">
        <f>VLOOKUP(AA227,Comps2,10,FALSE)</f>
        <v>85</v>
      </c>
      <c r="CE227" t="str">
        <f>VLOOKUP(AA227,Comps2,11,FALSE)</f>
        <v>g</v>
      </c>
      <c r="CF227" t="str">
        <f>VLOOKUP(AA227,Comps2,12,FALSE)</f>
        <v>Field</v>
      </c>
      <c r="CG227">
        <f>VLOOKUP(AA227,Comps2,13,FALSE)</f>
        <v>0</v>
      </c>
      <c r="CH227" t="e">
        <f>VLOOKUP(AA227,Comps2,14,FALSE)</f>
        <v>#N/A</v>
      </c>
      <c r="CI227" t="str">
        <f>VLOOKUP(AA227,Comps2,15,FALSE)</f>
        <v>LAB</v>
      </c>
    </row>
    <row r="228" spans="1:87" x14ac:dyDescent="0.25">
      <c r="A228" s="1">
        <v>44726</v>
      </c>
      <c r="B228">
        <v>6</v>
      </c>
      <c r="C228">
        <v>2022</v>
      </c>
      <c r="D228" t="s">
        <v>525</v>
      </c>
      <c r="E228" t="s">
        <v>526</v>
      </c>
      <c r="F228" t="s">
        <v>78</v>
      </c>
      <c r="G228" t="s">
        <v>79</v>
      </c>
      <c r="H228" t="s">
        <v>80</v>
      </c>
      <c r="I228" t="s">
        <v>81</v>
      </c>
      <c r="J228" t="s">
        <v>82</v>
      </c>
      <c r="K228" t="s">
        <v>83</v>
      </c>
      <c r="M228" t="s">
        <v>538</v>
      </c>
      <c r="N228" t="s">
        <v>86</v>
      </c>
      <c r="O228" s="2">
        <v>0.32361111111111113</v>
      </c>
      <c r="P228" t="s">
        <v>528</v>
      </c>
      <c r="Q228">
        <v>1</v>
      </c>
      <c r="R228" t="s">
        <v>88</v>
      </c>
      <c r="S228">
        <v>32.70778</v>
      </c>
      <c r="T228">
        <v>-117.17868</v>
      </c>
      <c r="U228" t="s">
        <v>89</v>
      </c>
      <c r="V228" t="b">
        <v>0</v>
      </c>
      <c r="X228" t="s">
        <v>529</v>
      </c>
      <c r="Y228" t="s">
        <v>91</v>
      </c>
      <c r="AA228" t="s">
        <v>547</v>
      </c>
      <c r="AB228" t="s">
        <v>540</v>
      </c>
      <c r="AC228" t="s">
        <v>541</v>
      </c>
      <c r="AD228" t="s">
        <v>96</v>
      </c>
      <c r="AE228">
        <v>1</v>
      </c>
      <c r="AF228" t="s">
        <v>548</v>
      </c>
      <c r="AG228" t="b">
        <v>1</v>
      </c>
      <c r="AH228" t="s">
        <v>549</v>
      </c>
      <c r="AI228" t="s">
        <v>99</v>
      </c>
      <c r="AJ228" t="s">
        <v>100</v>
      </c>
      <c r="AK228">
        <v>70</v>
      </c>
      <c r="AL228" t="s">
        <v>101</v>
      </c>
      <c r="AN228" t="s">
        <v>544</v>
      </c>
      <c r="AO228">
        <v>1</v>
      </c>
      <c r="AP228" t="s">
        <v>103</v>
      </c>
      <c r="AQ228">
        <v>330</v>
      </c>
      <c r="AR228" t="s">
        <v>101</v>
      </c>
      <c r="AS228" t="s">
        <v>83</v>
      </c>
      <c r="AT228" t="s">
        <v>104</v>
      </c>
      <c r="AU228" t="s">
        <v>545</v>
      </c>
      <c r="AV228" t="s">
        <v>106</v>
      </c>
      <c r="AW228" t="s">
        <v>125</v>
      </c>
      <c r="AX228">
        <v>50</v>
      </c>
      <c r="AY228" t="s">
        <v>126</v>
      </c>
      <c r="AZ228" t="s">
        <v>109</v>
      </c>
      <c r="BA228" t="s">
        <v>110</v>
      </c>
      <c r="BB228" t="s">
        <v>127</v>
      </c>
      <c r="BC228" t="s">
        <v>149</v>
      </c>
      <c r="BD228" s="1">
        <v>44768</v>
      </c>
      <c r="BE228" t="s">
        <v>546</v>
      </c>
      <c r="BF228" s="1">
        <v>44726</v>
      </c>
      <c r="BG228" t="s">
        <v>117</v>
      </c>
      <c r="BH228" s="1">
        <v>18264</v>
      </c>
      <c r="BI228">
        <v>1</v>
      </c>
      <c r="BJ228" s="35">
        <f>BK228*1000</f>
        <v>22</v>
      </c>
      <c r="BK228">
        <v>2.1999999999999999E-2</v>
      </c>
      <c r="BL228">
        <v>2.1999999999999999E-2</v>
      </c>
      <c r="BM228" t="s">
        <v>123</v>
      </c>
      <c r="BN228" t="s">
        <v>124</v>
      </c>
      <c r="BO228">
        <v>3.0000000000000001E-3</v>
      </c>
      <c r="BP228">
        <v>0.01</v>
      </c>
      <c r="BQ228">
        <v>1</v>
      </c>
      <c r="BR228" t="s">
        <v>117</v>
      </c>
      <c r="BS228" t="s">
        <v>118</v>
      </c>
      <c r="BT228" t="s">
        <v>119</v>
      </c>
      <c r="BU228" t="s">
        <v>120</v>
      </c>
      <c r="BX228" t="b">
        <v>0</v>
      </c>
      <c r="BY228" t="b">
        <v>1</v>
      </c>
      <c r="BZ228">
        <f>VLOOKUP(AA228,Comps2,6,FALSE)</f>
        <v>193</v>
      </c>
      <c r="CA228">
        <f>VLOOKUP(AA228,Comps2,7,FALSE)</f>
        <v>212</v>
      </c>
      <c r="CB228" t="str">
        <f>VLOOKUP(AA228,Comps2,8,FALSE)</f>
        <v>mm</v>
      </c>
      <c r="CC228" t="str">
        <f>VLOOKUP(AA228,Comps2,9,FALSE)</f>
        <v>Field</v>
      </c>
      <c r="CD228">
        <f>VLOOKUP(AA228,Comps2,10,FALSE)</f>
        <v>70</v>
      </c>
      <c r="CE228" t="str">
        <f>VLOOKUP(AA228,Comps2,11,FALSE)</f>
        <v>g</v>
      </c>
      <c r="CF228" t="str">
        <f>VLOOKUP(AA228,Comps2,12,FALSE)</f>
        <v>Field</v>
      </c>
      <c r="CG228">
        <f>VLOOKUP(AA228,Comps2,13,FALSE)</f>
        <v>0</v>
      </c>
      <c r="CH228" t="e">
        <f>VLOOKUP(AA228,Comps2,14,FALSE)</f>
        <v>#N/A</v>
      </c>
      <c r="CI228" t="str">
        <f>VLOOKUP(AA228,Comps2,15,FALSE)</f>
        <v>LAB</v>
      </c>
    </row>
    <row r="229" spans="1:87" x14ac:dyDescent="0.25">
      <c r="A229" s="1">
        <v>44726</v>
      </c>
      <c r="B229">
        <v>6</v>
      </c>
      <c r="C229">
        <v>2022</v>
      </c>
      <c r="D229" t="s">
        <v>525</v>
      </c>
      <c r="E229" t="s">
        <v>526</v>
      </c>
      <c r="F229" t="s">
        <v>78</v>
      </c>
      <c r="G229" t="s">
        <v>79</v>
      </c>
      <c r="H229" t="s">
        <v>80</v>
      </c>
      <c r="I229" t="s">
        <v>81</v>
      </c>
      <c r="J229" t="s">
        <v>82</v>
      </c>
      <c r="K229" t="s">
        <v>83</v>
      </c>
      <c r="M229" t="s">
        <v>538</v>
      </c>
      <c r="N229" t="s">
        <v>86</v>
      </c>
      <c r="O229" s="2">
        <v>0.32361111111111113</v>
      </c>
      <c r="P229" t="s">
        <v>528</v>
      </c>
      <c r="Q229">
        <v>1</v>
      </c>
      <c r="R229" t="s">
        <v>88</v>
      </c>
      <c r="S229">
        <v>32.70778</v>
      </c>
      <c r="T229">
        <v>-117.17868</v>
      </c>
      <c r="U229" t="s">
        <v>89</v>
      </c>
      <c r="V229" t="b">
        <v>0</v>
      </c>
      <c r="X229" t="s">
        <v>529</v>
      </c>
      <c r="Y229" t="s">
        <v>91</v>
      </c>
      <c r="AA229" t="s">
        <v>550</v>
      </c>
      <c r="AB229" t="s">
        <v>540</v>
      </c>
      <c r="AC229" t="s">
        <v>541</v>
      </c>
      <c r="AD229" t="s">
        <v>96</v>
      </c>
      <c r="AE229">
        <v>1</v>
      </c>
      <c r="AF229" t="s">
        <v>551</v>
      </c>
      <c r="AG229" t="b">
        <v>1</v>
      </c>
      <c r="AH229" t="s">
        <v>552</v>
      </c>
      <c r="AI229" t="s">
        <v>99</v>
      </c>
      <c r="AJ229" t="s">
        <v>100</v>
      </c>
      <c r="AK229">
        <v>60</v>
      </c>
      <c r="AL229" t="s">
        <v>101</v>
      </c>
      <c r="AN229" t="s">
        <v>544</v>
      </c>
      <c r="AO229">
        <v>1</v>
      </c>
      <c r="AP229" t="s">
        <v>103</v>
      </c>
      <c r="AQ229">
        <v>330</v>
      </c>
      <c r="AR229" t="s">
        <v>101</v>
      </c>
      <c r="AS229" t="s">
        <v>83</v>
      </c>
      <c r="AT229" t="s">
        <v>104</v>
      </c>
      <c r="AU229" t="s">
        <v>545</v>
      </c>
      <c r="AV229" t="s">
        <v>106</v>
      </c>
      <c r="AW229" t="s">
        <v>125</v>
      </c>
      <c r="AX229">
        <v>50</v>
      </c>
      <c r="AY229" t="s">
        <v>126</v>
      </c>
      <c r="AZ229" t="s">
        <v>109</v>
      </c>
      <c r="BA229" t="s">
        <v>110</v>
      </c>
      <c r="BB229" t="s">
        <v>127</v>
      </c>
      <c r="BC229" t="s">
        <v>149</v>
      </c>
      <c r="BD229" s="1">
        <v>44768</v>
      </c>
      <c r="BE229" t="s">
        <v>546</v>
      </c>
      <c r="BF229" s="1">
        <v>44726</v>
      </c>
      <c r="BG229" t="s">
        <v>117</v>
      </c>
      <c r="BH229" s="1">
        <v>18264</v>
      </c>
      <c r="BI229">
        <v>1</v>
      </c>
      <c r="BJ229" s="35">
        <f>BK229*1000</f>
        <v>22</v>
      </c>
      <c r="BK229">
        <v>2.1999999999999999E-2</v>
      </c>
      <c r="BL229">
        <v>2.1999999999999999E-2</v>
      </c>
      <c r="BM229" t="s">
        <v>123</v>
      </c>
      <c r="BN229" t="s">
        <v>124</v>
      </c>
      <c r="BO229">
        <v>3.0000000000000001E-3</v>
      </c>
      <c r="BP229">
        <v>0.01</v>
      </c>
      <c r="BQ229">
        <v>1</v>
      </c>
      <c r="BR229" t="s">
        <v>117</v>
      </c>
      <c r="BS229" t="s">
        <v>118</v>
      </c>
      <c r="BT229" t="s">
        <v>119</v>
      </c>
      <c r="BU229" t="s">
        <v>120</v>
      </c>
      <c r="BX229" t="b">
        <v>0</v>
      </c>
      <c r="BY229" t="b">
        <v>1</v>
      </c>
      <c r="BZ229">
        <f>VLOOKUP(AA229,Comps2,6,FALSE)</f>
        <v>180</v>
      </c>
      <c r="CA229">
        <f>VLOOKUP(AA229,Comps2,7,FALSE)</f>
        <v>198</v>
      </c>
      <c r="CB229" t="str">
        <f>VLOOKUP(AA229,Comps2,8,FALSE)</f>
        <v>mm</v>
      </c>
      <c r="CC229" t="str">
        <f>VLOOKUP(AA229,Comps2,9,FALSE)</f>
        <v>Field</v>
      </c>
      <c r="CD229">
        <f>VLOOKUP(AA229,Comps2,10,FALSE)</f>
        <v>60</v>
      </c>
      <c r="CE229" t="str">
        <f>VLOOKUP(AA229,Comps2,11,FALSE)</f>
        <v>g</v>
      </c>
      <c r="CF229" t="str">
        <f>VLOOKUP(AA229,Comps2,12,FALSE)</f>
        <v>Field</v>
      </c>
      <c r="CG229">
        <f>VLOOKUP(AA229,Comps2,13,FALSE)</f>
        <v>0</v>
      </c>
      <c r="CH229" t="e">
        <f>VLOOKUP(AA229,Comps2,14,FALSE)</f>
        <v>#N/A</v>
      </c>
      <c r="CI229" t="str">
        <f>VLOOKUP(AA229,Comps2,15,FALSE)</f>
        <v>LAB</v>
      </c>
    </row>
    <row r="230" spans="1:87" x14ac:dyDescent="0.25">
      <c r="A230" s="1">
        <v>44726</v>
      </c>
      <c r="B230">
        <v>6</v>
      </c>
      <c r="C230">
        <v>2022</v>
      </c>
      <c r="D230" t="s">
        <v>525</v>
      </c>
      <c r="E230" t="s">
        <v>526</v>
      </c>
      <c r="F230" t="s">
        <v>78</v>
      </c>
      <c r="G230" t="s">
        <v>79</v>
      </c>
      <c r="H230" t="s">
        <v>80</v>
      </c>
      <c r="I230" t="s">
        <v>81</v>
      </c>
      <c r="J230" t="s">
        <v>82</v>
      </c>
      <c r="K230" t="s">
        <v>83</v>
      </c>
      <c r="M230" t="s">
        <v>538</v>
      </c>
      <c r="N230" t="s">
        <v>86</v>
      </c>
      <c r="O230" s="2">
        <v>0.32361111111111113</v>
      </c>
      <c r="P230" t="s">
        <v>528</v>
      </c>
      <c r="Q230">
        <v>1</v>
      </c>
      <c r="R230" t="s">
        <v>88</v>
      </c>
      <c r="S230">
        <v>32.70778</v>
      </c>
      <c r="T230">
        <v>-117.17868</v>
      </c>
      <c r="U230" t="s">
        <v>89</v>
      </c>
      <c r="V230" t="b">
        <v>0</v>
      </c>
      <c r="X230" t="s">
        <v>529</v>
      </c>
      <c r="Y230" t="s">
        <v>91</v>
      </c>
      <c r="AA230" t="s">
        <v>553</v>
      </c>
      <c r="AB230" t="s">
        <v>540</v>
      </c>
      <c r="AC230" t="s">
        <v>541</v>
      </c>
      <c r="AD230" t="s">
        <v>96</v>
      </c>
      <c r="AE230">
        <v>1</v>
      </c>
      <c r="AF230" t="s">
        <v>554</v>
      </c>
      <c r="AG230" t="b">
        <v>1</v>
      </c>
      <c r="AH230" t="s">
        <v>555</v>
      </c>
      <c r="AI230" t="s">
        <v>99</v>
      </c>
      <c r="AJ230" t="s">
        <v>100</v>
      </c>
      <c r="AK230">
        <v>65</v>
      </c>
      <c r="AL230" t="s">
        <v>101</v>
      </c>
      <c r="AN230" t="s">
        <v>544</v>
      </c>
      <c r="AO230">
        <v>1</v>
      </c>
      <c r="AP230" t="s">
        <v>103</v>
      </c>
      <c r="AQ230">
        <v>330</v>
      </c>
      <c r="AR230" t="s">
        <v>101</v>
      </c>
      <c r="AS230" t="s">
        <v>83</v>
      </c>
      <c r="AT230" t="s">
        <v>104</v>
      </c>
      <c r="AU230" t="s">
        <v>545</v>
      </c>
      <c r="AV230" t="s">
        <v>106</v>
      </c>
      <c r="AW230" t="s">
        <v>125</v>
      </c>
      <c r="AX230">
        <v>50</v>
      </c>
      <c r="AY230" t="s">
        <v>126</v>
      </c>
      <c r="AZ230" t="s">
        <v>109</v>
      </c>
      <c r="BA230" t="s">
        <v>110</v>
      </c>
      <c r="BB230" t="s">
        <v>127</v>
      </c>
      <c r="BC230" t="s">
        <v>149</v>
      </c>
      <c r="BD230" s="1">
        <v>44768</v>
      </c>
      <c r="BE230" t="s">
        <v>546</v>
      </c>
      <c r="BF230" s="1">
        <v>44726</v>
      </c>
      <c r="BG230" t="s">
        <v>117</v>
      </c>
      <c r="BH230" s="1">
        <v>18264</v>
      </c>
      <c r="BI230">
        <v>1</v>
      </c>
      <c r="BJ230" s="35">
        <f>BK230*1000</f>
        <v>22</v>
      </c>
      <c r="BK230">
        <v>2.1999999999999999E-2</v>
      </c>
      <c r="BL230">
        <v>2.1999999999999999E-2</v>
      </c>
      <c r="BM230" t="s">
        <v>123</v>
      </c>
      <c r="BN230" t="s">
        <v>124</v>
      </c>
      <c r="BO230">
        <v>3.0000000000000001E-3</v>
      </c>
      <c r="BP230">
        <v>0.01</v>
      </c>
      <c r="BQ230">
        <v>1</v>
      </c>
      <c r="BR230" t="s">
        <v>117</v>
      </c>
      <c r="BS230" t="s">
        <v>118</v>
      </c>
      <c r="BT230" t="s">
        <v>119</v>
      </c>
      <c r="BU230" t="s">
        <v>120</v>
      </c>
      <c r="BX230" t="b">
        <v>0</v>
      </c>
      <c r="BY230" t="b">
        <v>1</v>
      </c>
      <c r="BZ230">
        <f>VLOOKUP(AA230,Comps2,6,FALSE)</f>
        <v>186</v>
      </c>
      <c r="CA230">
        <f>VLOOKUP(AA230,Comps2,7,FALSE)</f>
        <v>205</v>
      </c>
      <c r="CB230" t="str">
        <f>VLOOKUP(AA230,Comps2,8,FALSE)</f>
        <v>mm</v>
      </c>
      <c r="CC230" t="str">
        <f>VLOOKUP(AA230,Comps2,9,FALSE)</f>
        <v>Field</v>
      </c>
      <c r="CD230">
        <f>VLOOKUP(AA230,Comps2,10,FALSE)</f>
        <v>65</v>
      </c>
      <c r="CE230" t="str">
        <f>VLOOKUP(AA230,Comps2,11,FALSE)</f>
        <v>g</v>
      </c>
      <c r="CF230" t="str">
        <f>VLOOKUP(AA230,Comps2,12,FALSE)</f>
        <v>Field</v>
      </c>
      <c r="CG230">
        <f>VLOOKUP(AA230,Comps2,13,FALSE)</f>
        <v>0</v>
      </c>
      <c r="CH230" t="e">
        <f>VLOOKUP(AA230,Comps2,14,FALSE)</f>
        <v>#N/A</v>
      </c>
      <c r="CI230" t="str">
        <f>VLOOKUP(AA230,Comps2,15,FALSE)</f>
        <v>LAB</v>
      </c>
    </row>
    <row r="231" spans="1:87" x14ac:dyDescent="0.25">
      <c r="A231" s="1">
        <v>44726</v>
      </c>
      <c r="B231">
        <v>6</v>
      </c>
      <c r="C231">
        <v>2022</v>
      </c>
      <c r="D231" t="s">
        <v>525</v>
      </c>
      <c r="E231" t="s">
        <v>526</v>
      </c>
      <c r="F231" t="s">
        <v>78</v>
      </c>
      <c r="G231" t="s">
        <v>79</v>
      </c>
      <c r="H231" t="s">
        <v>80</v>
      </c>
      <c r="I231" t="s">
        <v>81</v>
      </c>
      <c r="J231" t="s">
        <v>82</v>
      </c>
      <c r="K231" t="s">
        <v>83</v>
      </c>
      <c r="M231" t="s">
        <v>538</v>
      </c>
      <c r="N231" t="s">
        <v>86</v>
      </c>
      <c r="O231" s="2">
        <v>0.32361111111111113</v>
      </c>
      <c r="P231" t="s">
        <v>528</v>
      </c>
      <c r="Q231">
        <v>1</v>
      </c>
      <c r="R231" t="s">
        <v>88</v>
      </c>
      <c r="S231">
        <v>32.70778</v>
      </c>
      <c r="T231">
        <v>-117.17868</v>
      </c>
      <c r="U231" t="s">
        <v>89</v>
      </c>
      <c r="V231" t="b">
        <v>0</v>
      </c>
      <c r="X231" t="s">
        <v>529</v>
      </c>
      <c r="Y231" t="s">
        <v>91</v>
      </c>
      <c r="AA231" t="s">
        <v>556</v>
      </c>
      <c r="AB231" t="s">
        <v>540</v>
      </c>
      <c r="AC231" t="s">
        <v>541</v>
      </c>
      <c r="AD231" t="s">
        <v>96</v>
      </c>
      <c r="AE231">
        <v>1</v>
      </c>
      <c r="AF231" t="s">
        <v>557</v>
      </c>
      <c r="AG231" t="b">
        <v>1</v>
      </c>
      <c r="AH231" t="s">
        <v>558</v>
      </c>
      <c r="AI231" t="s">
        <v>99</v>
      </c>
      <c r="AJ231" t="s">
        <v>100</v>
      </c>
      <c r="AK231">
        <v>50</v>
      </c>
      <c r="AL231" t="s">
        <v>101</v>
      </c>
      <c r="AN231" t="s">
        <v>544</v>
      </c>
      <c r="AO231">
        <v>1</v>
      </c>
      <c r="AP231" t="s">
        <v>103</v>
      </c>
      <c r="AQ231">
        <v>330</v>
      </c>
      <c r="AR231" t="s">
        <v>101</v>
      </c>
      <c r="AS231" t="s">
        <v>83</v>
      </c>
      <c r="AT231" t="s">
        <v>104</v>
      </c>
      <c r="AU231" t="s">
        <v>545</v>
      </c>
      <c r="AV231" t="s">
        <v>106</v>
      </c>
      <c r="AW231" t="s">
        <v>125</v>
      </c>
      <c r="AX231">
        <v>50</v>
      </c>
      <c r="AY231" t="s">
        <v>126</v>
      </c>
      <c r="AZ231" t="s">
        <v>109</v>
      </c>
      <c r="BA231" t="s">
        <v>110</v>
      </c>
      <c r="BB231" t="s">
        <v>127</v>
      </c>
      <c r="BC231" t="s">
        <v>149</v>
      </c>
      <c r="BD231" s="1">
        <v>44768</v>
      </c>
      <c r="BE231" t="s">
        <v>546</v>
      </c>
      <c r="BF231" s="1">
        <v>44726</v>
      </c>
      <c r="BG231" t="s">
        <v>117</v>
      </c>
      <c r="BH231" s="1">
        <v>18264</v>
      </c>
      <c r="BI231">
        <v>1</v>
      </c>
      <c r="BJ231" s="35">
        <f>BK231*1000</f>
        <v>22</v>
      </c>
      <c r="BK231">
        <v>2.1999999999999999E-2</v>
      </c>
      <c r="BL231">
        <v>2.1999999999999999E-2</v>
      </c>
      <c r="BM231" t="s">
        <v>123</v>
      </c>
      <c r="BN231" t="s">
        <v>124</v>
      </c>
      <c r="BO231">
        <v>3.0000000000000001E-3</v>
      </c>
      <c r="BP231">
        <v>0.01</v>
      </c>
      <c r="BQ231">
        <v>1</v>
      </c>
      <c r="BR231" t="s">
        <v>117</v>
      </c>
      <c r="BS231" t="s">
        <v>118</v>
      </c>
      <c r="BT231" t="s">
        <v>119</v>
      </c>
      <c r="BU231" t="s">
        <v>120</v>
      </c>
      <c r="BX231" t="b">
        <v>0</v>
      </c>
      <c r="BY231" t="b">
        <v>1</v>
      </c>
      <c r="BZ231">
        <f>VLOOKUP(AA231,Comps2,6,FALSE)</f>
        <v>182</v>
      </c>
      <c r="CA231">
        <f>VLOOKUP(AA231,Comps2,7,FALSE)</f>
        <v>200</v>
      </c>
      <c r="CB231" t="str">
        <f>VLOOKUP(AA231,Comps2,8,FALSE)</f>
        <v>mm</v>
      </c>
      <c r="CC231" t="str">
        <f>VLOOKUP(AA231,Comps2,9,FALSE)</f>
        <v>Field</v>
      </c>
      <c r="CD231">
        <f>VLOOKUP(AA231,Comps2,10,FALSE)</f>
        <v>50</v>
      </c>
      <c r="CE231" t="str">
        <f>VLOOKUP(AA231,Comps2,11,FALSE)</f>
        <v>g</v>
      </c>
      <c r="CF231" t="str">
        <f>VLOOKUP(AA231,Comps2,12,FALSE)</f>
        <v>Field</v>
      </c>
      <c r="CG231">
        <f>VLOOKUP(AA231,Comps2,13,FALSE)</f>
        <v>0</v>
      </c>
      <c r="CH231" t="e">
        <f>VLOOKUP(AA231,Comps2,14,FALSE)</f>
        <v>#N/A</v>
      </c>
      <c r="CI231" t="str">
        <f>VLOOKUP(AA231,Comps2,15,FALSE)</f>
        <v>LAB</v>
      </c>
    </row>
    <row r="232" spans="1:87" x14ac:dyDescent="0.25">
      <c r="A232" s="1">
        <v>44838</v>
      </c>
      <c r="B232">
        <v>10</v>
      </c>
      <c r="C232">
        <v>2022</v>
      </c>
      <c r="D232" t="s">
        <v>1112</v>
      </c>
      <c r="E232" t="s">
        <v>1113</v>
      </c>
      <c r="F232" t="s">
        <v>78</v>
      </c>
      <c r="G232" t="s">
        <v>79</v>
      </c>
      <c r="H232" t="s">
        <v>80</v>
      </c>
      <c r="I232" t="s">
        <v>81</v>
      </c>
      <c r="J232" t="s">
        <v>82</v>
      </c>
      <c r="K232" t="s">
        <v>83</v>
      </c>
      <c r="M232" t="s">
        <v>527</v>
      </c>
      <c r="N232" t="s">
        <v>86</v>
      </c>
      <c r="O232" s="2">
        <v>0.31944444444444448</v>
      </c>
      <c r="P232" t="s">
        <v>528</v>
      </c>
      <c r="Q232">
        <v>1</v>
      </c>
      <c r="R232" t="s">
        <v>88</v>
      </c>
      <c r="S232">
        <v>33.458264972549003</v>
      </c>
      <c r="T232">
        <v>-117.696585843137</v>
      </c>
      <c r="U232" t="s">
        <v>89</v>
      </c>
      <c r="V232" t="b">
        <v>0</v>
      </c>
      <c r="W232">
        <v>9</v>
      </c>
      <c r="X232" t="s">
        <v>529</v>
      </c>
      <c r="Y232" t="s">
        <v>91</v>
      </c>
      <c r="AA232" t="s">
        <v>1154</v>
      </c>
      <c r="AB232" t="s">
        <v>744</v>
      </c>
      <c r="AC232" t="s">
        <v>745</v>
      </c>
      <c r="AD232" t="s">
        <v>96</v>
      </c>
      <c r="AE232">
        <v>1</v>
      </c>
      <c r="AF232" t="s">
        <v>1155</v>
      </c>
      <c r="AG232" t="b">
        <v>1</v>
      </c>
      <c r="AH232" t="s">
        <v>1156</v>
      </c>
      <c r="AI232" t="s">
        <v>99</v>
      </c>
      <c r="AJ232" t="s">
        <v>100</v>
      </c>
      <c r="AK232">
        <v>88</v>
      </c>
      <c r="AL232" t="s">
        <v>101</v>
      </c>
      <c r="AM232" t="s">
        <v>653</v>
      </c>
      <c r="AN232" t="s">
        <v>1157</v>
      </c>
      <c r="AO232">
        <v>1</v>
      </c>
      <c r="AP232" t="s">
        <v>103</v>
      </c>
      <c r="AQ232">
        <v>264</v>
      </c>
      <c r="AR232" t="s">
        <v>101</v>
      </c>
      <c r="AS232" t="s">
        <v>83</v>
      </c>
      <c r="AT232" t="s">
        <v>104</v>
      </c>
      <c r="AU232" t="s">
        <v>1158</v>
      </c>
      <c r="AV232" t="s">
        <v>106</v>
      </c>
      <c r="AW232" t="s">
        <v>125</v>
      </c>
      <c r="AX232">
        <v>50</v>
      </c>
      <c r="AY232" t="s">
        <v>126</v>
      </c>
      <c r="AZ232" t="s">
        <v>109</v>
      </c>
      <c r="BA232" t="s">
        <v>110</v>
      </c>
      <c r="BB232" t="s">
        <v>127</v>
      </c>
      <c r="BC232" t="s">
        <v>640</v>
      </c>
      <c r="BD232" s="1">
        <v>44945</v>
      </c>
      <c r="BE232" t="s">
        <v>1159</v>
      </c>
      <c r="BF232" s="1">
        <v>44838</v>
      </c>
      <c r="BG232" t="s">
        <v>117</v>
      </c>
      <c r="BH232" s="1">
        <v>18264</v>
      </c>
      <c r="BI232">
        <v>1</v>
      </c>
      <c r="BJ232" s="35">
        <f>BK232*1000</f>
        <v>22</v>
      </c>
      <c r="BK232">
        <v>2.1999999999999999E-2</v>
      </c>
      <c r="BL232">
        <v>2.1999999999999999E-2</v>
      </c>
      <c r="BM232" t="s">
        <v>123</v>
      </c>
      <c r="BN232" t="s">
        <v>124</v>
      </c>
      <c r="BO232">
        <v>3.0000000000000001E-3</v>
      </c>
      <c r="BP232">
        <v>0.01</v>
      </c>
      <c r="BQ232">
        <v>1</v>
      </c>
      <c r="BR232" t="s">
        <v>117</v>
      </c>
      <c r="BS232" t="s">
        <v>118</v>
      </c>
      <c r="BT232" t="s">
        <v>119</v>
      </c>
      <c r="BU232" t="s">
        <v>120</v>
      </c>
      <c r="BX232" t="b">
        <v>0</v>
      </c>
      <c r="BY232" t="b">
        <v>1</v>
      </c>
      <c r="BZ232">
        <f>VLOOKUP(AA232,Comps2,6,FALSE)</f>
        <v>315</v>
      </c>
      <c r="CA232">
        <f>VLOOKUP(AA232,Comps2,7,FALSE)</f>
        <v>341</v>
      </c>
      <c r="CB232" t="str">
        <f>VLOOKUP(AA232,Comps2,8,FALSE)</f>
        <v>mm</v>
      </c>
      <c r="CC232" t="str">
        <f>VLOOKUP(AA232,Comps2,9,FALSE)</f>
        <v>Field</v>
      </c>
      <c r="CD232">
        <f>VLOOKUP(AA232,Comps2,10,FALSE)</f>
        <v>380</v>
      </c>
      <c r="CE232" t="str">
        <f>VLOOKUP(AA232,Comps2,11,FALSE)</f>
        <v>g</v>
      </c>
      <c r="CF232" t="str">
        <f>VLOOKUP(AA232,Comps2,12,FALSE)</f>
        <v>Field</v>
      </c>
      <c r="CG232">
        <f>VLOOKUP(AA232,Comps2,13,FALSE)</f>
        <v>0</v>
      </c>
      <c r="CH232" t="e">
        <f>VLOOKUP(AA232,Comps2,14,FALSE)</f>
        <v>#N/A</v>
      </c>
      <c r="CI232" t="str">
        <f>VLOOKUP(AA232,Comps2,15,FALSE)</f>
        <v>LAB</v>
      </c>
    </row>
    <row r="233" spans="1:87" x14ac:dyDescent="0.25">
      <c r="A233" s="1">
        <v>44838</v>
      </c>
      <c r="B233">
        <v>10</v>
      </c>
      <c r="C233">
        <v>2022</v>
      </c>
      <c r="D233" t="s">
        <v>1112</v>
      </c>
      <c r="E233" t="s">
        <v>1113</v>
      </c>
      <c r="F233" t="s">
        <v>78</v>
      </c>
      <c r="G233" t="s">
        <v>79</v>
      </c>
      <c r="H233" t="s">
        <v>80</v>
      </c>
      <c r="I233" t="s">
        <v>81</v>
      </c>
      <c r="J233" t="s">
        <v>82</v>
      </c>
      <c r="K233" t="s">
        <v>83</v>
      </c>
      <c r="M233" t="s">
        <v>527</v>
      </c>
      <c r="N233" t="s">
        <v>86</v>
      </c>
      <c r="O233" s="2">
        <v>0.31944444444444448</v>
      </c>
      <c r="P233" t="s">
        <v>528</v>
      </c>
      <c r="Q233">
        <v>1</v>
      </c>
      <c r="R233" t="s">
        <v>88</v>
      </c>
      <c r="S233">
        <v>33.458264972549003</v>
      </c>
      <c r="T233">
        <v>-117.696585843137</v>
      </c>
      <c r="U233" t="s">
        <v>89</v>
      </c>
      <c r="V233" t="b">
        <v>0</v>
      </c>
      <c r="W233">
        <v>9</v>
      </c>
      <c r="X233" t="s">
        <v>529</v>
      </c>
      <c r="Y233" t="s">
        <v>91</v>
      </c>
      <c r="AA233" t="s">
        <v>1160</v>
      </c>
      <c r="AB233" t="s">
        <v>744</v>
      </c>
      <c r="AC233" t="s">
        <v>745</v>
      </c>
      <c r="AD233" t="s">
        <v>96</v>
      </c>
      <c r="AE233">
        <v>1</v>
      </c>
      <c r="AF233" t="s">
        <v>1161</v>
      </c>
      <c r="AG233" t="b">
        <v>1</v>
      </c>
      <c r="AH233" t="s">
        <v>1162</v>
      </c>
      <c r="AI233" t="s">
        <v>99</v>
      </c>
      <c r="AJ233" t="s">
        <v>100</v>
      </c>
      <c r="AK233">
        <v>88</v>
      </c>
      <c r="AL233" t="s">
        <v>101</v>
      </c>
      <c r="AM233" t="s">
        <v>653</v>
      </c>
      <c r="AN233" t="s">
        <v>1157</v>
      </c>
      <c r="AO233">
        <v>1</v>
      </c>
      <c r="AP233" t="s">
        <v>103</v>
      </c>
      <c r="AQ233">
        <v>264</v>
      </c>
      <c r="AR233" t="s">
        <v>101</v>
      </c>
      <c r="AS233" t="s">
        <v>83</v>
      </c>
      <c r="AT233" t="s">
        <v>104</v>
      </c>
      <c r="AU233" t="s">
        <v>1158</v>
      </c>
      <c r="AV233" t="s">
        <v>106</v>
      </c>
      <c r="AW233" t="s">
        <v>125</v>
      </c>
      <c r="AX233">
        <v>50</v>
      </c>
      <c r="AY233" t="s">
        <v>126</v>
      </c>
      <c r="AZ233" t="s">
        <v>109</v>
      </c>
      <c r="BA233" t="s">
        <v>110</v>
      </c>
      <c r="BB233" t="s">
        <v>127</v>
      </c>
      <c r="BC233" t="s">
        <v>640</v>
      </c>
      <c r="BD233" s="1">
        <v>44945</v>
      </c>
      <c r="BE233" t="s">
        <v>1159</v>
      </c>
      <c r="BF233" s="1">
        <v>44838</v>
      </c>
      <c r="BG233" t="s">
        <v>117</v>
      </c>
      <c r="BH233" s="1">
        <v>18264</v>
      </c>
      <c r="BI233">
        <v>1</v>
      </c>
      <c r="BJ233" s="35">
        <f>BK233*1000</f>
        <v>22</v>
      </c>
      <c r="BK233">
        <v>2.1999999999999999E-2</v>
      </c>
      <c r="BL233">
        <v>2.1999999999999999E-2</v>
      </c>
      <c r="BM233" t="s">
        <v>123</v>
      </c>
      <c r="BN233" t="s">
        <v>124</v>
      </c>
      <c r="BO233">
        <v>3.0000000000000001E-3</v>
      </c>
      <c r="BP233">
        <v>0.01</v>
      </c>
      <c r="BQ233">
        <v>1</v>
      </c>
      <c r="BR233" t="s">
        <v>117</v>
      </c>
      <c r="BS233" t="s">
        <v>118</v>
      </c>
      <c r="BT233" t="s">
        <v>119</v>
      </c>
      <c r="BU233" t="s">
        <v>120</v>
      </c>
      <c r="BX233" t="b">
        <v>0</v>
      </c>
      <c r="BY233" t="b">
        <v>1</v>
      </c>
      <c r="BZ233">
        <f>VLOOKUP(AA233,Comps2,6,FALSE)</f>
        <v>320</v>
      </c>
      <c r="CA233">
        <f>VLOOKUP(AA233,Comps2,7,FALSE)</f>
        <v>346</v>
      </c>
      <c r="CB233" t="str">
        <f>VLOOKUP(AA233,Comps2,8,FALSE)</f>
        <v>mm</v>
      </c>
      <c r="CC233" t="str">
        <f>VLOOKUP(AA233,Comps2,9,FALSE)</f>
        <v>Field</v>
      </c>
      <c r="CD233">
        <f>VLOOKUP(AA233,Comps2,10,FALSE)</f>
        <v>445</v>
      </c>
      <c r="CE233" t="str">
        <f>VLOOKUP(AA233,Comps2,11,FALSE)</f>
        <v>g</v>
      </c>
      <c r="CF233" t="str">
        <f>VLOOKUP(AA233,Comps2,12,FALSE)</f>
        <v>Field</v>
      </c>
      <c r="CG233">
        <f>VLOOKUP(AA233,Comps2,13,FALSE)</f>
        <v>0</v>
      </c>
      <c r="CH233" t="e">
        <f>VLOOKUP(AA233,Comps2,14,FALSE)</f>
        <v>#N/A</v>
      </c>
      <c r="CI233" t="str">
        <f>VLOOKUP(AA233,Comps2,15,FALSE)</f>
        <v>LAB</v>
      </c>
    </row>
    <row r="234" spans="1:87" x14ac:dyDescent="0.25">
      <c r="A234" s="1">
        <v>44838</v>
      </c>
      <c r="B234">
        <v>10</v>
      </c>
      <c r="C234">
        <v>2022</v>
      </c>
      <c r="D234" t="s">
        <v>1112</v>
      </c>
      <c r="E234" t="s">
        <v>1113</v>
      </c>
      <c r="F234" t="s">
        <v>78</v>
      </c>
      <c r="G234" t="s">
        <v>79</v>
      </c>
      <c r="H234" t="s">
        <v>80</v>
      </c>
      <c r="I234" t="s">
        <v>81</v>
      </c>
      <c r="J234" t="s">
        <v>82</v>
      </c>
      <c r="K234" t="s">
        <v>83</v>
      </c>
      <c r="M234" t="s">
        <v>527</v>
      </c>
      <c r="N234" t="s">
        <v>86</v>
      </c>
      <c r="O234" s="2">
        <v>0.31944444444444448</v>
      </c>
      <c r="P234" t="s">
        <v>528</v>
      </c>
      <c r="Q234">
        <v>1</v>
      </c>
      <c r="R234" t="s">
        <v>88</v>
      </c>
      <c r="S234">
        <v>33.458264972549003</v>
      </c>
      <c r="T234">
        <v>-117.696585843137</v>
      </c>
      <c r="U234" t="s">
        <v>89</v>
      </c>
      <c r="V234" t="b">
        <v>0</v>
      </c>
      <c r="W234">
        <v>9</v>
      </c>
      <c r="X234" t="s">
        <v>529</v>
      </c>
      <c r="Y234" t="s">
        <v>91</v>
      </c>
      <c r="AA234" t="s">
        <v>1163</v>
      </c>
      <c r="AB234" t="s">
        <v>744</v>
      </c>
      <c r="AC234" t="s">
        <v>745</v>
      </c>
      <c r="AD234" t="s">
        <v>96</v>
      </c>
      <c r="AE234">
        <v>1</v>
      </c>
      <c r="AF234" t="s">
        <v>1164</v>
      </c>
      <c r="AG234" t="b">
        <v>1</v>
      </c>
      <c r="AH234" t="s">
        <v>1165</v>
      </c>
      <c r="AI234" t="s">
        <v>99</v>
      </c>
      <c r="AJ234" t="s">
        <v>100</v>
      </c>
      <c r="AK234">
        <v>88</v>
      </c>
      <c r="AL234" t="s">
        <v>101</v>
      </c>
      <c r="AM234" t="s">
        <v>653</v>
      </c>
      <c r="AN234" t="s">
        <v>1157</v>
      </c>
      <c r="AO234">
        <v>1</v>
      </c>
      <c r="AP234" t="s">
        <v>103</v>
      </c>
      <c r="AQ234">
        <v>264</v>
      </c>
      <c r="AR234" t="s">
        <v>101</v>
      </c>
      <c r="AS234" t="s">
        <v>83</v>
      </c>
      <c r="AT234" t="s">
        <v>104</v>
      </c>
      <c r="AU234" t="s">
        <v>1158</v>
      </c>
      <c r="AV234" t="s">
        <v>106</v>
      </c>
      <c r="AW234" t="s">
        <v>125</v>
      </c>
      <c r="AX234">
        <v>50</v>
      </c>
      <c r="AY234" t="s">
        <v>126</v>
      </c>
      <c r="AZ234" t="s">
        <v>109</v>
      </c>
      <c r="BA234" t="s">
        <v>110</v>
      </c>
      <c r="BB234" t="s">
        <v>127</v>
      </c>
      <c r="BC234" t="s">
        <v>640</v>
      </c>
      <c r="BD234" s="1">
        <v>44945</v>
      </c>
      <c r="BE234" t="s">
        <v>1159</v>
      </c>
      <c r="BF234" s="1">
        <v>44838</v>
      </c>
      <c r="BG234" t="s">
        <v>117</v>
      </c>
      <c r="BH234" s="1">
        <v>18264</v>
      </c>
      <c r="BI234">
        <v>1</v>
      </c>
      <c r="BJ234" s="35">
        <f>BK234*1000</f>
        <v>22</v>
      </c>
      <c r="BK234">
        <v>2.1999999999999999E-2</v>
      </c>
      <c r="BL234">
        <v>2.1999999999999999E-2</v>
      </c>
      <c r="BM234" t="s">
        <v>123</v>
      </c>
      <c r="BN234" t="s">
        <v>124</v>
      </c>
      <c r="BO234">
        <v>3.0000000000000001E-3</v>
      </c>
      <c r="BP234">
        <v>0.01</v>
      </c>
      <c r="BQ234">
        <v>1</v>
      </c>
      <c r="BR234" t="s">
        <v>117</v>
      </c>
      <c r="BS234" t="s">
        <v>118</v>
      </c>
      <c r="BT234" t="s">
        <v>119</v>
      </c>
      <c r="BU234" t="s">
        <v>120</v>
      </c>
      <c r="BX234" t="b">
        <v>0</v>
      </c>
      <c r="BY234" t="b">
        <v>1</v>
      </c>
      <c r="BZ234">
        <f>VLOOKUP(AA234,Comps2,6,FALSE)</f>
        <v>320</v>
      </c>
      <c r="CA234">
        <f>VLOOKUP(AA234,Comps2,7,FALSE)</f>
        <v>346</v>
      </c>
      <c r="CB234" t="str">
        <f>VLOOKUP(AA234,Comps2,8,FALSE)</f>
        <v>mm</v>
      </c>
      <c r="CC234" t="str">
        <f>VLOOKUP(AA234,Comps2,9,FALSE)</f>
        <v>Field</v>
      </c>
      <c r="CD234">
        <f>VLOOKUP(AA234,Comps2,10,FALSE)</f>
        <v>415</v>
      </c>
      <c r="CE234" t="str">
        <f>VLOOKUP(AA234,Comps2,11,FALSE)</f>
        <v>g</v>
      </c>
      <c r="CF234" t="str">
        <f>VLOOKUP(AA234,Comps2,12,FALSE)</f>
        <v>Field</v>
      </c>
      <c r="CG234">
        <f>VLOOKUP(AA234,Comps2,13,FALSE)</f>
        <v>0</v>
      </c>
      <c r="CH234" t="e">
        <f>VLOOKUP(AA234,Comps2,14,FALSE)</f>
        <v>#N/A</v>
      </c>
      <c r="CI234" t="str">
        <f>VLOOKUP(AA234,Comps2,15,FALSE)</f>
        <v>LAB</v>
      </c>
    </row>
    <row r="235" spans="1:87" x14ac:dyDescent="0.25">
      <c r="A235" s="1">
        <v>44698</v>
      </c>
      <c r="B235">
        <v>5</v>
      </c>
      <c r="C235">
        <v>2022</v>
      </c>
      <c r="D235" t="s">
        <v>280</v>
      </c>
      <c r="E235" t="s">
        <v>281</v>
      </c>
      <c r="F235" t="s">
        <v>78</v>
      </c>
      <c r="G235" t="s">
        <v>79</v>
      </c>
      <c r="H235" t="s">
        <v>80</v>
      </c>
      <c r="I235" t="s">
        <v>81</v>
      </c>
      <c r="J235" t="s">
        <v>82</v>
      </c>
      <c r="K235" t="s">
        <v>83</v>
      </c>
      <c r="L235" t="s">
        <v>282</v>
      </c>
      <c r="M235" t="s">
        <v>85</v>
      </c>
      <c r="N235" t="s">
        <v>86</v>
      </c>
      <c r="O235" s="2">
        <v>0.375</v>
      </c>
      <c r="P235" t="s">
        <v>87</v>
      </c>
      <c r="Q235">
        <v>1</v>
      </c>
      <c r="R235" t="s">
        <v>88</v>
      </c>
      <c r="S235">
        <v>32.988633999999998</v>
      </c>
      <c r="T235">
        <v>-116.582258</v>
      </c>
      <c r="U235" t="s">
        <v>89</v>
      </c>
      <c r="V235" t="b">
        <v>0</v>
      </c>
      <c r="W235">
        <v>9</v>
      </c>
      <c r="X235" t="s">
        <v>90</v>
      </c>
      <c r="Y235" t="s">
        <v>91</v>
      </c>
      <c r="Z235" t="s">
        <v>92</v>
      </c>
      <c r="AA235" t="s">
        <v>391</v>
      </c>
      <c r="AB235" t="s">
        <v>142</v>
      </c>
      <c r="AC235" t="s">
        <v>143</v>
      </c>
      <c r="AD235" t="s">
        <v>96</v>
      </c>
      <c r="AE235">
        <v>1</v>
      </c>
      <c r="AF235" t="s">
        <v>392</v>
      </c>
      <c r="AG235" t="b">
        <v>1</v>
      </c>
      <c r="AH235" t="s">
        <v>393</v>
      </c>
      <c r="AI235" t="s">
        <v>146</v>
      </c>
      <c r="AJ235" t="s">
        <v>147</v>
      </c>
      <c r="AK235">
        <v>17.510000000000002</v>
      </c>
      <c r="AL235" t="s">
        <v>101</v>
      </c>
      <c r="AN235" t="s">
        <v>394</v>
      </c>
      <c r="AO235">
        <v>1</v>
      </c>
      <c r="AP235" t="s">
        <v>103</v>
      </c>
      <c r="AQ235">
        <v>17.510000000000002</v>
      </c>
      <c r="AR235" t="s">
        <v>101</v>
      </c>
      <c r="AS235" t="s">
        <v>83</v>
      </c>
      <c r="AT235" t="s">
        <v>104</v>
      </c>
      <c r="AV235" t="s">
        <v>106</v>
      </c>
      <c r="AW235" t="s">
        <v>125</v>
      </c>
      <c r="AX235">
        <v>50</v>
      </c>
      <c r="AY235" t="s">
        <v>126</v>
      </c>
      <c r="AZ235" t="s">
        <v>109</v>
      </c>
      <c r="BA235" t="s">
        <v>110</v>
      </c>
      <c r="BB235" t="s">
        <v>127</v>
      </c>
      <c r="BC235" t="s">
        <v>395</v>
      </c>
      <c r="BD235" s="1">
        <v>44767</v>
      </c>
      <c r="BE235" t="s">
        <v>392</v>
      </c>
      <c r="BF235" s="1">
        <v>44698</v>
      </c>
      <c r="BG235" t="s">
        <v>117</v>
      </c>
      <c r="BH235" s="1">
        <v>18264</v>
      </c>
      <c r="BI235">
        <v>1</v>
      </c>
      <c r="BJ235" s="35">
        <f>BK235*1000</f>
        <v>21</v>
      </c>
      <c r="BK235">
        <v>2.1000000000000001E-2</v>
      </c>
      <c r="BL235">
        <v>2.1000000000000001E-2</v>
      </c>
      <c r="BM235" t="s">
        <v>123</v>
      </c>
      <c r="BN235" t="s">
        <v>124</v>
      </c>
      <c r="BO235">
        <v>3.0000000000000001E-3</v>
      </c>
      <c r="BP235">
        <v>0.01</v>
      </c>
      <c r="BQ235">
        <v>1</v>
      </c>
      <c r="BR235" t="s">
        <v>117</v>
      </c>
      <c r="BS235" t="s">
        <v>118</v>
      </c>
      <c r="BT235" t="s">
        <v>119</v>
      </c>
      <c r="BU235" t="s">
        <v>120</v>
      </c>
      <c r="BX235" t="b">
        <v>0</v>
      </c>
      <c r="BY235" t="b">
        <v>1</v>
      </c>
      <c r="BZ235">
        <f>VLOOKUP(AA235,Comps2,6,FALSE)</f>
        <v>210</v>
      </c>
      <c r="CA235">
        <f>VLOOKUP(AA235,Comps2,7,FALSE)</f>
        <v>220</v>
      </c>
      <c r="CB235" t="str">
        <f>VLOOKUP(AA235,Comps2,8,FALSE)</f>
        <v>mm</v>
      </c>
      <c r="CC235" t="str">
        <f>VLOOKUP(AA235,Comps2,9,FALSE)</f>
        <v>Field</v>
      </c>
      <c r="CD235">
        <f>VLOOKUP(AA235,Comps2,10,FALSE)</f>
        <v>155</v>
      </c>
      <c r="CE235" t="str">
        <f>VLOOKUP(AA235,Comps2,11,FALSE)</f>
        <v>g</v>
      </c>
      <c r="CF235" t="str">
        <f>VLOOKUP(AA235,Comps2,12,FALSE)</f>
        <v>Field</v>
      </c>
      <c r="CG235">
        <f>VLOOKUP(AA235,Comps2,13,FALSE)</f>
        <v>0</v>
      </c>
      <c r="CH235">
        <f>VLOOKUP(AA235,Comps2,14,FALSE)</f>
        <v>4</v>
      </c>
      <c r="CI235" t="str">
        <f>VLOOKUP(AA235,Comps2,15,FALSE)</f>
        <v>LAB</v>
      </c>
    </row>
    <row r="236" spans="1:87" x14ac:dyDescent="0.25">
      <c r="A236" s="1">
        <v>44796</v>
      </c>
      <c r="B236">
        <v>8</v>
      </c>
      <c r="C236">
        <v>2022</v>
      </c>
      <c r="D236" t="s">
        <v>729</v>
      </c>
      <c r="E236" t="s">
        <v>730</v>
      </c>
      <c r="F236" t="s">
        <v>78</v>
      </c>
      <c r="G236" t="s">
        <v>79</v>
      </c>
      <c r="H236" t="s">
        <v>80</v>
      </c>
      <c r="I236" t="s">
        <v>81</v>
      </c>
      <c r="J236" t="s">
        <v>82</v>
      </c>
      <c r="K236" t="s">
        <v>83</v>
      </c>
      <c r="M236" t="s">
        <v>782</v>
      </c>
      <c r="N236" t="s">
        <v>86</v>
      </c>
      <c r="O236" s="2">
        <v>0.29166666666666669</v>
      </c>
      <c r="P236" t="s">
        <v>783</v>
      </c>
      <c r="Q236">
        <v>1</v>
      </c>
      <c r="R236" t="s">
        <v>88</v>
      </c>
      <c r="S236">
        <v>32.579559000000003</v>
      </c>
      <c r="T236">
        <v>-117.137264</v>
      </c>
      <c r="U236" t="s">
        <v>89</v>
      </c>
      <c r="V236" t="b">
        <v>0</v>
      </c>
      <c r="X236" t="s">
        <v>784</v>
      </c>
      <c r="Y236" t="s">
        <v>91</v>
      </c>
      <c r="Z236" t="s">
        <v>785</v>
      </c>
      <c r="AA236" t="s">
        <v>786</v>
      </c>
      <c r="AB236" t="s">
        <v>787</v>
      </c>
      <c r="AC236" t="s">
        <v>788</v>
      </c>
      <c r="AD236" t="s">
        <v>96</v>
      </c>
      <c r="AE236">
        <v>1</v>
      </c>
      <c r="AF236" t="s">
        <v>789</v>
      </c>
      <c r="AG236" t="b">
        <v>1</v>
      </c>
      <c r="AH236" t="s">
        <v>790</v>
      </c>
      <c r="AI236" t="s">
        <v>99</v>
      </c>
      <c r="AJ236" t="s">
        <v>100</v>
      </c>
      <c r="AK236">
        <v>136.32</v>
      </c>
      <c r="AL236" t="s">
        <v>101</v>
      </c>
      <c r="AN236" t="s">
        <v>791</v>
      </c>
      <c r="AO236">
        <v>1</v>
      </c>
      <c r="AP236" t="s">
        <v>103</v>
      </c>
      <c r="AQ236">
        <v>361.42</v>
      </c>
      <c r="AR236" t="s">
        <v>101</v>
      </c>
      <c r="AS236" t="s">
        <v>83</v>
      </c>
      <c r="AT236" t="s">
        <v>104</v>
      </c>
      <c r="AU236" t="s">
        <v>792</v>
      </c>
      <c r="AV236" t="s">
        <v>106</v>
      </c>
      <c r="AW236" t="s">
        <v>125</v>
      </c>
      <c r="AX236">
        <v>50</v>
      </c>
      <c r="AY236" t="s">
        <v>126</v>
      </c>
      <c r="AZ236" t="s">
        <v>109</v>
      </c>
      <c r="BA236" t="s">
        <v>110</v>
      </c>
      <c r="BB236" t="s">
        <v>127</v>
      </c>
      <c r="BC236" t="s">
        <v>794</v>
      </c>
      <c r="BD236" s="1">
        <v>44979</v>
      </c>
      <c r="BE236" t="s">
        <v>793</v>
      </c>
      <c r="BF236" s="1">
        <v>44796</v>
      </c>
      <c r="BG236" t="s">
        <v>117</v>
      </c>
      <c r="BH236" s="1">
        <v>18264</v>
      </c>
      <c r="BI236">
        <v>1</v>
      </c>
      <c r="BJ236" s="35">
        <f>BK236*1000</f>
        <v>21</v>
      </c>
      <c r="BK236">
        <v>2.1000000000000001E-2</v>
      </c>
      <c r="BL236">
        <v>2.1000000000000001E-2</v>
      </c>
      <c r="BM236" t="s">
        <v>123</v>
      </c>
      <c r="BN236" t="s">
        <v>124</v>
      </c>
      <c r="BO236">
        <v>3.0000000000000001E-3</v>
      </c>
      <c r="BP236">
        <v>0.01</v>
      </c>
      <c r="BQ236">
        <v>1</v>
      </c>
      <c r="BR236" t="s">
        <v>117</v>
      </c>
      <c r="BS236" t="s">
        <v>118</v>
      </c>
      <c r="BT236" t="s">
        <v>119</v>
      </c>
      <c r="BU236" t="s">
        <v>120</v>
      </c>
      <c r="BX236" t="b">
        <v>0</v>
      </c>
      <c r="BY236" t="b">
        <v>1</v>
      </c>
      <c r="BZ236">
        <f>VLOOKUP(AA236,Comps2,6,FALSE)</f>
        <v>180</v>
      </c>
      <c r="CA236">
        <f>VLOOKUP(AA236,Comps2,7,FALSE)</f>
        <v>197</v>
      </c>
      <c r="CB236" t="str">
        <f>VLOOKUP(AA236,Comps2,8,FALSE)</f>
        <v>mm</v>
      </c>
      <c r="CC236" t="str">
        <f>VLOOKUP(AA236,Comps2,9,FALSE)</f>
        <v>Field</v>
      </c>
      <c r="CD236">
        <f>VLOOKUP(AA236,Comps2,10,FALSE)</f>
        <v>160</v>
      </c>
      <c r="CE236" t="str">
        <f>VLOOKUP(AA236,Comps2,11,FALSE)</f>
        <v>g</v>
      </c>
      <c r="CF236" t="str">
        <f>VLOOKUP(AA236,Comps2,12,FALSE)</f>
        <v>Field</v>
      </c>
      <c r="CG236">
        <f>VLOOKUP(AA236,Comps2,13,FALSE)</f>
        <v>0</v>
      </c>
      <c r="CH236" t="e">
        <f>VLOOKUP(AA236,Comps2,14,FALSE)</f>
        <v>#N/A</v>
      </c>
      <c r="CI236" t="str">
        <f>VLOOKUP(AA236,Comps2,15,FALSE)</f>
        <v>LAB</v>
      </c>
    </row>
    <row r="237" spans="1:87" x14ac:dyDescent="0.25">
      <c r="A237" s="1">
        <v>44796</v>
      </c>
      <c r="B237">
        <v>8</v>
      </c>
      <c r="C237">
        <v>2022</v>
      </c>
      <c r="D237" t="s">
        <v>729</v>
      </c>
      <c r="E237" t="s">
        <v>730</v>
      </c>
      <c r="F237" t="s">
        <v>78</v>
      </c>
      <c r="G237" t="s">
        <v>79</v>
      </c>
      <c r="H237" t="s">
        <v>80</v>
      </c>
      <c r="I237" t="s">
        <v>81</v>
      </c>
      <c r="J237" t="s">
        <v>82</v>
      </c>
      <c r="K237" t="s">
        <v>83</v>
      </c>
      <c r="M237" t="s">
        <v>782</v>
      </c>
      <c r="N237" t="s">
        <v>86</v>
      </c>
      <c r="O237" s="2">
        <v>0.29166666666666669</v>
      </c>
      <c r="P237" t="s">
        <v>783</v>
      </c>
      <c r="Q237">
        <v>1</v>
      </c>
      <c r="R237" t="s">
        <v>88</v>
      </c>
      <c r="S237">
        <v>32.579559000000003</v>
      </c>
      <c r="T237">
        <v>-117.137264</v>
      </c>
      <c r="U237" t="s">
        <v>89</v>
      </c>
      <c r="V237" t="b">
        <v>0</v>
      </c>
      <c r="X237" t="s">
        <v>784</v>
      </c>
      <c r="Y237" t="s">
        <v>91</v>
      </c>
      <c r="Z237" t="s">
        <v>785</v>
      </c>
      <c r="AA237" t="s">
        <v>795</v>
      </c>
      <c r="AB237" t="s">
        <v>787</v>
      </c>
      <c r="AC237" t="s">
        <v>788</v>
      </c>
      <c r="AD237" t="s">
        <v>96</v>
      </c>
      <c r="AE237">
        <v>1</v>
      </c>
      <c r="AF237" t="s">
        <v>796</v>
      </c>
      <c r="AG237" t="b">
        <v>1</v>
      </c>
      <c r="AH237" t="s">
        <v>797</v>
      </c>
      <c r="AI237" t="s">
        <v>99</v>
      </c>
      <c r="AJ237" t="s">
        <v>100</v>
      </c>
      <c r="AK237">
        <v>105.63</v>
      </c>
      <c r="AL237" t="s">
        <v>101</v>
      </c>
      <c r="AN237" t="s">
        <v>791</v>
      </c>
      <c r="AO237">
        <v>1</v>
      </c>
      <c r="AP237" t="s">
        <v>103</v>
      </c>
      <c r="AQ237">
        <v>361.42</v>
      </c>
      <c r="AR237" t="s">
        <v>101</v>
      </c>
      <c r="AS237" t="s">
        <v>83</v>
      </c>
      <c r="AT237" t="s">
        <v>104</v>
      </c>
      <c r="AU237" t="s">
        <v>792</v>
      </c>
      <c r="AV237" t="s">
        <v>106</v>
      </c>
      <c r="AW237" t="s">
        <v>125</v>
      </c>
      <c r="AX237">
        <v>50</v>
      </c>
      <c r="AY237" t="s">
        <v>126</v>
      </c>
      <c r="AZ237" t="s">
        <v>109</v>
      </c>
      <c r="BA237" t="s">
        <v>110</v>
      </c>
      <c r="BB237" t="s">
        <v>127</v>
      </c>
      <c r="BC237" t="s">
        <v>794</v>
      </c>
      <c r="BD237" s="1">
        <v>44979</v>
      </c>
      <c r="BE237" t="s">
        <v>793</v>
      </c>
      <c r="BF237" s="1">
        <v>44796</v>
      </c>
      <c r="BG237" t="s">
        <v>117</v>
      </c>
      <c r="BH237" s="1">
        <v>18264</v>
      </c>
      <c r="BI237">
        <v>1</v>
      </c>
      <c r="BJ237" s="35">
        <f>BK237*1000</f>
        <v>21</v>
      </c>
      <c r="BK237">
        <v>2.1000000000000001E-2</v>
      </c>
      <c r="BL237">
        <v>2.1000000000000001E-2</v>
      </c>
      <c r="BM237" t="s">
        <v>123</v>
      </c>
      <c r="BN237" t="s">
        <v>124</v>
      </c>
      <c r="BO237">
        <v>3.0000000000000001E-3</v>
      </c>
      <c r="BP237">
        <v>0.01</v>
      </c>
      <c r="BQ237">
        <v>1</v>
      </c>
      <c r="BR237" t="s">
        <v>117</v>
      </c>
      <c r="BS237" t="s">
        <v>118</v>
      </c>
      <c r="BT237" t="s">
        <v>119</v>
      </c>
      <c r="BU237" t="s">
        <v>120</v>
      </c>
      <c r="BX237" t="b">
        <v>0</v>
      </c>
      <c r="BY237" t="b">
        <v>1</v>
      </c>
      <c r="BZ237">
        <f>VLOOKUP(AA237,Comps2,6,FALSE)</f>
        <v>169</v>
      </c>
      <c r="CA237">
        <f>VLOOKUP(AA237,Comps2,7,FALSE)</f>
        <v>182</v>
      </c>
      <c r="CB237" t="str">
        <f>VLOOKUP(AA237,Comps2,8,FALSE)</f>
        <v>mm</v>
      </c>
      <c r="CC237" t="str">
        <f>VLOOKUP(AA237,Comps2,9,FALSE)</f>
        <v>Field</v>
      </c>
      <c r="CD237">
        <f>VLOOKUP(AA237,Comps2,10,FALSE)</f>
        <v>115</v>
      </c>
      <c r="CE237" t="str">
        <f>VLOOKUP(AA237,Comps2,11,FALSE)</f>
        <v>g</v>
      </c>
      <c r="CF237" t="str">
        <f>VLOOKUP(AA237,Comps2,12,FALSE)</f>
        <v>Field</v>
      </c>
      <c r="CG237">
        <f>VLOOKUP(AA237,Comps2,13,FALSE)</f>
        <v>0</v>
      </c>
      <c r="CH237" t="e">
        <f>VLOOKUP(AA237,Comps2,14,FALSE)</f>
        <v>#N/A</v>
      </c>
      <c r="CI237" t="str">
        <f>VLOOKUP(AA237,Comps2,15,FALSE)</f>
        <v>LAB</v>
      </c>
    </row>
    <row r="238" spans="1:87" x14ac:dyDescent="0.25">
      <c r="A238" s="1">
        <v>44796</v>
      </c>
      <c r="B238">
        <v>8</v>
      </c>
      <c r="C238">
        <v>2022</v>
      </c>
      <c r="D238" t="s">
        <v>729</v>
      </c>
      <c r="E238" t="s">
        <v>730</v>
      </c>
      <c r="F238" t="s">
        <v>78</v>
      </c>
      <c r="G238" t="s">
        <v>79</v>
      </c>
      <c r="H238" t="s">
        <v>80</v>
      </c>
      <c r="I238" t="s">
        <v>81</v>
      </c>
      <c r="J238" t="s">
        <v>82</v>
      </c>
      <c r="K238" t="s">
        <v>83</v>
      </c>
      <c r="M238" t="s">
        <v>782</v>
      </c>
      <c r="N238" t="s">
        <v>86</v>
      </c>
      <c r="O238" s="2">
        <v>0.29166666666666669</v>
      </c>
      <c r="P238" t="s">
        <v>783</v>
      </c>
      <c r="Q238">
        <v>1</v>
      </c>
      <c r="R238" t="s">
        <v>88</v>
      </c>
      <c r="S238">
        <v>32.579559000000003</v>
      </c>
      <c r="T238">
        <v>-117.137264</v>
      </c>
      <c r="U238" t="s">
        <v>89</v>
      </c>
      <c r="V238" t="b">
        <v>0</v>
      </c>
      <c r="X238" t="s">
        <v>784</v>
      </c>
      <c r="Y238" t="s">
        <v>91</v>
      </c>
      <c r="Z238" t="s">
        <v>785</v>
      </c>
      <c r="AA238" t="s">
        <v>798</v>
      </c>
      <c r="AB238" t="s">
        <v>787</v>
      </c>
      <c r="AC238" t="s">
        <v>788</v>
      </c>
      <c r="AD238" t="s">
        <v>96</v>
      </c>
      <c r="AE238">
        <v>1</v>
      </c>
      <c r="AF238" t="s">
        <v>799</v>
      </c>
      <c r="AG238" t="b">
        <v>1</v>
      </c>
      <c r="AH238" t="s">
        <v>800</v>
      </c>
      <c r="AI238" t="s">
        <v>99</v>
      </c>
      <c r="AJ238" t="s">
        <v>100</v>
      </c>
      <c r="AK238">
        <v>40.479999999999997</v>
      </c>
      <c r="AL238" t="s">
        <v>101</v>
      </c>
      <c r="AN238" t="s">
        <v>791</v>
      </c>
      <c r="AO238">
        <v>1</v>
      </c>
      <c r="AP238" t="s">
        <v>103</v>
      </c>
      <c r="AQ238">
        <v>361.42</v>
      </c>
      <c r="AR238" t="s">
        <v>101</v>
      </c>
      <c r="AS238" t="s">
        <v>83</v>
      </c>
      <c r="AT238" t="s">
        <v>104</v>
      </c>
      <c r="AU238" t="s">
        <v>792</v>
      </c>
      <c r="AV238" t="s">
        <v>106</v>
      </c>
      <c r="AW238" t="s">
        <v>125</v>
      </c>
      <c r="AX238">
        <v>50</v>
      </c>
      <c r="AY238" t="s">
        <v>126</v>
      </c>
      <c r="AZ238" t="s">
        <v>109</v>
      </c>
      <c r="BA238" t="s">
        <v>110</v>
      </c>
      <c r="BB238" t="s">
        <v>127</v>
      </c>
      <c r="BC238" t="s">
        <v>794</v>
      </c>
      <c r="BD238" s="1">
        <v>44979</v>
      </c>
      <c r="BE238" t="s">
        <v>793</v>
      </c>
      <c r="BF238" s="1">
        <v>44796</v>
      </c>
      <c r="BG238" t="s">
        <v>117</v>
      </c>
      <c r="BH238" s="1">
        <v>18264</v>
      </c>
      <c r="BI238">
        <v>1</v>
      </c>
      <c r="BJ238" s="35">
        <f>BK238*1000</f>
        <v>21</v>
      </c>
      <c r="BK238">
        <v>2.1000000000000001E-2</v>
      </c>
      <c r="BL238">
        <v>2.1000000000000001E-2</v>
      </c>
      <c r="BM238" t="s">
        <v>123</v>
      </c>
      <c r="BN238" t="s">
        <v>124</v>
      </c>
      <c r="BO238">
        <v>3.0000000000000001E-3</v>
      </c>
      <c r="BP238">
        <v>0.01</v>
      </c>
      <c r="BQ238">
        <v>1</v>
      </c>
      <c r="BR238" t="s">
        <v>117</v>
      </c>
      <c r="BS238" t="s">
        <v>118</v>
      </c>
      <c r="BT238" t="s">
        <v>119</v>
      </c>
      <c r="BU238" t="s">
        <v>120</v>
      </c>
      <c r="BX238" t="b">
        <v>0</v>
      </c>
      <c r="BY238" t="b">
        <v>1</v>
      </c>
      <c r="BZ238">
        <f>VLOOKUP(AA238,Comps2,6,FALSE)</f>
        <v>125</v>
      </c>
      <c r="CA238">
        <f>VLOOKUP(AA238,Comps2,7,FALSE)</f>
        <v>136</v>
      </c>
      <c r="CB238" t="str">
        <f>VLOOKUP(AA238,Comps2,8,FALSE)</f>
        <v>mm</v>
      </c>
      <c r="CC238" t="str">
        <f>VLOOKUP(AA238,Comps2,9,FALSE)</f>
        <v>Field</v>
      </c>
      <c r="CD238">
        <f>VLOOKUP(AA238,Comps2,10,FALSE)</f>
        <v>40</v>
      </c>
      <c r="CE238" t="str">
        <f>VLOOKUP(AA238,Comps2,11,FALSE)</f>
        <v>g</v>
      </c>
      <c r="CF238" t="str">
        <f>VLOOKUP(AA238,Comps2,12,FALSE)</f>
        <v>Field</v>
      </c>
      <c r="CG238">
        <f>VLOOKUP(AA238,Comps2,13,FALSE)</f>
        <v>0</v>
      </c>
      <c r="CH238" t="e">
        <f>VLOOKUP(AA238,Comps2,14,FALSE)</f>
        <v>#N/A</v>
      </c>
      <c r="CI238" t="str">
        <f>VLOOKUP(AA238,Comps2,15,FALSE)</f>
        <v>LAB</v>
      </c>
    </row>
    <row r="239" spans="1:87" x14ac:dyDescent="0.25">
      <c r="A239" s="1">
        <v>44796</v>
      </c>
      <c r="B239">
        <v>8</v>
      </c>
      <c r="C239">
        <v>2022</v>
      </c>
      <c r="D239" t="s">
        <v>729</v>
      </c>
      <c r="E239" t="s">
        <v>730</v>
      </c>
      <c r="F239" t="s">
        <v>78</v>
      </c>
      <c r="G239" t="s">
        <v>79</v>
      </c>
      <c r="H239" t="s">
        <v>80</v>
      </c>
      <c r="I239" t="s">
        <v>81</v>
      </c>
      <c r="J239" t="s">
        <v>82</v>
      </c>
      <c r="K239" t="s">
        <v>83</v>
      </c>
      <c r="M239" t="s">
        <v>782</v>
      </c>
      <c r="N239" t="s">
        <v>86</v>
      </c>
      <c r="O239" s="2">
        <v>0.29166666666666669</v>
      </c>
      <c r="P239" t="s">
        <v>783</v>
      </c>
      <c r="Q239">
        <v>1</v>
      </c>
      <c r="R239" t="s">
        <v>88</v>
      </c>
      <c r="S239">
        <v>32.579559000000003</v>
      </c>
      <c r="T239">
        <v>-117.137264</v>
      </c>
      <c r="U239" t="s">
        <v>89</v>
      </c>
      <c r="V239" t="b">
        <v>0</v>
      </c>
      <c r="X239" t="s">
        <v>784</v>
      </c>
      <c r="Y239" t="s">
        <v>91</v>
      </c>
      <c r="Z239" t="s">
        <v>785</v>
      </c>
      <c r="AA239" t="s">
        <v>801</v>
      </c>
      <c r="AB239" t="s">
        <v>787</v>
      </c>
      <c r="AC239" t="s">
        <v>788</v>
      </c>
      <c r="AD239" t="s">
        <v>96</v>
      </c>
      <c r="AE239">
        <v>1</v>
      </c>
      <c r="AF239" t="s">
        <v>802</v>
      </c>
      <c r="AG239" t="b">
        <v>1</v>
      </c>
      <c r="AH239" t="s">
        <v>803</v>
      </c>
      <c r="AI239" t="s">
        <v>99</v>
      </c>
      <c r="AJ239" t="s">
        <v>100</v>
      </c>
      <c r="AK239">
        <v>36.5</v>
      </c>
      <c r="AL239" t="s">
        <v>101</v>
      </c>
      <c r="AN239" t="s">
        <v>791</v>
      </c>
      <c r="AO239">
        <v>1</v>
      </c>
      <c r="AP239" t="s">
        <v>103</v>
      </c>
      <c r="AQ239">
        <v>361.42</v>
      </c>
      <c r="AR239" t="s">
        <v>101</v>
      </c>
      <c r="AS239" t="s">
        <v>83</v>
      </c>
      <c r="AT239" t="s">
        <v>104</v>
      </c>
      <c r="AU239" t="s">
        <v>792</v>
      </c>
      <c r="AV239" t="s">
        <v>106</v>
      </c>
      <c r="AW239" t="s">
        <v>125</v>
      </c>
      <c r="AX239">
        <v>50</v>
      </c>
      <c r="AY239" t="s">
        <v>126</v>
      </c>
      <c r="AZ239" t="s">
        <v>109</v>
      </c>
      <c r="BA239" t="s">
        <v>110</v>
      </c>
      <c r="BB239" t="s">
        <v>127</v>
      </c>
      <c r="BC239" t="s">
        <v>794</v>
      </c>
      <c r="BD239" s="1">
        <v>44979</v>
      </c>
      <c r="BE239" t="s">
        <v>793</v>
      </c>
      <c r="BF239" s="1">
        <v>44796</v>
      </c>
      <c r="BG239" t="s">
        <v>117</v>
      </c>
      <c r="BH239" s="1">
        <v>18264</v>
      </c>
      <c r="BI239">
        <v>1</v>
      </c>
      <c r="BJ239" s="35">
        <f>BK239*1000</f>
        <v>21</v>
      </c>
      <c r="BK239">
        <v>2.1000000000000001E-2</v>
      </c>
      <c r="BL239">
        <v>2.1000000000000001E-2</v>
      </c>
      <c r="BM239" t="s">
        <v>123</v>
      </c>
      <c r="BN239" t="s">
        <v>124</v>
      </c>
      <c r="BO239">
        <v>3.0000000000000001E-3</v>
      </c>
      <c r="BP239">
        <v>0.01</v>
      </c>
      <c r="BQ239">
        <v>1</v>
      </c>
      <c r="BR239" t="s">
        <v>117</v>
      </c>
      <c r="BS239" t="s">
        <v>118</v>
      </c>
      <c r="BT239" t="s">
        <v>119</v>
      </c>
      <c r="BU239" t="s">
        <v>120</v>
      </c>
      <c r="BX239" t="b">
        <v>0</v>
      </c>
      <c r="BY239" t="b">
        <v>1</v>
      </c>
      <c r="BZ239">
        <f>VLOOKUP(AA239,Comps2,6,FALSE)</f>
        <v>123</v>
      </c>
      <c r="CA239">
        <f>VLOOKUP(AA239,Comps2,7,FALSE)</f>
        <v>128</v>
      </c>
      <c r="CB239" t="str">
        <f>VLOOKUP(AA239,Comps2,8,FALSE)</f>
        <v>mm</v>
      </c>
      <c r="CC239" t="str">
        <f>VLOOKUP(AA239,Comps2,9,FALSE)</f>
        <v>Field</v>
      </c>
      <c r="CD239">
        <f>VLOOKUP(AA239,Comps2,10,FALSE)</f>
        <v>40</v>
      </c>
      <c r="CE239" t="str">
        <f>VLOOKUP(AA239,Comps2,11,FALSE)</f>
        <v>g</v>
      </c>
      <c r="CF239" t="str">
        <f>VLOOKUP(AA239,Comps2,12,FALSE)</f>
        <v>Field</v>
      </c>
      <c r="CG239">
        <f>VLOOKUP(AA239,Comps2,13,FALSE)</f>
        <v>0</v>
      </c>
      <c r="CH239" t="e">
        <f>VLOOKUP(AA239,Comps2,14,FALSE)</f>
        <v>#N/A</v>
      </c>
      <c r="CI239" t="str">
        <f>VLOOKUP(AA239,Comps2,15,FALSE)</f>
        <v>LAB</v>
      </c>
    </row>
    <row r="240" spans="1:87" x14ac:dyDescent="0.25">
      <c r="A240" s="1">
        <v>44796</v>
      </c>
      <c r="B240">
        <v>8</v>
      </c>
      <c r="C240">
        <v>2022</v>
      </c>
      <c r="D240" t="s">
        <v>729</v>
      </c>
      <c r="E240" t="s">
        <v>730</v>
      </c>
      <c r="F240" t="s">
        <v>78</v>
      </c>
      <c r="G240" t="s">
        <v>79</v>
      </c>
      <c r="H240" t="s">
        <v>80</v>
      </c>
      <c r="I240" t="s">
        <v>81</v>
      </c>
      <c r="J240" t="s">
        <v>82</v>
      </c>
      <c r="K240" t="s">
        <v>83</v>
      </c>
      <c r="M240" t="s">
        <v>782</v>
      </c>
      <c r="N240" t="s">
        <v>86</v>
      </c>
      <c r="O240" s="2">
        <v>0.29166666666666669</v>
      </c>
      <c r="P240" t="s">
        <v>783</v>
      </c>
      <c r="Q240">
        <v>1</v>
      </c>
      <c r="R240" t="s">
        <v>88</v>
      </c>
      <c r="S240">
        <v>32.579559000000003</v>
      </c>
      <c r="T240">
        <v>-117.137264</v>
      </c>
      <c r="U240" t="s">
        <v>89</v>
      </c>
      <c r="V240" t="b">
        <v>0</v>
      </c>
      <c r="X240" t="s">
        <v>784</v>
      </c>
      <c r="Y240" t="s">
        <v>91</v>
      </c>
      <c r="Z240" t="s">
        <v>785</v>
      </c>
      <c r="AA240" t="s">
        <v>804</v>
      </c>
      <c r="AB240" t="s">
        <v>787</v>
      </c>
      <c r="AC240" t="s">
        <v>788</v>
      </c>
      <c r="AD240" t="s">
        <v>96</v>
      </c>
      <c r="AE240">
        <v>1</v>
      </c>
      <c r="AF240" t="s">
        <v>805</v>
      </c>
      <c r="AG240" t="b">
        <v>1</v>
      </c>
      <c r="AH240" t="s">
        <v>806</v>
      </c>
      <c r="AI240" t="s">
        <v>99</v>
      </c>
      <c r="AJ240" t="s">
        <v>100</v>
      </c>
      <c r="AK240">
        <v>42.49</v>
      </c>
      <c r="AL240" t="s">
        <v>101</v>
      </c>
      <c r="AN240" t="s">
        <v>791</v>
      </c>
      <c r="AO240">
        <v>1</v>
      </c>
      <c r="AP240" t="s">
        <v>103</v>
      </c>
      <c r="AQ240">
        <v>361.42</v>
      </c>
      <c r="AR240" t="s">
        <v>101</v>
      </c>
      <c r="AS240" t="s">
        <v>83</v>
      </c>
      <c r="AT240" t="s">
        <v>104</v>
      </c>
      <c r="AU240" t="s">
        <v>792</v>
      </c>
      <c r="AV240" t="s">
        <v>106</v>
      </c>
      <c r="AW240" t="s">
        <v>125</v>
      </c>
      <c r="AX240">
        <v>50</v>
      </c>
      <c r="AY240" t="s">
        <v>126</v>
      </c>
      <c r="AZ240" t="s">
        <v>109</v>
      </c>
      <c r="BA240" t="s">
        <v>110</v>
      </c>
      <c r="BB240" t="s">
        <v>127</v>
      </c>
      <c r="BC240" t="s">
        <v>794</v>
      </c>
      <c r="BD240" s="1">
        <v>44979</v>
      </c>
      <c r="BE240" t="s">
        <v>793</v>
      </c>
      <c r="BF240" s="1">
        <v>44796</v>
      </c>
      <c r="BG240" t="s">
        <v>117</v>
      </c>
      <c r="BH240" s="1">
        <v>18264</v>
      </c>
      <c r="BI240">
        <v>1</v>
      </c>
      <c r="BJ240" s="35">
        <f>BK240*1000</f>
        <v>21</v>
      </c>
      <c r="BK240">
        <v>2.1000000000000001E-2</v>
      </c>
      <c r="BL240">
        <v>2.1000000000000001E-2</v>
      </c>
      <c r="BM240" t="s">
        <v>123</v>
      </c>
      <c r="BN240" t="s">
        <v>124</v>
      </c>
      <c r="BO240">
        <v>3.0000000000000001E-3</v>
      </c>
      <c r="BP240">
        <v>0.01</v>
      </c>
      <c r="BQ240">
        <v>1</v>
      </c>
      <c r="BR240" t="s">
        <v>117</v>
      </c>
      <c r="BS240" t="s">
        <v>118</v>
      </c>
      <c r="BT240" t="s">
        <v>119</v>
      </c>
      <c r="BU240" t="s">
        <v>120</v>
      </c>
      <c r="BX240" t="b">
        <v>0</v>
      </c>
      <c r="BY240" t="b">
        <v>1</v>
      </c>
      <c r="BZ240">
        <f>VLOOKUP(AA240,Comps2,6,FALSE)</f>
        <v>124</v>
      </c>
      <c r="CA240">
        <f>VLOOKUP(AA240,Comps2,7,FALSE)</f>
        <v>134</v>
      </c>
      <c r="CB240" t="str">
        <f>VLOOKUP(AA240,Comps2,8,FALSE)</f>
        <v>mm</v>
      </c>
      <c r="CC240" t="str">
        <f>VLOOKUP(AA240,Comps2,9,FALSE)</f>
        <v>Field</v>
      </c>
      <c r="CD240">
        <f>VLOOKUP(AA240,Comps2,10,FALSE)</f>
        <v>40</v>
      </c>
      <c r="CE240" t="str">
        <f>VLOOKUP(AA240,Comps2,11,FALSE)</f>
        <v>g</v>
      </c>
      <c r="CF240" t="str">
        <f>VLOOKUP(AA240,Comps2,12,FALSE)</f>
        <v>Field</v>
      </c>
      <c r="CG240">
        <f>VLOOKUP(AA240,Comps2,13,FALSE)</f>
        <v>0</v>
      </c>
      <c r="CH240" t="e">
        <f>VLOOKUP(AA240,Comps2,14,FALSE)</f>
        <v>#N/A</v>
      </c>
      <c r="CI240" t="str">
        <f>VLOOKUP(AA240,Comps2,15,FALSE)</f>
        <v>LAB</v>
      </c>
    </row>
    <row r="241" spans="1:87" x14ac:dyDescent="0.25">
      <c r="A241" s="1">
        <v>44789</v>
      </c>
      <c r="B241">
        <v>8</v>
      </c>
      <c r="C241">
        <v>2022</v>
      </c>
      <c r="D241" t="s">
        <v>620</v>
      </c>
      <c r="E241" t="s">
        <v>621</v>
      </c>
      <c r="F241" t="s">
        <v>78</v>
      </c>
      <c r="G241" t="s">
        <v>79</v>
      </c>
      <c r="H241" t="s">
        <v>80</v>
      </c>
      <c r="I241" t="s">
        <v>81</v>
      </c>
      <c r="J241" t="s">
        <v>82</v>
      </c>
      <c r="K241" t="s">
        <v>83</v>
      </c>
      <c r="L241" t="s">
        <v>84</v>
      </c>
      <c r="M241" t="s">
        <v>633</v>
      </c>
      <c r="N241" t="s">
        <v>86</v>
      </c>
      <c r="O241" s="2">
        <v>0.375</v>
      </c>
      <c r="P241" t="s">
        <v>87</v>
      </c>
      <c r="Q241">
        <v>1</v>
      </c>
      <c r="R241" t="s">
        <v>88</v>
      </c>
      <c r="S241">
        <v>32.767538999999999</v>
      </c>
      <c r="T241">
        <v>-117.160904</v>
      </c>
      <c r="U241" t="s">
        <v>89</v>
      </c>
      <c r="V241" t="b">
        <v>0</v>
      </c>
      <c r="W241">
        <v>9</v>
      </c>
      <c r="X241" t="s">
        <v>634</v>
      </c>
      <c r="Y241" t="s">
        <v>91</v>
      </c>
      <c r="AA241" t="s">
        <v>666</v>
      </c>
      <c r="AB241" t="s">
        <v>347</v>
      </c>
      <c r="AC241" t="s">
        <v>348</v>
      </c>
      <c r="AD241" t="s">
        <v>96</v>
      </c>
      <c r="AE241">
        <v>1</v>
      </c>
      <c r="AF241" t="s">
        <v>667</v>
      </c>
      <c r="AG241" t="b">
        <v>1</v>
      </c>
      <c r="AH241" t="s">
        <v>673</v>
      </c>
      <c r="AI241" t="s">
        <v>674</v>
      </c>
      <c r="AJ241" t="s">
        <v>117</v>
      </c>
      <c r="AK241">
        <v>13.71</v>
      </c>
      <c r="AL241" t="s">
        <v>101</v>
      </c>
      <c r="AN241" t="s">
        <v>675</v>
      </c>
      <c r="AO241">
        <v>1</v>
      </c>
      <c r="AP241" t="s">
        <v>103</v>
      </c>
      <c r="AQ241">
        <v>34.06</v>
      </c>
      <c r="AR241" t="s">
        <v>101</v>
      </c>
      <c r="AS241" t="s">
        <v>83</v>
      </c>
      <c r="AT241" t="s">
        <v>104</v>
      </c>
      <c r="AU241" t="s">
        <v>676</v>
      </c>
      <c r="AV241" t="s">
        <v>106</v>
      </c>
      <c r="AW241" t="s">
        <v>125</v>
      </c>
      <c r="AX241">
        <v>50</v>
      </c>
      <c r="AY241" t="s">
        <v>126</v>
      </c>
      <c r="AZ241" t="s">
        <v>109</v>
      </c>
      <c r="BA241" t="s">
        <v>110</v>
      </c>
      <c r="BB241" t="s">
        <v>127</v>
      </c>
      <c r="BC241" t="s">
        <v>671</v>
      </c>
      <c r="BD241" s="1">
        <v>45013</v>
      </c>
      <c r="BE241" t="s">
        <v>677</v>
      </c>
      <c r="BF241" s="1">
        <v>44789</v>
      </c>
      <c r="BG241" t="s">
        <v>117</v>
      </c>
      <c r="BH241" s="1">
        <v>18264</v>
      </c>
      <c r="BI241">
        <v>1</v>
      </c>
      <c r="BJ241" s="35">
        <f>BK241*1000</f>
        <v>18</v>
      </c>
      <c r="BK241">
        <v>1.7999999999999999E-2</v>
      </c>
      <c r="BL241">
        <v>1.7999999999999999E-2</v>
      </c>
      <c r="BM241" t="s">
        <v>123</v>
      </c>
      <c r="BN241" t="s">
        <v>124</v>
      </c>
      <c r="BO241">
        <v>3.0000000000000001E-3</v>
      </c>
      <c r="BP241">
        <v>0.01</v>
      </c>
      <c r="BQ241">
        <v>1</v>
      </c>
      <c r="BR241" t="s">
        <v>117</v>
      </c>
      <c r="BS241" t="s">
        <v>118</v>
      </c>
      <c r="BT241" t="s">
        <v>119</v>
      </c>
      <c r="BU241" t="s">
        <v>120</v>
      </c>
      <c r="BX241" t="b">
        <v>0</v>
      </c>
      <c r="BY241" t="b">
        <v>1</v>
      </c>
      <c r="BZ241">
        <f>VLOOKUP(AA241,Comps2,6,FALSE)</f>
        <v>522</v>
      </c>
      <c r="CA241">
        <f>VLOOKUP(AA241,Comps2,7,FALSE)</f>
        <v>581</v>
      </c>
      <c r="CB241" t="str">
        <f>VLOOKUP(AA241,Comps2,8,FALSE)</f>
        <v>mm</v>
      </c>
      <c r="CC241" t="str">
        <f>VLOOKUP(AA241,Comps2,9,FALSE)</f>
        <v>Field</v>
      </c>
      <c r="CD241">
        <f>VLOOKUP(AA241,Comps2,10,FALSE)</f>
        <v>2580</v>
      </c>
      <c r="CE241" t="str">
        <f>VLOOKUP(AA241,Comps2,11,FALSE)</f>
        <v>g</v>
      </c>
      <c r="CF241" t="str">
        <f>VLOOKUP(AA241,Comps2,12,FALSE)</f>
        <v>Field</v>
      </c>
      <c r="CG241">
        <f>VLOOKUP(AA241,Comps2,13,FALSE)</f>
        <v>0</v>
      </c>
      <c r="CH241" t="e">
        <f>VLOOKUP(AA241,Comps2,14,FALSE)</f>
        <v>#N/A</v>
      </c>
      <c r="CI241" t="str">
        <f>VLOOKUP(AA241,Comps2,15,FALSE)</f>
        <v>LAB</v>
      </c>
    </row>
    <row r="242" spans="1:87" x14ac:dyDescent="0.25">
      <c r="A242" s="1">
        <v>44789</v>
      </c>
      <c r="B242">
        <v>8</v>
      </c>
      <c r="C242">
        <v>2022</v>
      </c>
      <c r="D242" t="s">
        <v>620</v>
      </c>
      <c r="E242" t="s">
        <v>621</v>
      </c>
      <c r="F242" t="s">
        <v>78</v>
      </c>
      <c r="G242" t="s">
        <v>79</v>
      </c>
      <c r="H242" t="s">
        <v>80</v>
      </c>
      <c r="I242" t="s">
        <v>81</v>
      </c>
      <c r="J242" t="s">
        <v>82</v>
      </c>
      <c r="K242" t="s">
        <v>83</v>
      </c>
      <c r="L242" t="s">
        <v>84</v>
      </c>
      <c r="M242" t="s">
        <v>633</v>
      </c>
      <c r="N242" t="s">
        <v>86</v>
      </c>
      <c r="O242" s="2">
        <v>0.375</v>
      </c>
      <c r="P242" t="s">
        <v>87</v>
      </c>
      <c r="Q242">
        <v>1</v>
      </c>
      <c r="R242" t="s">
        <v>88</v>
      </c>
      <c r="S242">
        <v>32.767538999999999</v>
      </c>
      <c r="T242">
        <v>-117.160904</v>
      </c>
      <c r="U242" t="s">
        <v>89</v>
      </c>
      <c r="V242" t="b">
        <v>0</v>
      </c>
      <c r="W242">
        <v>9</v>
      </c>
      <c r="X242" t="s">
        <v>634</v>
      </c>
      <c r="Y242" t="s">
        <v>91</v>
      </c>
      <c r="AA242" t="s">
        <v>678</v>
      </c>
      <c r="AB242" t="s">
        <v>347</v>
      </c>
      <c r="AC242" t="s">
        <v>348</v>
      </c>
      <c r="AD242" t="s">
        <v>96</v>
      </c>
      <c r="AE242">
        <v>1</v>
      </c>
      <c r="AF242" t="s">
        <v>679</v>
      </c>
      <c r="AG242" t="b">
        <v>1</v>
      </c>
      <c r="AH242" t="s">
        <v>681</v>
      </c>
      <c r="AI242" t="s">
        <v>674</v>
      </c>
      <c r="AJ242" t="s">
        <v>117</v>
      </c>
      <c r="AK242">
        <v>20.350000000000001</v>
      </c>
      <c r="AL242" t="s">
        <v>101</v>
      </c>
      <c r="AN242" t="s">
        <v>675</v>
      </c>
      <c r="AO242">
        <v>1</v>
      </c>
      <c r="AP242" t="s">
        <v>103</v>
      </c>
      <c r="AQ242">
        <v>34.06</v>
      </c>
      <c r="AR242" t="s">
        <v>101</v>
      </c>
      <c r="AS242" t="s">
        <v>83</v>
      </c>
      <c r="AT242" t="s">
        <v>104</v>
      </c>
      <c r="AU242" t="s">
        <v>676</v>
      </c>
      <c r="AV242" t="s">
        <v>106</v>
      </c>
      <c r="AW242" t="s">
        <v>125</v>
      </c>
      <c r="AX242">
        <v>50</v>
      </c>
      <c r="AY242" t="s">
        <v>126</v>
      </c>
      <c r="AZ242" t="s">
        <v>109</v>
      </c>
      <c r="BA242" t="s">
        <v>110</v>
      </c>
      <c r="BB242" t="s">
        <v>127</v>
      </c>
      <c r="BC242" t="s">
        <v>671</v>
      </c>
      <c r="BD242" s="1">
        <v>45013</v>
      </c>
      <c r="BE242" t="s">
        <v>677</v>
      </c>
      <c r="BF242" s="1">
        <v>44789</v>
      </c>
      <c r="BG242" t="s">
        <v>117</v>
      </c>
      <c r="BH242" s="1">
        <v>18264</v>
      </c>
      <c r="BI242">
        <v>1</v>
      </c>
      <c r="BJ242" s="35">
        <f>BK242*1000</f>
        <v>18</v>
      </c>
      <c r="BK242">
        <v>1.7999999999999999E-2</v>
      </c>
      <c r="BL242">
        <v>1.7999999999999999E-2</v>
      </c>
      <c r="BM242" t="s">
        <v>123</v>
      </c>
      <c r="BN242" t="s">
        <v>124</v>
      </c>
      <c r="BO242">
        <v>3.0000000000000001E-3</v>
      </c>
      <c r="BP242">
        <v>0.01</v>
      </c>
      <c r="BQ242">
        <v>1</v>
      </c>
      <c r="BR242" t="s">
        <v>117</v>
      </c>
      <c r="BS242" t="s">
        <v>118</v>
      </c>
      <c r="BT242" t="s">
        <v>119</v>
      </c>
      <c r="BU242" t="s">
        <v>120</v>
      </c>
      <c r="BX242" t="b">
        <v>0</v>
      </c>
      <c r="BY242" t="b">
        <v>1</v>
      </c>
      <c r="BZ242">
        <f>VLOOKUP(AA242,Comps2,6,FALSE)</f>
        <v>567</v>
      </c>
      <c r="CA242">
        <f>VLOOKUP(AA242,Comps2,7,FALSE)</f>
        <v>633</v>
      </c>
      <c r="CB242" t="str">
        <f>VLOOKUP(AA242,Comps2,8,FALSE)</f>
        <v>mm</v>
      </c>
      <c r="CC242" t="str">
        <f>VLOOKUP(AA242,Comps2,9,FALSE)</f>
        <v>Field</v>
      </c>
      <c r="CD242">
        <f>VLOOKUP(AA242,Comps2,10,FALSE)</f>
        <v>3485</v>
      </c>
      <c r="CE242" t="str">
        <f>VLOOKUP(AA242,Comps2,11,FALSE)</f>
        <v>g</v>
      </c>
      <c r="CF242" t="str">
        <f>VLOOKUP(AA242,Comps2,12,FALSE)</f>
        <v>Field</v>
      </c>
      <c r="CG242">
        <f>VLOOKUP(AA242,Comps2,13,FALSE)</f>
        <v>0</v>
      </c>
      <c r="CH242" t="e">
        <f>VLOOKUP(AA242,Comps2,14,FALSE)</f>
        <v>#N/A</v>
      </c>
      <c r="CI242" t="str">
        <f>VLOOKUP(AA242,Comps2,15,FALSE)</f>
        <v>LAB</v>
      </c>
    </row>
    <row r="243" spans="1:87" x14ac:dyDescent="0.25">
      <c r="A243" s="1">
        <v>44789</v>
      </c>
      <c r="B243">
        <v>8</v>
      </c>
      <c r="C243">
        <v>2022</v>
      </c>
      <c r="D243" t="s">
        <v>620</v>
      </c>
      <c r="E243" t="s">
        <v>621</v>
      </c>
      <c r="F243" t="s">
        <v>78</v>
      </c>
      <c r="G243" t="s">
        <v>79</v>
      </c>
      <c r="H243" t="s">
        <v>80</v>
      </c>
      <c r="I243" t="s">
        <v>81</v>
      </c>
      <c r="J243" t="s">
        <v>82</v>
      </c>
      <c r="K243" t="s">
        <v>83</v>
      </c>
      <c r="L243" t="s">
        <v>84</v>
      </c>
      <c r="M243" t="s">
        <v>633</v>
      </c>
      <c r="N243" t="s">
        <v>86</v>
      </c>
      <c r="O243" s="2">
        <v>0.375</v>
      </c>
      <c r="P243" t="s">
        <v>87</v>
      </c>
      <c r="Q243">
        <v>1</v>
      </c>
      <c r="R243" t="s">
        <v>88</v>
      </c>
      <c r="S243">
        <v>32.767538999999999</v>
      </c>
      <c r="T243">
        <v>-117.160904</v>
      </c>
      <c r="U243" t="s">
        <v>89</v>
      </c>
      <c r="V243" t="b">
        <v>0</v>
      </c>
      <c r="W243">
        <v>9</v>
      </c>
      <c r="X243" t="s">
        <v>634</v>
      </c>
      <c r="Y243" t="s">
        <v>91</v>
      </c>
      <c r="AA243" t="s">
        <v>666</v>
      </c>
      <c r="AB243" t="s">
        <v>347</v>
      </c>
      <c r="AC243" t="s">
        <v>348</v>
      </c>
      <c r="AD243" t="s">
        <v>96</v>
      </c>
      <c r="AE243">
        <v>1</v>
      </c>
      <c r="AF243" t="s">
        <v>667</v>
      </c>
      <c r="AG243" t="b">
        <v>1</v>
      </c>
      <c r="AH243" t="s">
        <v>673</v>
      </c>
      <c r="AI243" t="s">
        <v>674</v>
      </c>
      <c r="AJ243" t="s">
        <v>117</v>
      </c>
      <c r="AK243">
        <v>13.71</v>
      </c>
      <c r="AL243" t="s">
        <v>101</v>
      </c>
      <c r="AN243" t="s">
        <v>675</v>
      </c>
      <c r="AO243">
        <v>1</v>
      </c>
      <c r="AP243" t="s">
        <v>103</v>
      </c>
      <c r="AQ243">
        <v>34.06</v>
      </c>
      <c r="AR243" t="s">
        <v>101</v>
      </c>
      <c r="AS243" t="s">
        <v>83</v>
      </c>
      <c r="AT243" t="s">
        <v>104</v>
      </c>
      <c r="AU243" t="s">
        <v>676</v>
      </c>
      <c r="AV243" t="s">
        <v>106</v>
      </c>
      <c r="AW243" t="s">
        <v>125</v>
      </c>
      <c r="AX243">
        <v>50</v>
      </c>
      <c r="AY243" t="s">
        <v>126</v>
      </c>
      <c r="AZ243" t="s">
        <v>109</v>
      </c>
      <c r="BA243" t="s">
        <v>110</v>
      </c>
      <c r="BB243" t="s">
        <v>127</v>
      </c>
      <c r="BC243" t="s">
        <v>671</v>
      </c>
      <c r="BD243" s="1">
        <v>45013</v>
      </c>
      <c r="BE243" t="s">
        <v>1603</v>
      </c>
      <c r="BF243" s="1">
        <v>44789</v>
      </c>
      <c r="BG243" t="s">
        <v>117</v>
      </c>
      <c r="BH243" s="1">
        <v>18264</v>
      </c>
      <c r="BI243">
        <v>2</v>
      </c>
      <c r="BJ243" s="35">
        <f>BK243*1000</f>
        <v>16</v>
      </c>
      <c r="BK243">
        <v>1.6E-2</v>
      </c>
      <c r="BL243">
        <v>1.6E-2</v>
      </c>
      <c r="BM243" t="s">
        <v>123</v>
      </c>
      <c r="BN243" t="s">
        <v>124</v>
      </c>
      <c r="BO243">
        <v>3.0000000000000001E-3</v>
      </c>
      <c r="BP243">
        <v>0.01</v>
      </c>
      <c r="BQ243">
        <v>1</v>
      </c>
      <c r="BR243" t="s">
        <v>117</v>
      </c>
      <c r="BS243" t="s">
        <v>118</v>
      </c>
      <c r="BT243" t="s">
        <v>119</v>
      </c>
      <c r="BU243" t="s">
        <v>120</v>
      </c>
      <c r="BW243" t="s">
        <v>1604</v>
      </c>
      <c r="BX243" t="b">
        <v>0</v>
      </c>
      <c r="BY243" t="b">
        <v>1</v>
      </c>
      <c r="BZ243">
        <f>VLOOKUP(AA243,Comps2,6,FALSE)</f>
        <v>522</v>
      </c>
      <c r="CA243">
        <f>VLOOKUP(AA243,Comps2,7,FALSE)</f>
        <v>581</v>
      </c>
      <c r="CB243" t="str">
        <f>VLOOKUP(AA243,Comps2,8,FALSE)</f>
        <v>mm</v>
      </c>
      <c r="CC243" t="str">
        <f>VLOOKUP(AA243,Comps2,9,FALSE)</f>
        <v>Field</v>
      </c>
      <c r="CD243">
        <f>VLOOKUP(AA243,Comps2,10,FALSE)</f>
        <v>2580</v>
      </c>
      <c r="CE243" t="str">
        <f>VLOOKUP(AA243,Comps2,11,FALSE)</f>
        <v>g</v>
      </c>
      <c r="CF243" t="str">
        <f>VLOOKUP(AA243,Comps2,12,FALSE)</f>
        <v>Field</v>
      </c>
      <c r="CG243">
        <f>VLOOKUP(AA243,Comps2,13,FALSE)</f>
        <v>0</v>
      </c>
      <c r="CH243" t="e">
        <f>VLOOKUP(AA243,Comps2,14,FALSE)</f>
        <v>#N/A</v>
      </c>
      <c r="CI243" t="str">
        <f>VLOOKUP(AA243,Comps2,15,FALSE)</f>
        <v>LAB</v>
      </c>
    </row>
    <row r="244" spans="1:87" x14ac:dyDescent="0.25">
      <c r="A244" s="1">
        <v>44789</v>
      </c>
      <c r="B244">
        <v>8</v>
      </c>
      <c r="C244">
        <v>2022</v>
      </c>
      <c r="D244" t="s">
        <v>620</v>
      </c>
      <c r="E244" t="s">
        <v>621</v>
      </c>
      <c r="F244" t="s">
        <v>78</v>
      </c>
      <c r="G244" t="s">
        <v>79</v>
      </c>
      <c r="H244" t="s">
        <v>80</v>
      </c>
      <c r="I244" t="s">
        <v>81</v>
      </c>
      <c r="J244" t="s">
        <v>82</v>
      </c>
      <c r="K244" t="s">
        <v>83</v>
      </c>
      <c r="L244" t="s">
        <v>84</v>
      </c>
      <c r="M244" t="s">
        <v>633</v>
      </c>
      <c r="N244" t="s">
        <v>86</v>
      </c>
      <c r="O244" s="2">
        <v>0.375</v>
      </c>
      <c r="P244" t="s">
        <v>87</v>
      </c>
      <c r="Q244">
        <v>1</v>
      </c>
      <c r="R244" t="s">
        <v>88</v>
      </c>
      <c r="S244">
        <v>32.767538999999999</v>
      </c>
      <c r="T244">
        <v>-117.160904</v>
      </c>
      <c r="U244" t="s">
        <v>89</v>
      </c>
      <c r="V244" t="b">
        <v>0</v>
      </c>
      <c r="W244">
        <v>9</v>
      </c>
      <c r="X244" t="s">
        <v>634</v>
      </c>
      <c r="Y244" t="s">
        <v>91</v>
      </c>
      <c r="AA244" t="s">
        <v>678</v>
      </c>
      <c r="AB244" t="s">
        <v>347</v>
      </c>
      <c r="AC244" t="s">
        <v>348</v>
      </c>
      <c r="AD244" t="s">
        <v>96</v>
      </c>
      <c r="AE244">
        <v>1</v>
      </c>
      <c r="AF244" t="s">
        <v>679</v>
      </c>
      <c r="AG244" t="b">
        <v>1</v>
      </c>
      <c r="AH244" t="s">
        <v>681</v>
      </c>
      <c r="AI244" t="s">
        <v>674</v>
      </c>
      <c r="AJ244" t="s">
        <v>117</v>
      </c>
      <c r="AK244">
        <v>20.350000000000001</v>
      </c>
      <c r="AL244" t="s">
        <v>101</v>
      </c>
      <c r="AN244" t="s">
        <v>675</v>
      </c>
      <c r="AO244">
        <v>1</v>
      </c>
      <c r="AP244" t="s">
        <v>103</v>
      </c>
      <c r="AQ244">
        <v>34.06</v>
      </c>
      <c r="AR244" t="s">
        <v>101</v>
      </c>
      <c r="AS244" t="s">
        <v>83</v>
      </c>
      <c r="AT244" t="s">
        <v>104</v>
      </c>
      <c r="AU244" t="s">
        <v>676</v>
      </c>
      <c r="AV244" t="s">
        <v>106</v>
      </c>
      <c r="AW244" t="s">
        <v>125</v>
      </c>
      <c r="AX244">
        <v>50</v>
      </c>
      <c r="AY244" t="s">
        <v>126</v>
      </c>
      <c r="AZ244" t="s">
        <v>109</v>
      </c>
      <c r="BA244" t="s">
        <v>110</v>
      </c>
      <c r="BB244" t="s">
        <v>127</v>
      </c>
      <c r="BC244" t="s">
        <v>671</v>
      </c>
      <c r="BD244" s="1">
        <v>45013</v>
      </c>
      <c r="BE244" t="s">
        <v>1603</v>
      </c>
      <c r="BF244" s="1">
        <v>44789</v>
      </c>
      <c r="BG244" t="s">
        <v>117</v>
      </c>
      <c r="BH244" s="1">
        <v>18264</v>
      </c>
      <c r="BI244">
        <v>2</v>
      </c>
      <c r="BJ244" s="35">
        <f>BK244*1000</f>
        <v>16</v>
      </c>
      <c r="BK244">
        <v>1.6E-2</v>
      </c>
      <c r="BL244">
        <v>1.6E-2</v>
      </c>
      <c r="BM244" t="s">
        <v>123</v>
      </c>
      <c r="BN244" t="s">
        <v>124</v>
      </c>
      <c r="BO244">
        <v>3.0000000000000001E-3</v>
      </c>
      <c r="BP244">
        <v>0.01</v>
      </c>
      <c r="BQ244">
        <v>1</v>
      </c>
      <c r="BR244" t="s">
        <v>117</v>
      </c>
      <c r="BS244" t="s">
        <v>118</v>
      </c>
      <c r="BT244" t="s">
        <v>119</v>
      </c>
      <c r="BU244" t="s">
        <v>120</v>
      </c>
      <c r="BW244" t="s">
        <v>1604</v>
      </c>
      <c r="BX244" t="b">
        <v>0</v>
      </c>
      <c r="BY244" t="b">
        <v>1</v>
      </c>
      <c r="BZ244">
        <f>VLOOKUP(AA244,Comps2,6,FALSE)</f>
        <v>567</v>
      </c>
      <c r="CA244">
        <f>VLOOKUP(AA244,Comps2,7,FALSE)</f>
        <v>633</v>
      </c>
      <c r="CB244" t="str">
        <f>VLOOKUP(AA244,Comps2,8,FALSE)</f>
        <v>mm</v>
      </c>
      <c r="CC244" t="str">
        <f>VLOOKUP(AA244,Comps2,9,FALSE)</f>
        <v>Field</v>
      </c>
      <c r="CD244">
        <f>VLOOKUP(AA244,Comps2,10,FALSE)</f>
        <v>3485</v>
      </c>
      <c r="CE244" t="str">
        <f>VLOOKUP(AA244,Comps2,11,FALSE)</f>
        <v>g</v>
      </c>
      <c r="CF244" t="str">
        <f>VLOOKUP(AA244,Comps2,12,FALSE)</f>
        <v>Field</v>
      </c>
      <c r="CG244">
        <f>VLOOKUP(AA244,Comps2,13,FALSE)</f>
        <v>0</v>
      </c>
      <c r="CH244" t="e">
        <f>VLOOKUP(AA244,Comps2,14,FALSE)</f>
        <v>#N/A</v>
      </c>
      <c r="CI244" t="str">
        <f>VLOOKUP(AA244,Comps2,15,FALSE)</f>
        <v>LAB</v>
      </c>
    </row>
    <row r="245" spans="1:87" x14ac:dyDescent="0.25">
      <c r="A245" s="1">
        <v>44795</v>
      </c>
      <c r="B245">
        <v>8</v>
      </c>
      <c r="C245">
        <v>2022</v>
      </c>
      <c r="D245" t="s">
        <v>729</v>
      </c>
      <c r="E245" t="s">
        <v>730</v>
      </c>
      <c r="F245" t="s">
        <v>78</v>
      </c>
      <c r="G245" t="s">
        <v>79</v>
      </c>
      <c r="H245" t="s">
        <v>80</v>
      </c>
      <c r="I245" t="s">
        <v>81</v>
      </c>
      <c r="J245" t="s">
        <v>82</v>
      </c>
      <c r="K245" t="s">
        <v>83</v>
      </c>
      <c r="M245" t="s">
        <v>527</v>
      </c>
      <c r="N245" t="s">
        <v>86</v>
      </c>
      <c r="O245" s="2">
        <v>0.69444444444444453</v>
      </c>
      <c r="P245" t="s">
        <v>528</v>
      </c>
      <c r="Q245">
        <v>1</v>
      </c>
      <c r="R245" t="s">
        <v>88</v>
      </c>
      <c r="S245">
        <v>32.579559000000003</v>
      </c>
      <c r="T245">
        <v>-117.137264</v>
      </c>
      <c r="U245" t="s">
        <v>89</v>
      </c>
      <c r="V245" t="b">
        <v>0</v>
      </c>
      <c r="X245" t="s">
        <v>529</v>
      </c>
      <c r="Y245" t="s">
        <v>91</v>
      </c>
      <c r="AA245" t="s">
        <v>731</v>
      </c>
      <c r="AB245" t="s">
        <v>732</v>
      </c>
      <c r="AC245" t="s">
        <v>733</v>
      </c>
      <c r="AD245" t="s">
        <v>96</v>
      </c>
      <c r="AE245">
        <v>1</v>
      </c>
      <c r="AF245" t="s">
        <v>734</v>
      </c>
      <c r="AG245" t="b">
        <v>1</v>
      </c>
      <c r="AH245" t="s">
        <v>735</v>
      </c>
      <c r="AI245" t="s">
        <v>99</v>
      </c>
      <c r="AJ245" t="s">
        <v>100</v>
      </c>
      <c r="AK245">
        <v>29.08</v>
      </c>
      <c r="AL245" t="s">
        <v>101</v>
      </c>
      <c r="AN245" t="s">
        <v>736</v>
      </c>
      <c r="AO245">
        <v>1</v>
      </c>
      <c r="AP245" t="s">
        <v>103</v>
      </c>
      <c r="AQ245">
        <v>112.34</v>
      </c>
      <c r="AR245" t="s">
        <v>101</v>
      </c>
      <c r="AS245" t="s">
        <v>83</v>
      </c>
      <c r="AT245" t="s">
        <v>104</v>
      </c>
      <c r="AU245" t="s">
        <v>737</v>
      </c>
      <c r="AV245" t="s">
        <v>106</v>
      </c>
      <c r="AW245" t="s">
        <v>125</v>
      </c>
      <c r="AX245">
        <v>50</v>
      </c>
      <c r="AY245" t="s">
        <v>126</v>
      </c>
      <c r="AZ245" t="s">
        <v>109</v>
      </c>
      <c r="BA245" t="s">
        <v>110</v>
      </c>
      <c r="BB245" t="s">
        <v>127</v>
      </c>
      <c r="BC245" t="s">
        <v>640</v>
      </c>
      <c r="BD245" s="1">
        <v>44945</v>
      </c>
      <c r="BE245" t="s">
        <v>739</v>
      </c>
      <c r="BF245" s="1">
        <v>44795</v>
      </c>
      <c r="BG245" t="s">
        <v>117</v>
      </c>
      <c r="BH245" s="1">
        <v>18264</v>
      </c>
      <c r="BI245">
        <v>1</v>
      </c>
      <c r="BJ245" s="35">
        <f>BK245*1000</f>
        <v>15</v>
      </c>
      <c r="BK245">
        <v>1.4999999999999999E-2</v>
      </c>
      <c r="BL245">
        <v>1.4999999999999999E-2</v>
      </c>
      <c r="BM245" t="s">
        <v>123</v>
      </c>
      <c r="BN245" t="s">
        <v>124</v>
      </c>
      <c r="BO245">
        <v>3.0000000000000001E-3</v>
      </c>
      <c r="BP245">
        <v>0.01</v>
      </c>
      <c r="BQ245">
        <v>1</v>
      </c>
      <c r="BR245" t="s">
        <v>117</v>
      </c>
      <c r="BS245" t="s">
        <v>118</v>
      </c>
      <c r="BT245" t="s">
        <v>119</v>
      </c>
      <c r="BU245" t="s">
        <v>120</v>
      </c>
      <c r="BX245" t="b">
        <v>0</v>
      </c>
      <c r="BY245" t="b">
        <v>1</v>
      </c>
      <c r="BZ245">
        <f>VLOOKUP(AA245,Comps2,6,FALSE)</f>
        <v>140</v>
      </c>
      <c r="CA245">
        <f>VLOOKUP(AA245,Comps2,7,FALSE)</f>
        <v>154</v>
      </c>
      <c r="CB245" t="str">
        <f>VLOOKUP(AA245,Comps2,8,FALSE)</f>
        <v>mm</v>
      </c>
      <c r="CC245" t="str">
        <f>VLOOKUP(AA245,Comps2,9,FALSE)</f>
        <v>Field</v>
      </c>
      <c r="CD245">
        <f>VLOOKUP(AA245,Comps2,10,FALSE)</f>
        <v>23.7</v>
      </c>
      <c r="CE245" t="str">
        <f>VLOOKUP(AA245,Comps2,11,FALSE)</f>
        <v>g</v>
      </c>
      <c r="CF245" t="str">
        <f>VLOOKUP(AA245,Comps2,12,FALSE)</f>
        <v>Field</v>
      </c>
      <c r="CG245">
        <f>VLOOKUP(AA245,Comps2,13,FALSE)</f>
        <v>0</v>
      </c>
      <c r="CH245" t="e">
        <f>VLOOKUP(AA245,Comps2,14,FALSE)</f>
        <v>#N/A</v>
      </c>
      <c r="CI245" t="str">
        <f>VLOOKUP(AA245,Comps2,15,FALSE)</f>
        <v>LAB</v>
      </c>
    </row>
    <row r="246" spans="1:87" x14ac:dyDescent="0.25">
      <c r="A246" s="1">
        <v>44795</v>
      </c>
      <c r="B246">
        <v>8</v>
      </c>
      <c r="C246">
        <v>2022</v>
      </c>
      <c r="D246" t="s">
        <v>729</v>
      </c>
      <c r="E246" t="s">
        <v>730</v>
      </c>
      <c r="F246" t="s">
        <v>78</v>
      </c>
      <c r="G246" t="s">
        <v>79</v>
      </c>
      <c r="H246" t="s">
        <v>80</v>
      </c>
      <c r="I246" t="s">
        <v>81</v>
      </c>
      <c r="J246" t="s">
        <v>82</v>
      </c>
      <c r="K246" t="s">
        <v>83</v>
      </c>
      <c r="M246" t="s">
        <v>527</v>
      </c>
      <c r="N246" t="s">
        <v>86</v>
      </c>
      <c r="O246" s="2">
        <v>0.69444444444444453</v>
      </c>
      <c r="P246" t="s">
        <v>528</v>
      </c>
      <c r="Q246">
        <v>1</v>
      </c>
      <c r="R246" t="s">
        <v>88</v>
      </c>
      <c r="S246">
        <v>32.579559000000003</v>
      </c>
      <c r="T246">
        <v>-117.137264</v>
      </c>
      <c r="U246" t="s">
        <v>89</v>
      </c>
      <c r="V246" t="b">
        <v>0</v>
      </c>
      <c r="X246" t="s">
        <v>529</v>
      </c>
      <c r="Y246" t="s">
        <v>91</v>
      </c>
      <c r="AA246" t="s">
        <v>740</v>
      </c>
      <c r="AB246" t="s">
        <v>732</v>
      </c>
      <c r="AC246" t="s">
        <v>733</v>
      </c>
      <c r="AD246" t="s">
        <v>96</v>
      </c>
      <c r="AE246">
        <v>1</v>
      </c>
      <c r="AF246" t="s">
        <v>741</v>
      </c>
      <c r="AG246" t="b">
        <v>1</v>
      </c>
      <c r="AH246" t="s">
        <v>742</v>
      </c>
      <c r="AI246" t="s">
        <v>99</v>
      </c>
      <c r="AJ246" t="s">
        <v>100</v>
      </c>
      <c r="AK246">
        <v>83.26</v>
      </c>
      <c r="AL246" t="s">
        <v>101</v>
      </c>
      <c r="AN246" t="s">
        <v>736</v>
      </c>
      <c r="AO246">
        <v>1</v>
      </c>
      <c r="AP246" t="s">
        <v>103</v>
      </c>
      <c r="AQ246">
        <v>112.34</v>
      </c>
      <c r="AR246" t="s">
        <v>101</v>
      </c>
      <c r="AS246" t="s">
        <v>83</v>
      </c>
      <c r="AT246" t="s">
        <v>104</v>
      </c>
      <c r="AU246" t="s">
        <v>737</v>
      </c>
      <c r="AV246" t="s">
        <v>106</v>
      </c>
      <c r="AW246" t="s">
        <v>125</v>
      </c>
      <c r="AX246">
        <v>50</v>
      </c>
      <c r="AY246" t="s">
        <v>126</v>
      </c>
      <c r="AZ246" t="s">
        <v>109</v>
      </c>
      <c r="BA246" t="s">
        <v>110</v>
      </c>
      <c r="BB246" t="s">
        <v>127</v>
      </c>
      <c r="BC246" t="s">
        <v>640</v>
      </c>
      <c r="BD246" s="1">
        <v>44945</v>
      </c>
      <c r="BE246" t="s">
        <v>739</v>
      </c>
      <c r="BF246" s="1">
        <v>44795</v>
      </c>
      <c r="BG246" t="s">
        <v>117</v>
      </c>
      <c r="BH246" s="1">
        <v>18264</v>
      </c>
      <c r="BI246">
        <v>1</v>
      </c>
      <c r="BJ246" s="35">
        <f>BK246*1000</f>
        <v>15</v>
      </c>
      <c r="BK246">
        <v>1.4999999999999999E-2</v>
      </c>
      <c r="BL246">
        <v>1.4999999999999999E-2</v>
      </c>
      <c r="BM246" t="s">
        <v>123</v>
      </c>
      <c r="BN246" t="s">
        <v>124</v>
      </c>
      <c r="BO246">
        <v>3.0000000000000001E-3</v>
      </c>
      <c r="BP246">
        <v>0.01</v>
      </c>
      <c r="BQ246">
        <v>1</v>
      </c>
      <c r="BR246" t="s">
        <v>117</v>
      </c>
      <c r="BS246" t="s">
        <v>118</v>
      </c>
      <c r="BT246" t="s">
        <v>119</v>
      </c>
      <c r="BU246" t="s">
        <v>120</v>
      </c>
      <c r="BX246" t="b">
        <v>0</v>
      </c>
      <c r="BY246" t="b">
        <v>1</v>
      </c>
      <c r="BZ246">
        <f>VLOOKUP(AA246,Comps2,6,FALSE)</f>
        <v>215</v>
      </c>
      <c r="CA246">
        <f>VLOOKUP(AA246,Comps2,7,FALSE)</f>
        <v>235</v>
      </c>
      <c r="CB246" t="str">
        <f>VLOOKUP(AA246,Comps2,8,FALSE)</f>
        <v>mm</v>
      </c>
      <c r="CC246" t="str">
        <f>VLOOKUP(AA246,Comps2,9,FALSE)</f>
        <v>Field</v>
      </c>
      <c r="CD246">
        <f>VLOOKUP(AA246,Comps2,10,FALSE)</f>
        <v>100</v>
      </c>
      <c r="CE246" t="str">
        <f>VLOOKUP(AA246,Comps2,11,FALSE)</f>
        <v>g</v>
      </c>
      <c r="CF246" t="str">
        <f>VLOOKUP(AA246,Comps2,12,FALSE)</f>
        <v>Field</v>
      </c>
      <c r="CG246">
        <f>VLOOKUP(AA246,Comps2,13,FALSE)</f>
        <v>0</v>
      </c>
      <c r="CH246" t="e">
        <f>VLOOKUP(AA246,Comps2,14,FALSE)</f>
        <v>#N/A</v>
      </c>
      <c r="CI246" t="str">
        <f>VLOOKUP(AA246,Comps2,15,FALSE)</f>
        <v>LAB</v>
      </c>
    </row>
    <row r="247" spans="1:87" x14ac:dyDescent="0.25">
      <c r="A247" s="1">
        <v>44888</v>
      </c>
      <c r="B247">
        <v>11</v>
      </c>
      <c r="C247">
        <v>2022</v>
      </c>
      <c r="D247" t="s">
        <v>878</v>
      </c>
      <c r="E247" t="s">
        <v>879</v>
      </c>
      <c r="F247" t="s">
        <v>78</v>
      </c>
      <c r="G247" t="s">
        <v>79</v>
      </c>
      <c r="H247" t="s">
        <v>80</v>
      </c>
      <c r="I247" t="s">
        <v>81</v>
      </c>
      <c r="J247" t="s">
        <v>82</v>
      </c>
      <c r="K247" t="s">
        <v>1506</v>
      </c>
      <c r="L247" t="s">
        <v>1544</v>
      </c>
      <c r="M247" t="s">
        <v>1507</v>
      </c>
      <c r="N247" t="s">
        <v>86</v>
      </c>
      <c r="O247" s="2">
        <v>0.56041666666666667</v>
      </c>
      <c r="P247" t="s">
        <v>1508</v>
      </c>
      <c r="Q247">
        <v>1</v>
      </c>
      <c r="R247" t="s">
        <v>88</v>
      </c>
      <c r="S247">
        <v>33.191589999999998</v>
      </c>
      <c r="T247">
        <v>-117.38888</v>
      </c>
      <c r="U247" t="s">
        <v>89</v>
      </c>
      <c r="V247" t="b">
        <v>0</v>
      </c>
      <c r="X247" t="s">
        <v>1509</v>
      </c>
      <c r="Y247" t="s">
        <v>91</v>
      </c>
      <c r="Z247" t="s">
        <v>1545</v>
      </c>
      <c r="AA247" t="s">
        <v>1451</v>
      </c>
      <c r="AB247" t="s">
        <v>1452</v>
      </c>
      <c r="AC247" t="s">
        <v>1453</v>
      </c>
      <c r="AD247" t="s">
        <v>96</v>
      </c>
      <c r="AE247">
        <v>1</v>
      </c>
      <c r="AG247" t="b">
        <v>1</v>
      </c>
      <c r="AH247" t="s">
        <v>1546</v>
      </c>
      <c r="AI247" t="s">
        <v>1512</v>
      </c>
      <c r="AJ247" t="s">
        <v>117</v>
      </c>
      <c r="AK247">
        <v>619.09</v>
      </c>
      <c r="AL247" t="s">
        <v>101</v>
      </c>
      <c r="AN247" t="s">
        <v>1547</v>
      </c>
      <c r="AO247">
        <v>1</v>
      </c>
      <c r="AP247" t="s">
        <v>103</v>
      </c>
      <c r="AQ247">
        <v>619.09</v>
      </c>
      <c r="AR247" t="s">
        <v>101</v>
      </c>
      <c r="AS247" t="s">
        <v>83</v>
      </c>
      <c r="AT247" t="s">
        <v>1514</v>
      </c>
      <c r="AU247" t="s">
        <v>1548</v>
      </c>
      <c r="AV247" t="s">
        <v>106</v>
      </c>
      <c r="AW247" t="s">
        <v>125</v>
      </c>
      <c r="AX247">
        <v>50</v>
      </c>
      <c r="AY247" t="s">
        <v>126</v>
      </c>
      <c r="AZ247" t="s">
        <v>109</v>
      </c>
      <c r="BA247" t="s">
        <v>1516</v>
      </c>
      <c r="BB247" t="s">
        <v>1517</v>
      </c>
      <c r="BC247" t="s">
        <v>1518</v>
      </c>
      <c r="BD247" s="1">
        <v>45019</v>
      </c>
      <c r="BE247" t="s">
        <v>1549</v>
      </c>
      <c r="BF247" s="1">
        <v>44888</v>
      </c>
      <c r="BG247" t="s">
        <v>117</v>
      </c>
      <c r="BH247" s="1">
        <v>18264</v>
      </c>
      <c r="BI247">
        <v>1</v>
      </c>
      <c r="BJ247" s="35">
        <f>BK247*1000</f>
        <v>3.128000000000001</v>
      </c>
      <c r="BK247">
        <f>0.017*(1-(81.6/100))</f>
        <v>3.128000000000001E-3</v>
      </c>
      <c r="BL247">
        <v>1.7000000000000001E-2</v>
      </c>
      <c r="BM247" t="s">
        <v>115</v>
      </c>
      <c r="BN247" t="s">
        <v>116</v>
      </c>
      <c r="BO247">
        <v>8.9999999999999993E-3</v>
      </c>
      <c r="BP247">
        <v>0.03</v>
      </c>
      <c r="BQ247">
        <v>1</v>
      </c>
      <c r="BR247" t="s">
        <v>117</v>
      </c>
      <c r="BS247" t="s">
        <v>118</v>
      </c>
      <c r="BT247" t="s">
        <v>119</v>
      </c>
      <c r="BU247" t="s">
        <v>120</v>
      </c>
      <c r="BX247" t="b">
        <v>0</v>
      </c>
      <c r="BY247" t="b">
        <v>1</v>
      </c>
      <c r="BZ247">
        <f>VLOOKUP(AA247,Comps2,6,FALSE)</f>
        <v>0</v>
      </c>
      <c r="CA247">
        <f>VLOOKUP(AA247,Comps2,7,FALSE)</f>
        <v>0</v>
      </c>
      <c r="CB247">
        <f>VLOOKUP(AA247,Comps2,8,FALSE)</f>
        <v>0</v>
      </c>
      <c r="CC247">
        <f>VLOOKUP(AA247,Comps2,9,FALSE)</f>
        <v>0</v>
      </c>
      <c r="CD247">
        <f>VLOOKUP(AA247,Comps2,10,FALSE)</f>
        <v>0</v>
      </c>
      <c r="CE247">
        <f>VLOOKUP(AA247,Comps2,11,FALSE)</f>
        <v>0</v>
      </c>
      <c r="CF247">
        <f>VLOOKUP(AA247,Comps2,12,FALSE)</f>
        <v>0</v>
      </c>
      <c r="CG247">
        <f>VLOOKUP(AA247,Comps2,13,FALSE)</f>
        <v>0</v>
      </c>
      <c r="CH247">
        <f>VLOOKUP(AA247,Comps2,14,FALSE)</f>
        <v>0</v>
      </c>
      <c r="CI247">
        <f>VLOOKUP(AA247,Comps2,15,FALSE)</f>
        <v>0</v>
      </c>
    </row>
    <row r="248" spans="1:87" x14ac:dyDescent="0.25">
      <c r="A248" s="1">
        <v>44797</v>
      </c>
      <c r="B248">
        <v>8</v>
      </c>
      <c r="C248">
        <v>2022</v>
      </c>
      <c r="D248" t="s">
        <v>878</v>
      </c>
      <c r="E248" t="s">
        <v>879</v>
      </c>
      <c r="F248" t="s">
        <v>78</v>
      </c>
      <c r="G248" t="s">
        <v>79</v>
      </c>
      <c r="H248" t="s">
        <v>80</v>
      </c>
      <c r="I248" t="s">
        <v>81</v>
      </c>
      <c r="J248" t="s">
        <v>82</v>
      </c>
      <c r="K248" t="s">
        <v>83</v>
      </c>
      <c r="M248" t="s">
        <v>527</v>
      </c>
      <c r="N248" t="s">
        <v>86</v>
      </c>
      <c r="O248" s="2">
        <v>0.33333333333333331</v>
      </c>
      <c r="P248" t="s">
        <v>528</v>
      </c>
      <c r="Q248">
        <v>1</v>
      </c>
      <c r="R248" t="s">
        <v>88</v>
      </c>
      <c r="S248">
        <v>33.191589999999998</v>
      </c>
      <c r="T248">
        <v>-117.38888</v>
      </c>
      <c r="U248" t="s">
        <v>89</v>
      </c>
      <c r="V248" t="b">
        <v>0</v>
      </c>
      <c r="X248" t="s">
        <v>529</v>
      </c>
      <c r="Y248" t="s">
        <v>91</v>
      </c>
      <c r="AA248" t="s">
        <v>900</v>
      </c>
      <c r="AB248" t="s">
        <v>732</v>
      </c>
      <c r="AC248" t="s">
        <v>733</v>
      </c>
      <c r="AD248" t="s">
        <v>96</v>
      </c>
      <c r="AE248">
        <v>1</v>
      </c>
      <c r="AF248" t="s">
        <v>901</v>
      </c>
      <c r="AG248" t="b">
        <v>1</v>
      </c>
      <c r="AH248" t="s">
        <v>902</v>
      </c>
      <c r="AI248" t="s">
        <v>99</v>
      </c>
      <c r="AJ248" t="s">
        <v>100</v>
      </c>
      <c r="AK248">
        <v>24.8</v>
      </c>
      <c r="AL248" t="s">
        <v>101</v>
      </c>
      <c r="AN248" t="s">
        <v>903</v>
      </c>
      <c r="AO248">
        <v>1</v>
      </c>
      <c r="AP248" t="s">
        <v>103</v>
      </c>
      <c r="AQ248">
        <v>42.4</v>
      </c>
      <c r="AR248" t="s">
        <v>101</v>
      </c>
      <c r="AS248" t="s">
        <v>83</v>
      </c>
      <c r="AT248" t="s">
        <v>104</v>
      </c>
      <c r="AU248" t="s">
        <v>904</v>
      </c>
      <c r="AV248" t="s">
        <v>106</v>
      </c>
      <c r="AW248" t="s">
        <v>125</v>
      </c>
      <c r="AX248">
        <v>50</v>
      </c>
      <c r="AY248" t="s">
        <v>126</v>
      </c>
      <c r="AZ248" t="s">
        <v>109</v>
      </c>
      <c r="BA248" t="s">
        <v>110</v>
      </c>
      <c r="BB248" t="s">
        <v>127</v>
      </c>
      <c r="BC248" t="s">
        <v>627</v>
      </c>
      <c r="BD248" s="1">
        <v>44957</v>
      </c>
      <c r="BE248" t="s">
        <v>905</v>
      </c>
      <c r="BF248" s="1">
        <v>44797</v>
      </c>
      <c r="BG248" t="s">
        <v>117</v>
      </c>
      <c r="BH248" s="1">
        <v>18264</v>
      </c>
      <c r="BI248">
        <v>1</v>
      </c>
      <c r="BJ248" s="35">
        <f>BK248*1000</f>
        <v>13</v>
      </c>
      <c r="BK248">
        <v>1.2999999999999999E-2</v>
      </c>
      <c r="BL248">
        <v>1.2999999999999999E-2</v>
      </c>
      <c r="BM248" t="s">
        <v>123</v>
      </c>
      <c r="BN248" t="s">
        <v>124</v>
      </c>
      <c r="BO248">
        <v>3.0000000000000001E-3</v>
      </c>
      <c r="BP248">
        <v>0.01</v>
      </c>
      <c r="BQ248">
        <v>1</v>
      </c>
      <c r="BR248" t="s">
        <v>117</v>
      </c>
      <c r="BS248" t="s">
        <v>118</v>
      </c>
      <c r="BT248" t="s">
        <v>119</v>
      </c>
      <c r="BU248" t="s">
        <v>120</v>
      </c>
      <c r="BX248" t="b">
        <v>0</v>
      </c>
      <c r="BY248" t="b">
        <v>1</v>
      </c>
      <c r="BZ248">
        <f>VLOOKUP(AA248,Comps2,6,FALSE)</f>
        <v>137</v>
      </c>
      <c r="CA248">
        <f>VLOOKUP(AA248,Comps2,7,FALSE)</f>
        <v>148</v>
      </c>
      <c r="CB248" t="str">
        <f>VLOOKUP(AA248,Comps2,8,FALSE)</f>
        <v>mm</v>
      </c>
      <c r="CC248" t="str">
        <f>VLOOKUP(AA248,Comps2,9,FALSE)</f>
        <v>Field</v>
      </c>
      <c r="CD248">
        <f>VLOOKUP(AA248,Comps2,10,FALSE)</f>
        <v>24.8</v>
      </c>
      <c r="CE248" t="str">
        <f>VLOOKUP(AA248,Comps2,11,FALSE)</f>
        <v>g</v>
      </c>
      <c r="CF248" t="str">
        <f>VLOOKUP(AA248,Comps2,12,FALSE)</f>
        <v>Field</v>
      </c>
      <c r="CG248">
        <f>VLOOKUP(AA248,Comps2,13,FALSE)</f>
        <v>0</v>
      </c>
      <c r="CH248" t="e">
        <f>VLOOKUP(AA248,Comps2,14,FALSE)</f>
        <v>#N/A</v>
      </c>
      <c r="CI248" t="str">
        <f>VLOOKUP(AA248,Comps2,15,FALSE)</f>
        <v>LAB</v>
      </c>
    </row>
    <row r="249" spans="1:87" x14ac:dyDescent="0.25">
      <c r="A249" s="1">
        <v>44797</v>
      </c>
      <c r="B249">
        <v>8</v>
      </c>
      <c r="C249">
        <v>2022</v>
      </c>
      <c r="D249" t="s">
        <v>878</v>
      </c>
      <c r="E249" t="s">
        <v>879</v>
      </c>
      <c r="F249" t="s">
        <v>78</v>
      </c>
      <c r="G249" t="s">
        <v>79</v>
      </c>
      <c r="H249" t="s">
        <v>80</v>
      </c>
      <c r="I249" t="s">
        <v>81</v>
      </c>
      <c r="J249" t="s">
        <v>82</v>
      </c>
      <c r="K249" t="s">
        <v>83</v>
      </c>
      <c r="M249" t="s">
        <v>527</v>
      </c>
      <c r="N249" t="s">
        <v>86</v>
      </c>
      <c r="O249" s="2">
        <v>0.33333333333333331</v>
      </c>
      <c r="P249" t="s">
        <v>528</v>
      </c>
      <c r="Q249">
        <v>1</v>
      </c>
      <c r="R249" t="s">
        <v>88</v>
      </c>
      <c r="S249">
        <v>33.191589999999998</v>
      </c>
      <c r="T249">
        <v>-117.38888</v>
      </c>
      <c r="U249" t="s">
        <v>89</v>
      </c>
      <c r="V249" t="b">
        <v>0</v>
      </c>
      <c r="X249" t="s">
        <v>529</v>
      </c>
      <c r="Y249" t="s">
        <v>91</v>
      </c>
      <c r="AA249" t="s">
        <v>906</v>
      </c>
      <c r="AB249" t="s">
        <v>732</v>
      </c>
      <c r="AC249" t="s">
        <v>733</v>
      </c>
      <c r="AD249" t="s">
        <v>96</v>
      </c>
      <c r="AE249">
        <v>1</v>
      </c>
      <c r="AF249" t="s">
        <v>907</v>
      </c>
      <c r="AG249" t="b">
        <v>1</v>
      </c>
      <c r="AH249" t="s">
        <v>908</v>
      </c>
      <c r="AI249" t="s">
        <v>99</v>
      </c>
      <c r="AJ249" t="s">
        <v>100</v>
      </c>
      <c r="AK249">
        <v>17.600000000000001</v>
      </c>
      <c r="AL249" t="s">
        <v>101</v>
      </c>
      <c r="AN249" t="s">
        <v>903</v>
      </c>
      <c r="AO249">
        <v>1</v>
      </c>
      <c r="AP249" t="s">
        <v>103</v>
      </c>
      <c r="AQ249">
        <v>42.4</v>
      </c>
      <c r="AR249" t="s">
        <v>101</v>
      </c>
      <c r="AS249" t="s">
        <v>83</v>
      </c>
      <c r="AT249" t="s">
        <v>104</v>
      </c>
      <c r="AU249" t="s">
        <v>904</v>
      </c>
      <c r="AV249" t="s">
        <v>106</v>
      </c>
      <c r="AW249" t="s">
        <v>125</v>
      </c>
      <c r="AX249">
        <v>50</v>
      </c>
      <c r="AY249" t="s">
        <v>126</v>
      </c>
      <c r="AZ249" t="s">
        <v>109</v>
      </c>
      <c r="BA249" t="s">
        <v>110</v>
      </c>
      <c r="BB249" t="s">
        <v>127</v>
      </c>
      <c r="BC249" t="s">
        <v>627</v>
      </c>
      <c r="BD249" s="1">
        <v>44957</v>
      </c>
      <c r="BE249" t="s">
        <v>905</v>
      </c>
      <c r="BF249" s="1">
        <v>44797</v>
      </c>
      <c r="BG249" t="s">
        <v>117</v>
      </c>
      <c r="BH249" s="1">
        <v>18264</v>
      </c>
      <c r="BI249">
        <v>1</v>
      </c>
      <c r="BJ249" s="35">
        <f>BK249*1000</f>
        <v>13</v>
      </c>
      <c r="BK249">
        <v>1.2999999999999999E-2</v>
      </c>
      <c r="BL249">
        <v>1.2999999999999999E-2</v>
      </c>
      <c r="BM249" t="s">
        <v>123</v>
      </c>
      <c r="BN249" t="s">
        <v>124</v>
      </c>
      <c r="BO249">
        <v>3.0000000000000001E-3</v>
      </c>
      <c r="BP249">
        <v>0.01</v>
      </c>
      <c r="BQ249">
        <v>1</v>
      </c>
      <c r="BR249" t="s">
        <v>117</v>
      </c>
      <c r="BS249" t="s">
        <v>118</v>
      </c>
      <c r="BT249" t="s">
        <v>119</v>
      </c>
      <c r="BU249" t="s">
        <v>120</v>
      </c>
      <c r="BX249" t="b">
        <v>0</v>
      </c>
      <c r="BY249" t="b">
        <v>1</v>
      </c>
      <c r="BZ249">
        <f>VLOOKUP(AA249,Comps2,6,FALSE)</f>
        <v>119</v>
      </c>
      <c r="CA249">
        <f>VLOOKUP(AA249,Comps2,7,FALSE)</f>
        <v>130</v>
      </c>
      <c r="CB249" t="str">
        <f>VLOOKUP(AA249,Comps2,8,FALSE)</f>
        <v>mm</v>
      </c>
      <c r="CC249" t="str">
        <f>VLOOKUP(AA249,Comps2,9,FALSE)</f>
        <v>Field</v>
      </c>
      <c r="CD249">
        <f>VLOOKUP(AA249,Comps2,10,FALSE)</f>
        <v>17.600000000000001</v>
      </c>
      <c r="CE249" t="str">
        <f>VLOOKUP(AA249,Comps2,11,FALSE)</f>
        <v>g</v>
      </c>
      <c r="CF249" t="str">
        <f>VLOOKUP(AA249,Comps2,12,FALSE)</f>
        <v>Field</v>
      </c>
      <c r="CG249">
        <f>VLOOKUP(AA249,Comps2,13,FALSE)</f>
        <v>0</v>
      </c>
      <c r="CH249" t="e">
        <f>VLOOKUP(AA249,Comps2,14,FALSE)</f>
        <v>#N/A</v>
      </c>
      <c r="CI249" t="str">
        <f>VLOOKUP(AA249,Comps2,15,FALSE)</f>
        <v>LAB</v>
      </c>
    </row>
    <row r="250" spans="1:87" x14ac:dyDescent="0.25">
      <c r="A250" s="1">
        <v>44698</v>
      </c>
      <c r="B250">
        <v>5</v>
      </c>
      <c r="C250">
        <v>2022</v>
      </c>
      <c r="D250" t="s">
        <v>280</v>
      </c>
      <c r="E250" t="s">
        <v>281</v>
      </c>
      <c r="F250" t="s">
        <v>78</v>
      </c>
      <c r="G250" t="s">
        <v>79</v>
      </c>
      <c r="H250" t="s">
        <v>80</v>
      </c>
      <c r="I250" t="s">
        <v>81</v>
      </c>
      <c r="J250" t="s">
        <v>82</v>
      </c>
      <c r="K250" t="s">
        <v>83</v>
      </c>
      <c r="L250" t="s">
        <v>282</v>
      </c>
      <c r="M250" t="s">
        <v>85</v>
      </c>
      <c r="N250" t="s">
        <v>86</v>
      </c>
      <c r="O250" s="2">
        <v>0.375</v>
      </c>
      <c r="P250" t="s">
        <v>87</v>
      </c>
      <c r="Q250">
        <v>1</v>
      </c>
      <c r="R250" t="s">
        <v>88</v>
      </c>
      <c r="S250">
        <v>32.988633999999998</v>
      </c>
      <c r="T250">
        <v>-116.582258</v>
      </c>
      <c r="U250" t="s">
        <v>89</v>
      </c>
      <c r="V250" t="b">
        <v>0</v>
      </c>
      <c r="W250">
        <v>9</v>
      </c>
      <c r="X250" t="s">
        <v>90</v>
      </c>
      <c r="Y250" t="s">
        <v>91</v>
      </c>
      <c r="Z250" t="s">
        <v>92</v>
      </c>
      <c r="AA250" t="s">
        <v>323</v>
      </c>
      <c r="AB250" t="s">
        <v>94</v>
      </c>
      <c r="AC250" t="s">
        <v>95</v>
      </c>
      <c r="AD250" t="s">
        <v>96</v>
      </c>
      <c r="AE250">
        <v>1</v>
      </c>
      <c r="AG250" t="b">
        <v>1</v>
      </c>
      <c r="AH250" t="s">
        <v>324</v>
      </c>
      <c r="AI250" t="s">
        <v>99</v>
      </c>
      <c r="AJ250" t="s">
        <v>100</v>
      </c>
      <c r="AK250">
        <v>1.1000000000000001</v>
      </c>
      <c r="AL250" t="s">
        <v>101</v>
      </c>
      <c r="AN250" t="s">
        <v>325</v>
      </c>
      <c r="AO250">
        <v>1</v>
      </c>
      <c r="AP250" t="s">
        <v>103</v>
      </c>
      <c r="AQ250">
        <v>35.9</v>
      </c>
      <c r="AR250" t="s">
        <v>101</v>
      </c>
      <c r="AS250" t="s">
        <v>83</v>
      </c>
      <c r="AT250" t="s">
        <v>104</v>
      </c>
      <c r="AU250" t="s">
        <v>326</v>
      </c>
      <c r="AV250" t="s">
        <v>106</v>
      </c>
      <c r="AW250" t="s">
        <v>125</v>
      </c>
      <c r="AX250">
        <v>50</v>
      </c>
      <c r="AY250" t="s">
        <v>126</v>
      </c>
      <c r="AZ250" t="s">
        <v>109</v>
      </c>
      <c r="BA250" t="s">
        <v>110</v>
      </c>
      <c r="BB250" t="s">
        <v>127</v>
      </c>
      <c r="BC250" t="s">
        <v>149</v>
      </c>
      <c r="BD250" s="1">
        <v>44768</v>
      </c>
      <c r="BE250" t="s">
        <v>327</v>
      </c>
      <c r="BF250" s="1">
        <v>44698</v>
      </c>
      <c r="BG250" t="s">
        <v>117</v>
      </c>
      <c r="BH250" s="1">
        <v>18264</v>
      </c>
      <c r="BI250">
        <v>1</v>
      </c>
      <c r="BJ250" s="35">
        <f>BK250*1000</f>
        <v>12</v>
      </c>
      <c r="BK250">
        <v>1.2E-2</v>
      </c>
      <c r="BL250">
        <v>1.2E-2</v>
      </c>
      <c r="BM250" t="s">
        <v>123</v>
      </c>
      <c r="BN250" t="s">
        <v>124</v>
      </c>
      <c r="BO250">
        <v>3.0000000000000001E-3</v>
      </c>
      <c r="BP250">
        <v>0.01</v>
      </c>
      <c r="BQ250">
        <v>1</v>
      </c>
      <c r="BR250" t="s">
        <v>117</v>
      </c>
      <c r="BS250" t="s">
        <v>118</v>
      </c>
      <c r="BT250" t="s">
        <v>119</v>
      </c>
      <c r="BU250" t="s">
        <v>120</v>
      </c>
      <c r="BX250" t="b">
        <v>0</v>
      </c>
      <c r="BY250" t="b">
        <v>1</v>
      </c>
      <c r="BZ250">
        <f>VLOOKUP(AA250,Comps2,6,FALSE)</f>
        <v>41</v>
      </c>
      <c r="CA250">
        <f>VLOOKUP(AA250,Comps2,7,FALSE)</f>
        <v>43</v>
      </c>
      <c r="CB250" t="str">
        <f>VLOOKUP(AA250,Comps2,8,FALSE)</f>
        <v>mm</v>
      </c>
      <c r="CC250" t="str">
        <f>VLOOKUP(AA250,Comps2,9,FALSE)</f>
        <v>Field</v>
      </c>
      <c r="CD250">
        <f>VLOOKUP(AA250,Comps2,10,FALSE)</f>
        <v>1.1000000000000001</v>
      </c>
      <c r="CE250" t="str">
        <f>VLOOKUP(AA250,Comps2,11,FALSE)</f>
        <v>g</v>
      </c>
      <c r="CF250" t="str">
        <f>VLOOKUP(AA250,Comps2,12,FALSE)</f>
        <v>Field</v>
      </c>
      <c r="CG250">
        <f>VLOOKUP(AA250,Comps2,13,FALSE)</f>
        <v>0</v>
      </c>
      <c r="CH250" t="e">
        <f>VLOOKUP(AA250,Comps2,14,FALSE)</f>
        <v>#N/A</v>
      </c>
      <c r="CI250" t="str">
        <f>VLOOKUP(AA250,Comps2,15,FALSE)</f>
        <v>NR</v>
      </c>
    </row>
    <row r="251" spans="1:87" x14ac:dyDescent="0.25">
      <c r="A251" s="1">
        <v>44698</v>
      </c>
      <c r="B251">
        <v>5</v>
      </c>
      <c r="C251">
        <v>2022</v>
      </c>
      <c r="D251" t="s">
        <v>280</v>
      </c>
      <c r="E251" t="s">
        <v>281</v>
      </c>
      <c r="F251" t="s">
        <v>78</v>
      </c>
      <c r="G251" t="s">
        <v>79</v>
      </c>
      <c r="H251" t="s">
        <v>80</v>
      </c>
      <c r="I251" t="s">
        <v>81</v>
      </c>
      <c r="J251" t="s">
        <v>82</v>
      </c>
      <c r="K251" t="s">
        <v>83</v>
      </c>
      <c r="L251" t="s">
        <v>282</v>
      </c>
      <c r="M251" t="s">
        <v>85</v>
      </c>
      <c r="N251" t="s">
        <v>86</v>
      </c>
      <c r="O251" s="2">
        <v>0.375</v>
      </c>
      <c r="P251" t="s">
        <v>87</v>
      </c>
      <c r="Q251">
        <v>1</v>
      </c>
      <c r="R251" t="s">
        <v>88</v>
      </c>
      <c r="S251">
        <v>32.988633999999998</v>
      </c>
      <c r="T251">
        <v>-116.582258</v>
      </c>
      <c r="U251" t="s">
        <v>89</v>
      </c>
      <c r="V251" t="b">
        <v>0</v>
      </c>
      <c r="W251">
        <v>9</v>
      </c>
      <c r="X251" t="s">
        <v>90</v>
      </c>
      <c r="Y251" t="s">
        <v>91</v>
      </c>
      <c r="Z251" t="s">
        <v>92</v>
      </c>
      <c r="AA251" t="s">
        <v>328</v>
      </c>
      <c r="AB251" t="s">
        <v>94</v>
      </c>
      <c r="AC251" t="s">
        <v>95</v>
      </c>
      <c r="AD251" t="s">
        <v>96</v>
      </c>
      <c r="AE251">
        <v>1</v>
      </c>
      <c r="AG251" t="b">
        <v>1</v>
      </c>
      <c r="AH251" t="s">
        <v>329</v>
      </c>
      <c r="AI251" t="s">
        <v>99</v>
      </c>
      <c r="AJ251" t="s">
        <v>100</v>
      </c>
      <c r="AK251">
        <v>0.9</v>
      </c>
      <c r="AL251" t="s">
        <v>101</v>
      </c>
      <c r="AN251" t="s">
        <v>325</v>
      </c>
      <c r="AO251">
        <v>1</v>
      </c>
      <c r="AP251" t="s">
        <v>103</v>
      </c>
      <c r="AQ251">
        <v>35.9</v>
      </c>
      <c r="AR251" t="s">
        <v>101</v>
      </c>
      <c r="AS251" t="s">
        <v>83</v>
      </c>
      <c r="AT251" t="s">
        <v>104</v>
      </c>
      <c r="AU251" t="s">
        <v>326</v>
      </c>
      <c r="AV251" t="s">
        <v>106</v>
      </c>
      <c r="AW251" t="s">
        <v>125</v>
      </c>
      <c r="AX251">
        <v>50</v>
      </c>
      <c r="AY251" t="s">
        <v>126</v>
      </c>
      <c r="AZ251" t="s">
        <v>109</v>
      </c>
      <c r="BA251" t="s">
        <v>110</v>
      </c>
      <c r="BB251" t="s">
        <v>127</v>
      </c>
      <c r="BC251" t="s">
        <v>149</v>
      </c>
      <c r="BD251" s="1">
        <v>44768</v>
      </c>
      <c r="BE251" t="s">
        <v>327</v>
      </c>
      <c r="BF251" s="1">
        <v>44698</v>
      </c>
      <c r="BG251" t="s">
        <v>117</v>
      </c>
      <c r="BH251" s="1">
        <v>18264</v>
      </c>
      <c r="BI251">
        <v>1</v>
      </c>
      <c r="BJ251" s="35">
        <f>BK251*1000</f>
        <v>12</v>
      </c>
      <c r="BK251">
        <v>1.2E-2</v>
      </c>
      <c r="BL251">
        <v>1.2E-2</v>
      </c>
      <c r="BM251" t="s">
        <v>123</v>
      </c>
      <c r="BN251" t="s">
        <v>124</v>
      </c>
      <c r="BO251">
        <v>3.0000000000000001E-3</v>
      </c>
      <c r="BP251">
        <v>0.01</v>
      </c>
      <c r="BQ251">
        <v>1</v>
      </c>
      <c r="BR251" t="s">
        <v>117</v>
      </c>
      <c r="BS251" t="s">
        <v>118</v>
      </c>
      <c r="BT251" t="s">
        <v>119</v>
      </c>
      <c r="BU251" t="s">
        <v>120</v>
      </c>
      <c r="BX251" t="b">
        <v>0</v>
      </c>
      <c r="BY251" t="b">
        <v>1</v>
      </c>
      <c r="BZ251">
        <f>VLOOKUP(AA251,Comps2,6,FALSE)</f>
        <v>40</v>
      </c>
      <c r="CA251">
        <f>VLOOKUP(AA251,Comps2,7,FALSE)</f>
        <v>42</v>
      </c>
      <c r="CB251" t="str">
        <f>VLOOKUP(AA251,Comps2,8,FALSE)</f>
        <v>mm</v>
      </c>
      <c r="CC251" t="str">
        <f>VLOOKUP(AA251,Comps2,9,FALSE)</f>
        <v>Field</v>
      </c>
      <c r="CD251">
        <f>VLOOKUP(AA251,Comps2,10,FALSE)</f>
        <v>0.9</v>
      </c>
      <c r="CE251" t="str">
        <f>VLOOKUP(AA251,Comps2,11,FALSE)</f>
        <v>g</v>
      </c>
      <c r="CF251" t="str">
        <f>VLOOKUP(AA251,Comps2,12,FALSE)</f>
        <v>Field</v>
      </c>
      <c r="CG251">
        <f>VLOOKUP(AA251,Comps2,13,FALSE)</f>
        <v>0</v>
      </c>
      <c r="CH251" t="e">
        <f>VLOOKUP(AA251,Comps2,14,FALSE)</f>
        <v>#N/A</v>
      </c>
      <c r="CI251" t="str">
        <f>VLOOKUP(AA251,Comps2,15,FALSE)</f>
        <v>NR</v>
      </c>
    </row>
    <row r="252" spans="1:87" x14ac:dyDescent="0.25">
      <c r="A252" s="1">
        <v>44698</v>
      </c>
      <c r="B252">
        <v>5</v>
      </c>
      <c r="C252">
        <v>2022</v>
      </c>
      <c r="D252" t="s">
        <v>280</v>
      </c>
      <c r="E252" t="s">
        <v>281</v>
      </c>
      <c r="F252" t="s">
        <v>78</v>
      </c>
      <c r="G252" t="s">
        <v>79</v>
      </c>
      <c r="H252" t="s">
        <v>80</v>
      </c>
      <c r="I252" t="s">
        <v>81</v>
      </c>
      <c r="J252" t="s">
        <v>82</v>
      </c>
      <c r="K252" t="s">
        <v>83</v>
      </c>
      <c r="L252" t="s">
        <v>282</v>
      </c>
      <c r="M252" t="s">
        <v>85</v>
      </c>
      <c r="N252" t="s">
        <v>86</v>
      </c>
      <c r="O252" s="2">
        <v>0.375</v>
      </c>
      <c r="P252" t="s">
        <v>87</v>
      </c>
      <c r="Q252">
        <v>1</v>
      </c>
      <c r="R252" t="s">
        <v>88</v>
      </c>
      <c r="S252">
        <v>32.988633999999998</v>
      </c>
      <c r="T252">
        <v>-116.582258</v>
      </c>
      <c r="U252" t="s">
        <v>89</v>
      </c>
      <c r="V252" t="b">
        <v>0</v>
      </c>
      <c r="W252">
        <v>9</v>
      </c>
      <c r="X252" t="s">
        <v>90</v>
      </c>
      <c r="Y252" t="s">
        <v>91</v>
      </c>
      <c r="Z252" t="s">
        <v>92</v>
      </c>
      <c r="AA252" t="s">
        <v>330</v>
      </c>
      <c r="AB252" t="s">
        <v>94</v>
      </c>
      <c r="AC252" t="s">
        <v>95</v>
      </c>
      <c r="AD252" t="s">
        <v>96</v>
      </c>
      <c r="AE252">
        <v>1</v>
      </c>
      <c r="AG252" t="b">
        <v>1</v>
      </c>
      <c r="AH252" t="s">
        <v>331</v>
      </c>
      <c r="AI252" t="s">
        <v>99</v>
      </c>
      <c r="AJ252" t="s">
        <v>100</v>
      </c>
      <c r="AK252">
        <v>1.9</v>
      </c>
      <c r="AL252" t="s">
        <v>101</v>
      </c>
      <c r="AN252" t="s">
        <v>325</v>
      </c>
      <c r="AO252">
        <v>1</v>
      </c>
      <c r="AP252" t="s">
        <v>103</v>
      </c>
      <c r="AQ252">
        <v>35.9</v>
      </c>
      <c r="AR252" t="s">
        <v>101</v>
      </c>
      <c r="AS252" t="s">
        <v>83</v>
      </c>
      <c r="AT252" t="s">
        <v>104</v>
      </c>
      <c r="AU252" t="s">
        <v>326</v>
      </c>
      <c r="AV252" t="s">
        <v>106</v>
      </c>
      <c r="AW252" t="s">
        <v>125</v>
      </c>
      <c r="AX252">
        <v>50</v>
      </c>
      <c r="AY252" t="s">
        <v>126</v>
      </c>
      <c r="AZ252" t="s">
        <v>109</v>
      </c>
      <c r="BA252" t="s">
        <v>110</v>
      </c>
      <c r="BB252" t="s">
        <v>127</v>
      </c>
      <c r="BC252" t="s">
        <v>149</v>
      </c>
      <c r="BD252" s="1">
        <v>44768</v>
      </c>
      <c r="BE252" t="s">
        <v>327</v>
      </c>
      <c r="BF252" s="1">
        <v>44698</v>
      </c>
      <c r="BG252" t="s">
        <v>117</v>
      </c>
      <c r="BH252" s="1">
        <v>18264</v>
      </c>
      <c r="BI252">
        <v>1</v>
      </c>
      <c r="BJ252" s="35">
        <f>BK252*1000</f>
        <v>12</v>
      </c>
      <c r="BK252">
        <v>1.2E-2</v>
      </c>
      <c r="BL252">
        <v>1.2E-2</v>
      </c>
      <c r="BM252" t="s">
        <v>123</v>
      </c>
      <c r="BN252" t="s">
        <v>124</v>
      </c>
      <c r="BO252">
        <v>3.0000000000000001E-3</v>
      </c>
      <c r="BP252">
        <v>0.01</v>
      </c>
      <c r="BQ252">
        <v>1</v>
      </c>
      <c r="BR252" t="s">
        <v>117</v>
      </c>
      <c r="BS252" t="s">
        <v>118</v>
      </c>
      <c r="BT252" t="s">
        <v>119</v>
      </c>
      <c r="BU252" t="s">
        <v>120</v>
      </c>
      <c r="BX252" t="b">
        <v>0</v>
      </c>
      <c r="BY252" t="b">
        <v>1</v>
      </c>
      <c r="BZ252">
        <f>VLOOKUP(AA252,Comps2,6,FALSE)</f>
        <v>50</v>
      </c>
      <c r="CA252">
        <f>VLOOKUP(AA252,Comps2,7,FALSE)</f>
        <v>52</v>
      </c>
      <c r="CB252" t="str">
        <f>VLOOKUP(AA252,Comps2,8,FALSE)</f>
        <v>mm</v>
      </c>
      <c r="CC252" t="str">
        <f>VLOOKUP(AA252,Comps2,9,FALSE)</f>
        <v>Field</v>
      </c>
      <c r="CD252">
        <f>VLOOKUP(AA252,Comps2,10,FALSE)</f>
        <v>1.9</v>
      </c>
      <c r="CE252" t="str">
        <f>VLOOKUP(AA252,Comps2,11,FALSE)</f>
        <v>g</v>
      </c>
      <c r="CF252" t="str">
        <f>VLOOKUP(AA252,Comps2,12,FALSE)</f>
        <v>Field</v>
      </c>
      <c r="CG252">
        <f>VLOOKUP(AA252,Comps2,13,FALSE)</f>
        <v>0</v>
      </c>
      <c r="CH252" t="e">
        <f>VLOOKUP(AA252,Comps2,14,FALSE)</f>
        <v>#N/A</v>
      </c>
      <c r="CI252" t="str">
        <f>VLOOKUP(AA252,Comps2,15,FALSE)</f>
        <v>NR</v>
      </c>
    </row>
    <row r="253" spans="1:87" x14ac:dyDescent="0.25">
      <c r="A253" s="1">
        <v>44698</v>
      </c>
      <c r="B253">
        <v>5</v>
      </c>
      <c r="C253">
        <v>2022</v>
      </c>
      <c r="D253" t="s">
        <v>280</v>
      </c>
      <c r="E253" t="s">
        <v>281</v>
      </c>
      <c r="F253" t="s">
        <v>78</v>
      </c>
      <c r="G253" t="s">
        <v>79</v>
      </c>
      <c r="H253" t="s">
        <v>80</v>
      </c>
      <c r="I253" t="s">
        <v>81</v>
      </c>
      <c r="J253" t="s">
        <v>82</v>
      </c>
      <c r="K253" t="s">
        <v>83</v>
      </c>
      <c r="L253" t="s">
        <v>282</v>
      </c>
      <c r="M253" t="s">
        <v>85</v>
      </c>
      <c r="N253" t="s">
        <v>86</v>
      </c>
      <c r="O253" s="2">
        <v>0.375</v>
      </c>
      <c r="P253" t="s">
        <v>87</v>
      </c>
      <c r="Q253">
        <v>1</v>
      </c>
      <c r="R253" t="s">
        <v>88</v>
      </c>
      <c r="S253">
        <v>32.988633999999998</v>
      </c>
      <c r="T253">
        <v>-116.582258</v>
      </c>
      <c r="U253" t="s">
        <v>89</v>
      </c>
      <c r="V253" t="b">
        <v>0</v>
      </c>
      <c r="W253">
        <v>9</v>
      </c>
      <c r="X253" t="s">
        <v>90</v>
      </c>
      <c r="Y253" t="s">
        <v>91</v>
      </c>
      <c r="Z253" t="s">
        <v>92</v>
      </c>
      <c r="AA253" t="s">
        <v>332</v>
      </c>
      <c r="AB253" t="s">
        <v>94</v>
      </c>
      <c r="AC253" t="s">
        <v>95</v>
      </c>
      <c r="AD253" t="s">
        <v>96</v>
      </c>
      <c r="AE253">
        <v>1</v>
      </c>
      <c r="AG253" t="b">
        <v>1</v>
      </c>
      <c r="AH253" t="s">
        <v>333</v>
      </c>
      <c r="AI253" t="s">
        <v>99</v>
      </c>
      <c r="AJ253" t="s">
        <v>100</v>
      </c>
      <c r="AK253">
        <v>2.7</v>
      </c>
      <c r="AL253" t="s">
        <v>101</v>
      </c>
      <c r="AN253" t="s">
        <v>325</v>
      </c>
      <c r="AO253">
        <v>1</v>
      </c>
      <c r="AP253" t="s">
        <v>103</v>
      </c>
      <c r="AQ253">
        <v>35.9</v>
      </c>
      <c r="AR253" t="s">
        <v>101</v>
      </c>
      <c r="AS253" t="s">
        <v>83</v>
      </c>
      <c r="AT253" t="s">
        <v>104</v>
      </c>
      <c r="AU253" t="s">
        <v>326</v>
      </c>
      <c r="AV253" t="s">
        <v>106</v>
      </c>
      <c r="AW253" t="s">
        <v>125</v>
      </c>
      <c r="AX253">
        <v>50</v>
      </c>
      <c r="AY253" t="s">
        <v>126</v>
      </c>
      <c r="AZ253" t="s">
        <v>109</v>
      </c>
      <c r="BA253" t="s">
        <v>110</v>
      </c>
      <c r="BB253" t="s">
        <v>127</v>
      </c>
      <c r="BC253" t="s">
        <v>149</v>
      </c>
      <c r="BD253" s="1">
        <v>44768</v>
      </c>
      <c r="BE253" t="s">
        <v>327</v>
      </c>
      <c r="BF253" s="1">
        <v>44698</v>
      </c>
      <c r="BG253" t="s">
        <v>117</v>
      </c>
      <c r="BH253" s="1">
        <v>18264</v>
      </c>
      <c r="BI253">
        <v>1</v>
      </c>
      <c r="BJ253" s="35">
        <f>BK253*1000</f>
        <v>12</v>
      </c>
      <c r="BK253">
        <v>1.2E-2</v>
      </c>
      <c r="BL253">
        <v>1.2E-2</v>
      </c>
      <c r="BM253" t="s">
        <v>123</v>
      </c>
      <c r="BN253" t="s">
        <v>124</v>
      </c>
      <c r="BO253">
        <v>3.0000000000000001E-3</v>
      </c>
      <c r="BP253">
        <v>0.01</v>
      </c>
      <c r="BQ253">
        <v>1</v>
      </c>
      <c r="BR253" t="s">
        <v>117</v>
      </c>
      <c r="BS253" t="s">
        <v>118</v>
      </c>
      <c r="BT253" t="s">
        <v>119</v>
      </c>
      <c r="BU253" t="s">
        <v>120</v>
      </c>
      <c r="BX253" t="b">
        <v>0</v>
      </c>
      <c r="BY253" t="b">
        <v>1</v>
      </c>
      <c r="BZ253">
        <f>VLOOKUP(AA253,Comps2,6,FALSE)</f>
        <v>52</v>
      </c>
      <c r="CA253">
        <f>VLOOKUP(AA253,Comps2,7,FALSE)</f>
        <v>55</v>
      </c>
      <c r="CB253" t="str">
        <f>VLOOKUP(AA253,Comps2,8,FALSE)</f>
        <v>mm</v>
      </c>
      <c r="CC253" t="str">
        <f>VLOOKUP(AA253,Comps2,9,FALSE)</f>
        <v>Field</v>
      </c>
      <c r="CD253">
        <f>VLOOKUP(AA253,Comps2,10,FALSE)</f>
        <v>2.7</v>
      </c>
      <c r="CE253" t="str">
        <f>VLOOKUP(AA253,Comps2,11,FALSE)</f>
        <v>g</v>
      </c>
      <c r="CF253" t="str">
        <f>VLOOKUP(AA253,Comps2,12,FALSE)</f>
        <v>Field</v>
      </c>
      <c r="CG253">
        <f>VLOOKUP(AA253,Comps2,13,FALSE)</f>
        <v>0</v>
      </c>
      <c r="CH253" t="e">
        <f>VLOOKUP(AA253,Comps2,14,FALSE)</f>
        <v>#N/A</v>
      </c>
      <c r="CI253" t="str">
        <f>VLOOKUP(AA253,Comps2,15,FALSE)</f>
        <v>NR</v>
      </c>
    </row>
    <row r="254" spans="1:87" x14ac:dyDescent="0.25">
      <c r="A254" s="1">
        <v>44698</v>
      </c>
      <c r="B254">
        <v>5</v>
      </c>
      <c r="C254">
        <v>2022</v>
      </c>
      <c r="D254" t="s">
        <v>280</v>
      </c>
      <c r="E254" t="s">
        <v>281</v>
      </c>
      <c r="F254" t="s">
        <v>78</v>
      </c>
      <c r="G254" t="s">
        <v>79</v>
      </c>
      <c r="H254" t="s">
        <v>80</v>
      </c>
      <c r="I254" t="s">
        <v>81</v>
      </c>
      <c r="J254" t="s">
        <v>82</v>
      </c>
      <c r="K254" t="s">
        <v>83</v>
      </c>
      <c r="L254" t="s">
        <v>282</v>
      </c>
      <c r="M254" t="s">
        <v>85</v>
      </c>
      <c r="N254" t="s">
        <v>86</v>
      </c>
      <c r="O254" s="2">
        <v>0.375</v>
      </c>
      <c r="P254" t="s">
        <v>87</v>
      </c>
      <c r="Q254">
        <v>1</v>
      </c>
      <c r="R254" t="s">
        <v>88</v>
      </c>
      <c r="S254">
        <v>32.988633999999998</v>
      </c>
      <c r="T254">
        <v>-116.582258</v>
      </c>
      <c r="U254" t="s">
        <v>89</v>
      </c>
      <c r="V254" t="b">
        <v>0</v>
      </c>
      <c r="W254">
        <v>9</v>
      </c>
      <c r="X254" t="s">
        <v>90</v>
      </c>
      <c r="Y254" t="s">
        <v>91</v>
      </c>
      <c r="Z254" t="s">
        <v>92</v>
      </c>
      <c r="AA254" t="s">
        <v>334</v>
      </c>
      <c r="AB254" t="s">
        <v>94</v>
      </c>
      <c r="AC254" t="s">
        <v>95</v>
      </c>
      <c r="AD254" t="s">
        <v>96</v>
      </c>
      <c r="AE254">
        <v>1</v>
      </c>
      <c r="AG254" t="b">
        <v>1</v>
      </c>
      <c r="AH254" t="s">
        <v>335</v>
      </c>
      <c r="AI254" t="s">
        <v>99</v>
      </c>
      <c r="AJ254" t="s">
        <v>100</v>
      </c>
      <c r="AK254">
        <v>2.5</v>
      </c>
      <c r="AL254" t="s">
        <v>101</v>
      </c>
      <c r="AN254" t="s">
        <v>325</v>
      </c>
      <c r="AO254">
        <v>1</v>
      </c>
      <c r="AP254" t="s">
        <v>103</v>
      </c>
      <c r="AQ254">
        <v>35.9</v>
      </c>
      <c r="AR254" t="s">
        <v>101</v>
      </c>
      <c r="AS254" t="s">
        <v>83</v>
      </c>
      <c r="AT254" t="s">
        <v>104</v>
      </c>
      <c r="AU254" t="s">
        <v>326</v>
      </c>
      <c r="AV254" t="s">
        <v>106</v>
      </c>
      <c r="AW254" t="s">
        <v>125</v>
      </c>
      <c r="AX254">
        <v>50</v>
      </c>
      <c r="AY254" t="s">
        <v>126</v>
      </c>
      <c r="AZ254" t="s">
        <v>109</v>
      </c>
      <c r="BA254" t="s">
        <v>110</v>
      </c>
      <c r="BB254" t="s">
        <v>127</v>
      </c>
      <c r="BC254" t="s">
        <v>149</v>
      </c>
      <c r="BD254" s="1">
        <v>44768</v>
      </c>
      <c r="BE254" t="s">
        <v>327</v>
      </c>
      <c r="BF254" s="1">
        <v>44698</v>
      </c>
      <c r="BG254" t="s">
        <v>117</v>
      </c>
      <c r="BH254" s="1">
        <v>18264</v>
      </c>
      <c r="BI254">
        <v>1</v>
      </c>
      <c r="BJ254" s="35">
        <f>BK254*1000</f>
        <v>12</v>
      </c>
      <c r="BK254">
        <v>1.2E-2</v>
      </c>
      <c r="BL254">
        <v>1.2E-2</v>
      </c>
      <c r="BM254" t="s">
        <v>123</v>
      </c>
      <c r="BN254" t="s">
        <v>124</v>
      </c>
      <c r="BO254">
        <v>3.0000000000000001E-3</v>
      </c>
      <c r="BP254">
        <v>0.01</v>
      </c>
      <c r="BQ254">
        <v>1</v>
      </c>
      <c r="BR254" t="s">
        <v>117</v>
      </c>
      <c r="BS254" t="s">
        <v>118</v>
      </c>
      <c r="BT254" t="s">
        <v>119</v>
      </c>
      <c r="BU254" t="s">
        <v>120</v>
      </c>
      <c r="BX254" t="b">
        <v>0</v>
      </c>
      <c r="BY254" t="b">
        <v>1</v>
      </c>
      <c r="BZ254">
        <f>VLOOKUP(AA254,Comps2,6,FALSE)</f>
        <v>51</v>
      </c>
      <c r="CA254">
        <f>VLOOKUP(AA254,Comps2,7,FALSE)</f>
        <v>54</v>
      </c>
      <c r="CB254" t="str">
        <f>VLOOKUP(AA254,Comps2,8,FALSE)</f>
        <v>mm</v>
      </c>
      <c r="CC254" t="str">
        <f>VLOOKUP(AA254,Comps2,9,FALSE)</f>
        <v>Field</v>
      </c>
      <c r="CD254">
        <f>VLOOKUP(AA254,Comps2,10,FALSE)</f>
        <v>2.5</v>
      </c>
      <c r="CE254" t="str">
        <f>VLOOKUP(AA254,Comps2,11,FALSE)</f>
        <v>g</v>
      </c>
      <c r="CF254" t="str">
        <f>VLOOKUP(AA254,Comps2,12,FALSE)</f>
        <v>Field</v>
      </c>
      <c r="CG254">
        <f>VLOOKUP(AA254,Comps2,13,FALSE)</f>
        <v>0</v>
      </c>
      <c r="CH254" t="e">
        <f>VLOOKUP(AA254,Comps2,14,FALSE)</f>
        <v>#N/A</v>
      </c>
      <c r="CI254" t="str">
        <f>VLOOKUP(AA254,Comps2,15,FALSE)</f>
        <v>NR</v>
      </c>
    </row>
    <row r="255" spans="1:87" x14ac:dyDescent="0.25">
      <c r="A255" s="1">
        <v>44698</v>
      </c>
      <c r="B255">
        <v>5</v>
      </c>
      <c r="C255">
        <v>2022</v>
      </c>
      <c r="D255" t="s">
        <v>280</v>
      </c>
      <c r="E255" t="s">
        <v>281</v>
      </c>
      <c r="F255" t="s">
        <v>78</v>
      </c>
      <c r="G255" t="s">
        <v>79</v>
      </c>
      <c r="H255" t="s">
        <v>80</v>
      </c>
      <c r="I255" t="s">
        <v>81</v>
      </c>
      <c r="J255" t="s">
        <v>82</v>
      </c>
      <c r="K255" t="s">
        <v>83</v>
      </c>
      <c r="L255" t="s">
        <v>282</v>
      </c>
      <c r="M255" t="s">
        <v>85</v>
      </c>
      <c r="N255" t="s">
        <v>86</v>
      </c>
      <c r="O255" s="2">
        <v>0.375</v>
      </c>
      <c r="P255" t="s">
        <v>87</v>
      </c>
      <c r="Q255">
        <v>1</v>
      </c>
      <c r="R255" t="s">
        <v>88</v>
      </c>
      <c r="S255">
        <v>32.988633999999998</v>
      </c>
      <c r="T255">
        <v>-116.582258</v>
      </c>
      <c r="U255" t="s">
        <v>89</v>
      </c>
      <c r="V255" t="b">
        <v>0</v>
      </c>
      <c r="W255">
        <v>9</v>
      </c>
      <c r="X255" t="s">
        <v>90</v>
      </c>
      <c r="Y255" t="s">
        <v>91</v>
      </c>
      <c r="Z255" t="s">
        <v>92</v>
      </c>
      <c r="AA255" t="s">
        <v>336</v>
      </c>
      <c r="AB255" t="s">
        <v>94</v>
      </c>
      <c r="AC255" t="s">
        <v>95</v>
      </c>
      <c r="AD255" t="s">
        <v>96</v>
      </c>
      <c r="AE255">
        <v>1</v>
      </c>
      <c r="AG255" t="b">
        <v>1</v>
      </c>
      <c r="AH255" t="s">
        <v>337</v>
      </c>
      <c r="AI255" t="s">
        <v>99</v>
      </c>
      <c r="AJ255" t="s">
        <v>100</v>
      </c>
      <c r="AK255">
        <v>1.9</v>
      </c>
      <c r="AL255" t="s">
        <v>101</v>
      </c>
      <c r="AN255" t="s">
        <v>325</v>
      </c>
      <c r="AO255">
        <v>1</v>
      </c>
      <c r="AP255" t="s">
        <v>103</v>
      </c>
      <c r="AQ255">
        <v>35.9</v>
      </c>
      <c r="AR255" t="s">
        <v>101</v>
      </c>
      <c r="AS255" t="s">
        <v>83</v>
      </c>
      <c r="AT255" t="s">
        <v>104</v>
      </c>
      <c r="AU255" t="s">
        <v>326</v>
      </c>
      <c r="AV255" t="s">
        <v>106</v>
      </c>
      <c r="AW255" t="s">
        <v>125</v>
      </c>
      <c r="AX255">
        <v>50</v>
      </c>
      <c r="AY255" t="s">
        <v>126</v>
      </c>
      <c r="AZ255" t="s">
        <v>109</v>
      </c>
      <c r="BA255" t="s">
        <v>110</v>
      </c>
      <c r="BB255" t="s">
        <v>127</v>
      </c>
      <c r="BC255" t="s">
        <v>149</v>
      </c>
      <c r="BD255" s="1">
        <v>44768</v>
      </c>
      <c r="BE255" t="s">
        <v>327</v>
      </c>
      <c r="BF255" s="1">
        <v>44698</v>
      </c>
      <c r="BG255" t="s">
        <v>117</v>
      </c>
      <c r="BH255" s="1">
        <v>18264</v>
      </c>
      <c r="BI255">
        <v>1</v>
      </c>
      <c r="BJ255" s="35">
        <f>BK255*1000</f>
        <v>12</v>
      </c>
      <c r="BK255">
        <v>1.2E-2</v>
      </c>
      <c r="BL255">
        <v>1.2E-2</v>
      </c>
      <c r="BM255" t="s">
        <v>123</v>
      </c>
      <c r="BN255" t="s">
        <v>124</v>
      </c>
      <c r="BO255">
        <v>3.0000000000000001E-3</v>
      </c>
      <c r="BP255">
        <v>0.01</v>
      </c>
      <c r="BQ255">
        <v>1</v>
      </c>
      <c r="BR255" t="s">
        <v>117</v>
      </c>
      <c r="BS255" t="s">
        <v>118</v>
      </c>
      <c r="BT255" t="s">
        <v>119</v>
      </c>
      <c r="BU255" t="s">
        <v>120</v>
      </c>
      <c r="BX255" t="b">
        <v>0</v>
      </c>
      <c r="BY255" t="b">
        <v>1</v>
      </c>
      <c r="BZ255">
        <f>VLOOKUP(AA255,Comps2,6,FALSE)</f>
        <v>50</v>
      </c>
      <c r="CA255">
        <f>VLOOKUP(AA255,Comps2,7,FALSE)</f>
        <v>51</v>
      </c>
      <c r="CB255" t="str">
        <f>VLOOKUP(AA255,Comps2,8,FALSE)</f>
        <v>mm</v>
      </c>
      <c r="CC255" t="str">
        <f>VLOOKUP(AA255,Comps2,9,FALSE)</f>
        <v>Field</v>
      </c>
      <c r="CD255">
        <f>VLOOKUP(AA255,Comps2,10,FALSE)</f>
        <v>1.9</v>
      </c>
      <c r="CE255" t="str">
        <f>VLOOKUP(AA255,Comps2,11,FALSE)</f>
        <v>g</v>
      </c>
      <c r="CF255" t="str">
        <f>VLOOKUP(AA255,Comps2,12,FALSE)</f>
        <v>Field</v>
      </c>
      <c r="CG255">
        <f>VLOOKUP(AA255,Comps2,13,FALSE)</f>
        <v>0</v>
      </c>
      <c r="CH255" t="e">
        <f>VLOOKUP(AA255,Comps2,14,FALSE)</f>
        <v>#N/A</v>
      </c>
      <c r="CI255" t="str">
        <f>VLOOKUP(AA255,Comps2,15,FALSE)</f>
        <v>NR</v>
      </c>
    </row>
    <row r="256" spans="1:87" x14ac:dyDescent="0.25">
      <c r="A256" s="1">
        <v>44698</v>
      </c>
      <c r="B256">
        <v>5</v>
      </c>
      <c r="C256">
        <v>2022</v>
      </c>
      <c r="D256" t="s">
        <v>280</v>
      </c>
      <c r="E256" t="s">
        <v>281</v>
      </c>
      <c r="F256" t="s">
        <v>78</v>
      </c>
      <c r="G256" t="s">
        <v>79</v>
      </c>
      <c r="H256" t="s">
        <v>80</v>
      </c>
      <c r="I256" t="s">
        <v>81</v>
      </c>
      <c r="J256" t="s">
        <v>82</v>
      </c>
      <c r="K256" t="s">
        <v>83</v>
      </c>
      <c r="L256" t="s">
        <v>282</v>
      </c>
      <c r="M256" t="s">
        <v>85</v>
      </c>
      <c r="N256" t="s">
        <v>86</v>
      </c>
      <c r="O256" s="2">
        <v>0.375</v>
      </c>
      <c r="P256" t="s">
        <v>87</v>
      </c>
      <c r="Q256">
        <v>1</v>
      </c>
      <c r="R256" t="s">
        <v>88</v>
      </c>
      <c r="S256">
        <v>32.988633999999998</v>
      </c>
      <c r="T256">
        <v>-116.582258</v>
      </c>
      <c r="U256" t="s">
        <v>89</v>
      </c>
      <c r="V256" t="b">
        <v>0</v>
      </c>
      <c r="W256">
        <v>9</v>
      </c>
      <c r="X256" t="s">
        <v>90</v>
      </c>
      <c r="Y256" t="s">
        <v>91</v>
      </c>
      <c r="Z256" t="s">
        <v>92</v>
      </c>
      <c r="AA256" t="s">
        <v>338</v>
      </c>
      <c r="AB256" t="s">
        <v>94</v>
      </c>
      <c r="AC256" t="s">
        <v>95</v>
      </c>
      <c r="AD256" t="s">
        <v>96</v>
      </c>
      <c r="AE256">
        <v>1</v>
      </c>
      <c r="AG256" t="b">
        <v>1</v>
      </c>
      <c r="AH256" t="s">
        <v>339</v>
      </c>
      <c r="AI256" t="s">
        <v>99</v>
      </c>
      <c r="AJ256" t="s">
        <v>100</v>
      </c>
      <c r="AK256">
        <v>2.4</v>
      </c>
      <c r="AL256" t="s">
        <v>101</v>
      </c>
      <c r="AN256" t="s">
        <v>325</v>
      </c>
      <c r="AO256">
        <v>1</v>
      </c>
      <c r="AP256" t="s">
        <v>103</v>
      </c>
      <c r="AQ256">
        <v>35.9</v>
      </c>
      <c r="AR256" t="s">
        <v>101</v>
      </c>
      <c r="AS256" t="s">
        <v>83</v>
      </c>
      <c r="AT256" t="s">
        <v>104</v>
      </c>
      <c r="AU256" t="s">
        <v>326</v>
      </c>
      <c r="AV256" t="s">
        <v>106</v>
      </c>
      <c r="AW256" t="s">
        <v>125</v>
      </c>
      <c r="AX256">
        <v>50</v>
      </c>
      <c r="AY256" t="s">
        <v>126</v>
      </c>
      <c r="AZ256" t="s">
        <v>109</v>
      </c>
      <c r="BA256" t="s">
        <v>110</v>
      </c>
      <c r="BB256" t="s">
        <v>127</v>
      </c>
      <c r="BC256" t="s">
        <v>149</v>
      </c>
      <c r="BD256" s="1">
        <v>44768</v>
      </c>
      <c r="BE256" t="s">
        <v>327</v>
      </c>
      <c r="BF256" s="1">
        <v>44698</v>
      </c>
      <c r="BG256" t="s">
        <v>117</v>
      </c>
      <c r="BH256" s="1">
        <v>18264</v>
      </c>
      <c r="BI256">
        <v>1</v>
      </c>
      <c r="BJ256" s="35">
        <f>BK256*1000</f>
        <v>12</v>
      </c>
      <c r="BK256">
        <v>1.2E-2</v>
      </c>
      <c r="BL256">
        <v>1.2E-2</v>
      </c>
      <c r="BM256" t="s">
        <v>123</v>
      </c>
      <c r="BN256" t="s">
        <v>124</v>
      </c>
      <c r="BO256">
        <v>3.0000000000000001E-3</v>
      </c>
      <c r="BP256">
        <v>0.01</v>
      </c>
      <c r="BQ256">
        <v>1</v>
      </c>
      <c r="BR256" t="s">
        <v>117</v>
      </c>
      <c r="BS256" t="s">
        <v>118</v>
      </c>
      <c r="BT256" t="s">
        <v>119</v>
      </c>
      <c r="BU256" t="s">
        <v>120</v>
      </c>
      <c r="BX256" t="b">
        <v>0</v>
      </c>
      <c r="BY256" t="b">
        <v>1</v>
      </c>
      <c r="BZ256">
        <f>VLOOKUP(AA256,Comps2,6,FALSE)</f>
        <v>51</v>
      </c>
      <c r="CA256">
        <f>VLOOKUP(AA256,Comps2,7,FALSE)</f>
        <v>54</v>
      </c>
      <c r="CB256" t="str">
        <f>VLOOKUP(AA256,Comps2,8,FALSE)</f>
        <v>mm</v>
      </c>
      <c r="CC256" t="str">
        <f>VLOOKUP(AA256,Comps2,9,FALSE)</f>
        <v>Field</v>
      </c>
      <c r="CD256">
        <f>VLOOKUP(AA256,Comps2,10,FALSE)</f>
        <v>2.4</v>
      </c>
      <c r="CE256" t="str">
        <f>VLOOKUP(AA256,Comps2,11,FALSE)</f>
        <v>g</v>
      </c>
      <c r="CF256" t="str">
        <f>VLOOKUP(AA256,Comps2,12,FALSE)</f>
        <v>Field</v>
      </c>
      <c r="CG256">
        <f>VLOOKUP(AA256,Comps2,13,FALSE)</f>
        <v>0</v>
      </c>
      <c r="CH256" t="e">
        <f>VLOOKUP(AA256,Comps2,14,FALSE)</f>
        <v>#N/A</v>
      </c>
      <c r="CI256" t="str">
        <f>VLOOKUP(AA256,Comps2,15,FALSE)</f>
        <v>NR</v>
      </c>
    </row>
    <row r="257" spans="1:87" x14ac:dyDescent="0.25">
      <c r="A257" s="1">
        <v>44698</v>
      </c>
      <c r="B257">
        <v>5</v>
      </c>
      <c r="C257">
        <v>2022</v>
      </c>
      <c r="D257" t="s">
        <v>280</v>
      </c>
      <c r="E257" t="s">
        <v>281</v>
      </c>
      <c r="F257" t="s">
        <v>78</v>
      </c>
      <c r="G257" t="s">
        <v>79</v>
      </c>
      <c r="H257" t="s">
        <v>80</v>
      </c>
      <c r="I257" t="s">
        <v>81</v>
      </c>
      <c r="J257" t="s">
        <v>82</v>
      </c>
      <c r="K257" t="s">
        <v>83</v>
      </c>
      <c r="L257" t="s">
        <v>282</v>
      </c>
      <c r="M257" t="s">
        <v>85</v>
      </c>
      <c r="N257" t="s">
        <v>86</v>
      </c>
      <c r="O257" s="2">
        <v>0.375</v>
      </c>
      <c r="P257" t="s">
        <v>87</v>
      </c>
      <c r="Q257">
        <v>1</v>
      </c>
      <c r="R257" t="s">
        <v>88</v>
      </c>
      <c r="S257">
        <v>32.988633999999998</v>
      </c>
      <c r="T257">
        <v>-116.582258</v>
      </c>
      <c r="U257" t="s">
        <v>89</v>
      </c>
      <c r="V257" t="b">
        <v>0</v>
      </c>
      <c r="W257">
        <v>9</v>
      </c>
      <c r="X257" t="s">
        <v>90</v>
      </c>
      <c r="Y257" t="s">
        <v>91</v>
      </c>
      <c r="Z257" t="s">
        <v>92</v>
      </c>
      <c r="AA257" t="s">
        <v>340</v>
      </c>
      <c r="AB257" t="s">
        <v>94</v>
      </c>
      <c r="AC257" t="s">
        <v>95</v>
      </c>
      <c r="AD257" t="s">
        <v>96</v>
      </c>
      <c r="AE257">
        <v>1</v>
      </c>
      <c r="AG257" t="b">
        <v>1</v>
      </c>
      <c r="AH257" t="s">
        <v>341</v>
      </c>
      <c r="AI257" t="s">
        <v>99</v>
      </c>
      <c r="AJ257" t="s">
        <v>100</v>
      </c>
      <c r="AK257">
        <v>2.5</v>
      </c>
      <c r="AL257" t="s">
        <v>101</v>
      </c>
      <c r="AN257" t="s">
        <v>325</v>
      </c>
      <c r="AO257">
        <v>1</v>
      </c>
      <c r="AP257" t="s">
        <v>103</v>
      </c>
      <c r="AQ257">
        <v>35.9</v>
      </c>
      <c r="AR257" t="s">
        <v>101</v>
      </c>
      <c r="AS257" t="s">
        <v>83</v>
      </c>
      <c r="AT257" t="s">
        <v>104</v>
      </c>
      <c r="AU257" t="s">
        <v>326</v>
      </c>
      <c r="AV257" t="s">
        <v>106</v>
      </c>
      <c r="AW257" t="s">
        <v>125</v>
      </c>
      <c r="AX257">
        <v>50</v>
      </c>
      <c r="AY257" t="s">
        <v>126</v>
      </c>
      <c r="AZ257" t="s">
        <v>109</v>
      </c>
      <c r="BA257" t="s">
        <v>110</v>
      </c>
      <c r="BB257" t="s">
        <v>127</v>
      </c>
      <c r="BC257" t="s">
        <v>149</v>
      </c>
      <c r="BD257" s="1">
        <v>44768</v>
      </c>
      <c r="BE257" t="s">
        <v>327</v>
      </c>
      <c r="BF257" s="1">
        <v>44698</v>
      </c>
      <c r="BG257" t="s">
        <v>117</v>
      </c>
      <c r="BH257" s="1">
        <v>18264</v>
      </c>
      <c r="BI257">
        <v>1</v>
      </c>
      <c r="BJ257" s="35">
        <f>BK257*1000</f>
        <v>12</v>
      </c>
      <c r="BK257">
        <v>1.2E-2</v>
      </c>
      <c r="BL257">
        <v>1.2E-2</v>
      </c>
      <c r="BM257" t="s">
        <v>123</v>
      </c>
      <c r="BN257" t="s">
        <v>124</v>
      </c>
      <c r="BO257">
        <v>3.0000000000000001E-3</v>
      </c>
      <c r="BP257">
        <v>0.01</v>
      </c>
      <c r="BQ257">
        <v>1</v>
      </c>
      <c r="BR257" t="s">
        <v>117</v>
      </c>
      <c r="BS257" t="s">
        <v>118</v>
      </c>
      <c r="BT257" t="s">
        <v>119</v>
      </c>
      <c r="BU257" t="s">
        <v>120</v>
      </c>
      <c r="BX257" t="b">
        <v>0</v>
      </c>
      <c r="BY257" t="b">
        <v>1</v>
      </c>
      <c r="BZ257">
        <f>VLOOKUP(AA257,Comps2,6,FALSE)</f>
        <v>55</v>
      </c>
      <c r="CA257">
        <f>VLOOKUP(AA257,Comps2,7,FALSE)</f>
        <v>57</v>
      </c>
      <c r="CB257" t="str">
        <f>VLOOKUP(AA257,Comps2,8,FALSE)</f>
        <v>mm</v>
      </c>
      <c r="CC257" t="str">
        <f>VLOOKUP(AA257,Comps2,9,FALSE)</f>
        <v>Field</v>
      </c>
      <c r="CD257">
        <f>VLOOKUP(AA257,Comps2,10,FALSE)</f>
        <v>2.5</v>
      </c>
      <c r="CE257" t="str">
        <f>VLOOKUP(AA257,Comps2,11,FALSE)</f>
        <v>g</v>
      </c>
      <c r="CF257" t="str">
        <f>VLOOKUP(AA257,Comps2,12,FALSE)</f>
        <v>Field</v>
      </c>
      <c r="CG257">
        <f>VLOOKUP(AA257,Comps2,13,FALSE)</f>
        <v>0</v>
      </c>
      <c r="CH257" t="e">
        <f>VLOOKUP(AA257,Comps2,14,FALSE)</f>
        <v>#N/A</v>
      </c>
      <c r="CI257" t="str">
        <f>VLOOKUP(AA257,Comps2,15,FALSE)</f>
        <v>NR</v>
      </c>
    </row>
    <row r="258" spans="1:87" x14ac:dyDescent="0.25">
      <c r="A258" s="1">
        <v>44698</v>
      </c>
      <c r="B258">
        <v>5</v>
      </c>
      <c r="C258">
        <v>2022</v>
      </c>
      <c r="D258" t="s">
        <v>280</v>
      </c>
      <c r="E258" t="s">
        <v>281</v>
      </c>
      <c r="F258" t="s">
        <v>78</v>
      </c>
      <c r="G258" t="s">
        <v>79</v>
      </c>
      <c r="H258" t="s">
        <v>80</v>
      </c>
      <c r="I258" t="s">
        <v>81</v>
      </c>
      <c r="J258" t="s">
        <v>82</v>
      </c>
      <c r="K258" t="s">
        <v>83</v>
      </c>
      <c r="L258" t="s">
        <v>282</v>
      </c>
      <c r="M258" t="s">
        <v>85</v>
      </c>
      <c r="N258" t="s">
        <v>86</v>
      </c>
      <c r="O258" s="2">
        <v>0.375</v>
      </c>
      <c r="P258" t="s">
        <v>87</v>
      </c>
      <c r="Q258">
        <v>1</v>
      </c>
      <c r="R258" t="s">
        <v>88</v>
      </c>
      <c r="S258">
        <v>32.988633999999998</v>
      </c>
      <c r="T258">
        <v>-116.582258</v>
      </c>
      <c r="U258" t="s">
        <v>89</v>
      </c>
      <c r="V258" t="b">
        <v>0</v>
      </c>
      <c r="W258">
        <v>9</v>
      </c>
      <c r="X258" t="s">
        <v>90</v>
      </c>
      <c r="Y258" t="s">
        <v>91</v>
      </c>
      <c r="Z258" t="s">
        <v>92</v>
      </c>
      <c r="AA258" t="s">
        <v>342</v>
      </c>
      <c r="AB258" t="s">
        <v>94</v>
      </c>
      <c r="AC258" t="s">
        <v>95</v>
      </c>
      <c r="AD258" t="s">
        <v>96</v>
      </c>
      <c r="AE258">
        <v>1</v>
      </c>
      <c r="AG258" t="b">
        <v>1</v>
      </c>
      <c r="AH258" t="s">
        <v>343</v>
      </c>
      <c r="AI258" t="s">
        <v>99</v>
      </c>
      <c r="AJ258" t="s">
        <v>100</v>
      </c>
      <c r="AK258">
        <v>3.7</v>
      </c>
      <c r="AL258" t="s">
        <v>101</v>
      </c>
      <c r="AN258" t="s">
        <v>325</v>
      </c>
      <c r="AO258">
        <v>1</v>
      </c>
      <c r="AP258" t="s">
        <v>103</v>
      </c>
      <c r="AQ258">
        <v>35.9</v>
      </c>
      <c r="AR258" t="s">
        <v>101</v>
      </c>
      <c r="AS258" t="s">
        <v>83</v>
      </c>
      <c r="AT258" t="s">
        <v>104</v>
      </c>
      <c r="AU258" t="s">
        <v>326</v>
      </c>
      <c r="AV258" t="s">
        <v>106</v>
      </c>
      <c r="AW258" t="s">
        <v>125</v>
      </c>
      <c r="AX258">
        <v>50</v>
      </c>
      <c r="AY258" t="s">
        <v>126</v>
      </c>
      <c r="AZ258" t="s">
        <v>109</v>
      </c>
      <c r="BA258" t="s">
        <v>110</v>
      </c>
      <c r="BB258" t="s">
        <v>127</v>
      </c>
      <c r="BC258" t="s">
        <v>149</v>
      </c>
      <c r="BD258" s="1">
        <v>44768</v>
      </c>
      <c r="BE258" t="s">
        <v>327</v>
      </c>
      <c r="BF258" s="1">
        <v>44698</v>
      </c>
      <c r="BG258" t="s">
        <v>117</v>
      </c>
      <c r="BH258" s="1">
        <v>18264</v>
      </c>
      <c r="BI258">
        <v>1</v>
      </c>
      <c r="BJ258" s="35">
        <f>BK258*1000</f>
        <v>12</v>
      </c>
      <c r="BK258">
        <v>1.2E-2</v>
      </c>
      <c r="BL258">
        <v>1.2E-2</v>
      </c>
      <c r="BM258" t="s">
        <v>123</v>
      </c>
      <c r="BN258" t="s">
        <v>124</v>
      </c>
      <c r="BO258">
        <v>3.0000000000000001E-3</v>
      </c>
      <c r="BP258">
        <v>0.01</v>
      </c>
      <c r="BQ258">
        <v>1</v>
      </c>
      <c r="BR258" t="s">
        <v>117</v>
      </c>
      <c r="BS258" t="s">
        <v>118</v>
      </c>
      <c r="BT258" t="s">
        <v>119</v>
      </c>
      <c r="BU258" t="s">
        <v>120</v>
      </c>
      <c r="BX258" t="b">
        <v>0</v>
      </c>
      <c r="BY258" t="b">
        <v>1</v>
      </c>
      <c r="BZ258">
        <f>VLOOKUP(AA258,Comps2,6,FALSE)</f>
        <v>60</v>
      </c>
      <c r="CA258">
        <f>VLOOKUP(AA258,Comps2,7,FALSE)</f>
        <v>62</v>
      </c>
      <c r="CB258" t="str">
        <f>VLOOKUP(AA258,Comps2,8,FALSE)</f>
        <v>mm</v>
      </c>
      <c r="CC258" t="str">
        <f>VLOOKUP(AA258,Comps2,9,FALSE)</f>
        <v>Field</v>
      </c>
      <c r="CD258">
        <f>VLOOKUP(AA258,Comps2,10,FALSE)</f>
        <v>3.7</v>
      </c>
      <c r="CE258" t="str">
        <f>VLOOKUP(AA258,Comps2,11,FALSE)</f>
        <v>g</v>
      </c>
      <c r="CF258" t="str">
        <f>VLOOKUP(AA258,Comps2,12,FALSE)</f>
        <v>Field</v>
      </c>
      <c r="CG258">
        <f>VLOOKUP(AA258,Comps2,13,FALSE)</f>
        <v>0</v>
      </c>
      <c r="CH258" t="e">
        <f>VLOOKUP(AA258,Comps2,14,FALSE)</f>
        <v>#N/A</v>
      </c>
      <c r="CI258" t="str">
        <f>VLOOKUP(AA258,Comps2,15,FALSE)</f>
        <v>NR</v>
      </c>
    </row>
    <row r="259" spans="1:87" x14ac:dyDescent="0.25">
      <c r="A259" s="1">
        <v>44698</v>
      </c>
      <c r="B259">
        <v>5</v>
      </c>
      <c r="C259">
        <v>2022</v>
      </c>
      <c r="D259" t="s">
        <v>280</v>
      </c>
      <c r="E259" t="s">
        <v>281</v>
      </c>
      <c r="F259" t="s">
        <v>78</v>
      </c>
      <c r="G259" t="s">
        <v>79</v>
      </c>
      <c r="H259" t="s">
        <v>80</v>
      </c>
      <c r="I259" t="s">
        <v>81</v>
      </c>
      <c r="J259" t="s">
        <v>82</v>
      </c>
      <c r="K259" t="s">
        <v>83</v>
      </c>
      <c r="L259" t="s">
        <v>282</v>
      </c>
      <c r="M259" t="s">
        <v>85</v>
      </c>
      <c r="N259" t="s">
        <v>86</v>
      </c>
      <c r="O259" s="2">
        <v>0.375</v>
      </c>
      <c r="P259" t="s">
        <v>87</v>
      </c>
      <c r="Q259">
        <v>1</v>
      </c>
      <c r="R259" t="s">
        <v>88</v>
      </c>
      <c r="S259">
        <v>32.988633999999998</v>
      </c>
      <c r="T259">
        <v>-116.582258</v>
      </c>
      <c r="U259" t="s">
        <v>89</v>
      </c>
      <c r="V259" t="b">
        <v>0</v>
      </c>
      <c r="W259">
        <v>9</v>
      </c>
      <c r="X259" t="s">
        <v>90</v>
      </c>
      <c r="Y259" t="s">
        <v>91</v>
      </c>
      <c r="Z259" t="s">
        <v>92</v>
      </c>
      <c r="AA259" t="s">
        <v>344</v>
      </c>
      <c r="AB259" t="s">
        <v>94</v>
      </c>
      <c r="AC259" t="s">
        <v>95</v>
      </c>
      <c r="AD259" t="s">
        <v>96</v>
      </c>
      <c r="AE259">
        <v>1</v>
      </c>
      <c r="AG259" t="b">
        <v>1</v>
      </c>
      <c r="AH259" t="s">
        <v>345</v>
      </c>
      <c r="AI259" t="s">
        <v>99</v>
      </c>
      <c r="AJ259" t="s">
        <v>100</v>
      </c>
      <c r="AK259">
        <v>16.3</v>
      </c>
      <c r="AL259" t="s">
        <v>101</v>
      </c>
      <c r="AN259" t="s">
        <v>325</v>
      </c>
      <c r="AO259">
        <v>1</v>
      </c>
      <c r="AP259" t="s">
        <v>103</v>
      </c>
      <c r="AQ259">
        <v>35.9</v>
      </c>
      <c r="AR259" t="s">
        <v>101</v>
      </c>
      <c r="AS259" t="s">
        <v>83</v>
      </c>
      <c r="AT259" t="s">
        <v>104</v>
      </c>
      <c r="AU259" t="s">
        <v>326</v>
      </c>
      <c r="AV259" t="s">
        <v>106</v>
      </c>
      <c r="AW259" t="s">
        <v>125</v>
      </c>
      <c r="AX259">
        <v>50</v>
      </c>
      <c r="AY259" t="s">
        <v>126</v>
      </c>
      <c r="AZ259" t="s">
        <v>109</v>
      </c>
      <c r="BA259" t="s">
        <v>110</v>
      </c>
      <c r="BB259" t="s">
        <v>127</v>
      </c>
      <c r="BC259" t="s">
        <v>149</v>
      </c>
      <c r="BD259" s="1">
        <v>44768</v>
      </c>
      <c r="BE259" t="s">
        <v>327</v>
      </c>
      <c r="BF259" s="1">
        <v>44698</v>
      </c>
      <c r="BG259" t="s">
        <v>117</v>
      </c>
      <c r="BH259" s="1">
        <v>18264</v>
      </c>
      <c r="BI259">
        <v>1</v>
      </c>
      <c r="BJ259" s="35">
        <f>BK259*1000</f>
        <v>12</v>
      </c>
      <c r="BK259">
        <v>1.2E-2</v>
      </c>
      <c r="BL259">
        <v>1.2E-2</v>
      </c>
      <c r="BM259" t="s">
        <v>123</v>
      </c>
      <c r="BN259" t="s">
        <v>124</v>
      </c>
      <c r="BO259">
        <v>3.0000000000000001E-3</v>
      </c>
      <c r="BP259">
        <v>0.01</v>
      </c>
      <c r="BQ259">
        <v>1</v>
      </c>
      <c r="BR259" t="s">
        <v>117</v>
      </c>
      <c r="BS259" t="s">
        <v>118</v>
      </c>
      <c r="BT259" t="s">
        <v>119</v>
      </c>
      <c r="BU259" t="s">
        <v>120</v>
      </c>
      <c r="BX259" t="b">
        <v>0</v>
      </c>
      <c r="BY259" t="b">
        <v>1</v>
      </c>
      <c r="BZ259">
        <f>VLOOKUP(AA259,Comps2,6,FALSE)</f>
        <v>89</v>
      </c>
      <c r="CA259">
        <f>VLOOKUP(AA259,Comps2,7,FALSE)</f>
        <v>93</v>
      </c>
      <c r="CB259" t="str">
        <f>VLOOKUP(AA259,Comps2,8,FALSE)</f>
        <v>mm</v>
      </c>
      <c r="CC259" t="str">
        <f>VLOOKUP(AA259,Comps2,9,FALSE)</f>
        <v>Field</v>
      </c>
      <c r="CD259">
        <f>VLOOKUP(AA259,Comps2,10,FALSE)</f>
        <v>16.3</v>
      </c>
      <c r="CE259" t="str">
        <f>VLOOKUP(AA259,Comps2,11,FALSE)</f>
        <v>g</v>
      </c>
      <c r="CF259" t="str">
        <f>VLOOKUP(AA259,Comps2,12,FALSE)</f>
        <v>Field</v>
      </c>
      <c r="CG259">
        <f>VLOOKUP(AA259,Comps2,13,FALSE)</f>
        <v>0</v>
      </c>
      <c r="CH259" t="e">
        <f>VLOOKUP(AA259,Comps2,14,FALSE)</f>
        <v>#N/A</v>
      </c>
      <c r="CI259" t="str">
        <f>VLOOKUP(AA259,Comps2,15,FALSE)</f>
        <v>NR</v>
      </c>
    </row>
    <row r="260" spans="1:87" x14ac:dyDescent="0.25">
      <c r="A260" s="1">
        <v>44698</v>
      </c>
      <c r="B260">
        <v>5</v>
      </c>
      <c r="C260">
        <v>2022</v>
      </c>
      <c r="D260" t="s">
        <v>280</v>
      </c>
      <c r="E260" t="s">
        <v>281</v>
      </c>
      <c r="F260" t="s">
        <v>78</v>
      </c>
      <c r="G260" t="s">
        <v>79</v>
      </c>
      <c r="H260" t="s">
        <v>80</v>
      </c>
      <c r="I260" t="s">
        <v>81</v>
      </c>
      <c r="J260" t="s">
        <v>82</v>
      </c>
      <c r="K260" t="s">
        <v>83</v>
      </c>
      <c r="L260" t="s">
        <v>282</v>
      </c>
      <c r="M260" t="s">
        <v>85</v>
      </c>
      <c r="N260" t="s">
        <v>86</v>
      </c>
      <c r="O260" s="2">
        <v>0.375</v>
      </c>
      <c r="P260" t="s">
        <v>87</v>
      </c>
      <c r="Q260">
        <v>1</v>
      </c>
      <c r="R260" t="s">
        <v>88</v>
      </c>
      <c r="S260">
        <v>32.988633999999998</v>
      </c>
      <c r="T260">
        <v>-116.582258</v>
      </c>
      <c r="U260" t="s">
        <v>89</v>
      </c>
      <c r="V260" t="b">
        <v>0</v>
      </c>
      <c r="W260">
        <v>9</v>
      </c>
      <c r="X260" t="s">
        <v>90</v>
      </c>
      <c r="Y260" t="s">
        <v>91</v>
      </c>
      <c r="Z260" t="s">
        <v>92</v>
      </c>
      <c r="AA260" t="s">
        <v>323</v>
      </c>
      <c r="AB260" t="s">
        <v>94</v>
      </c>
      <c r="AC260" t="s">
        <v>95</v>
      </c>
      <c r="AD260" t="s">
        <v>96</v>
      </c>
      <c r="AE260">
        <v>1</v>
      </c>
      <c r="AG260" t="b">
        <v>1</v>
      </c>
      <c r="AH260" t="s">
        <v>324</v>
      </c>
      <c r="AI260" t="s">
        <v>99</v>
      </c>
      <c r="AJ260" t="s">
        <v>100</v>
      </c>
      <c r="AK260">
        <v>1.1000000000000001</v>
      </c>
      <c r="AL260" t="s">
        <v>101</v>
      </c>
      <c r="AN260" t="s">
        <v>325</v>
      </c>
      <c r="AO260">
        <v>1</v>
      </c>
      <c r="AP260" t="s">
        <v>103</v>
      </c>
      <c r="AQ260">
        <v>35.9</v>
      </c>
      <c r="AR260" t="s">
        <v>101</v>
      </c>
      <c r="AS260" t="s">
        <v>83</v>
      </c>
      <c r="AT260" t="s">
        <v>104</v>
      </c>
      <c r="AU260" t="s">
        <v>326</v>
      </c>
      <c r="AV260" t="s">
        <v>106</v>
      </c>
      <c r="AW260" t="s">
        <v>125</v>
      </c>
      <c r="AX260">
        <v>50</v>
      </c>
      <c r="AY260" t="s">
        <v>126</v>
      </c>
      <c r="AZ260" t="s">
        <v>109</v>
      </c>
      <c r="BA260" t="s">
        <v>110</v>
      </c>
      <c r="BB260" t="s">
        <v>127</v>
      </c>
      <c r="BC260" t="s">
        <v>149</v>
      </c>
      <c r="BD260" s="1">
        <v>44768</v>
      </c>
      <c r="BE260" t="s">
        <v>1599</v>
      </c>
      <c r="BF260" s="1">
        <v>44698</v>
      </c>
      <c r="BG260" t="s">
        <v>117</v>
      </c>
      <c r="BH260" s="1">
        <v>18264</v>
      </c>
      <c r="BI260">
        <v>2</v>
      </c>
      <c r="BJ260" s="35">
        <f>BK260*1000</f>
        <v>11</v>
      </c>
      <c r="BK260">
        <v>1.0999999999999999E-2</v>
      </c>
      <c r="BL260">
        <v>1.0999999999999999E-2</v>
      </c>
      <c r="BM260" t="s">
        <v>123</v>
      </c>
      <c r="BN260" t="s">
        <v>124</v>
      </c>
      <c r="BO260">
        <v>3.0000000000000001E-3</v>
      </c>
      <c r="BP260">
        <v>0.01</v>
      </c>
      <c r="BQ260">
        <v>1</v>
      </c>
      <c r="BR260" t="s">
        <v>117</v>
      </c>
      <c r="BS260" t="s">
        <v>118</v>
      </c>
      <c r="BT260" t="s">
        <v>119</v>
      </c>
      <c r="BU260" t="s">
        <v>120</v>
      </c>
      <c r="BW260" t="s">
        <v>1600</v>
      </c>
      <c r="BX260" t="b">
        <v>0</v>
      </c>
      <c r="BY260" t="b">
        <v>1</v>
      </c>
      <c r="BZ260">
        <f>VLOOKUP(AA260,Comps2,6,FALSE)</f>
        <v>41</v>
      </c>
      <c r="CA260">
        <f>VLOOKUP(AA260,Comps2,7,FALSE)</f>
        <v>43</v>
      </c>
      <c r="CB260" t="str">
        <f>VLOOKUP(AA260,Comps2,8,FALSE)</f>
        <v>mm</v>
      </c>
      <c r="CC260" t="str">
        <f>VLOOKUP(AA260,Comps2,9,FALSE)</f>
        <v>Field</v>
      </c>
      <c r="CD260">
        <f>VLOOKUP(AA260,Comps2,10,FALSE)</f>
        <v>1.1000000000000001</v>
      </c>
      <c r="CE260" t="str">
        <f>VLOOKUP(AA260,Comps2,11,FALSE)</f>
        <v>g</v>
      </c>
      <c r="CF260" t="str">
        <f>VLOOKUP(AA260,Comps2,12,FALSE)</f>
        <v>Field</v>
      </c>
      <c r="CG260">
        <f>VLOOKUP(AA260,Comps2,13,FALSE)</f>
        <v>0</v>
      </c>
      <c r="CH260" t="e">
        <f>VLOOKUP(AA260,Comps2,14,FALSE)</f>
        <v>#N/A</v>
      </c>
      <c r="CI260" t="str">
        <f>VLOOKUP(AA260,Comps2,15,FALSE)</f>
        <v>NR</v>
      </c>
    </row>
    <row r="261" spans="1:87" x14ac:dyDescent="0.25">
      <c r="A261" s="1">
        <v>44698</v>
      </c>
      <c r="B261">
        <v>5</v>
      </c>
      <c r="C261">
        <v>2022</v>
      </c>
      <c r="D261" t="s">
        <v>280</v>
      </c>
      <c r="E261" t="s">
        <v>281</v>
      </c>
      <c r="F261" t="s">
        <v>78</v>
      </c>
      <c r="G261" t="s">
        <v>79</v>
      </c>
      <c r="H261" t="s">
        <v>80</v>
      </c>
      <c r="I261" t="s">
        <v>81</v>
      </c>
      <c r="J261" t="s">
        <v>82</v>
      </c>
      <c r="K261" t="s">
        <v>83</v>
      </c>
      <c r="L261" t="s">
        <v>282</v>
      </c>
      <c r="M261" t="s">
        <v>85</v>
      </c>
      <c r="N261" t="s">
        <v>86</v>
      </c>
      <c r="O261" s="2">
        <v>0.375</v>
      </c>
      <c r="P261" t="s">
        <v>87</v>
      </c>
      <c r="Q261">
        <v>1</v>
      </c>
      <c r="R261" t="s">
        <v>88</v>
      </c>
      <c r="S261">
        <v>32.988633999999998</v>
      </c>
      <c r="T261">
        <v>-116.582258</v>
      </c>
      <c r="U261" t="s">
        <v>89</v>
      </c>
      <c r="V261" t="b">
        <v>0</v>
      </c>
      <c r="W261">
        <v>9</v>
      </c>
      <c r="X261" t="s">
        <v>90</v>
      </c>
      <c r="Y261" t="s">
        <v>91</v>
      </c>
      <c r="Z261" t="s">
        <v>92</v>
      </c>
      <c r="AA261" t="s">
        <v>328</v>
      </c>
      <c r="AB261" t="s">
        <v>94</v>
      </c>
      <c r="AC261" t="s">
        <v>95</v>
      </c>
      <c r="AD261" t="s">
        <v>96</v>
      </c>
      <c r="AE261">
        <v>1</v>
      </c>
      <c r="AG261" t="b">
        <v>1</v>
      </c>
      <c r="AH261" t="s">
        <v>329</v>
      </c>
      <c r="AI261" t="s">
        <v>99</v>
      </c>
      <c r="AJ261" t="s">
        <v>100</v>
      </c>
      <c r="AK261">
        <v>0.9</v>
      </c>
      <c r="AL261" t="s">
        <v>101</v>
      </c>
      <c r="AN261" t="s">
        <v>325</v>
      </c>
      <c r="AO261">
        <v>1</v>
      </c>
      <c r="AP261" t="s">
        <v>103</v>
      </c>
      <c r="AQ261">
        <v>35.9</v>
      </c>
      <c r="AR261" t="s">
        <v>101</v>
      </c>
      <c r="AS261" t="s">
        <v>83</v>
      </c>
      <c r="AT261" t="s">
        <v>104</v>
      </c>
      <c r="AU261" t="s">
        <v>326</v>
      </c>
      <c r="AV261" t="s">
        <v>106</v>
      </c>
      <c r="AW261" t="s">
        <v>125</v>
      </c>
      <c r="AX261">
        <v>50</v>
      </c>
      <c r="AY261" t="s">
        <v>126</v>
      </c>
      <c r="AZ261" t="s">
        <v>109</v>
      </c>
      <c r="BA261" t="s">
        <v>110</v>
      </c>
      <c r="BB261" t="s">
        <v>127</v>
      </c>
      <c r="BC261" t="s">
        <v>149</v>
      </c>
      <c r="BD261" s="1">
        <v>44768</v>
      </c>
      <c r="BE261" t="s">
        <v>1599</v>
      </c>
      <c r="BF261" s="1">
        <v>44698</v>
      </c>
      <c r="BG261" t="s">
        <v>117</v>
      </c>
      <c r="BH261" s="1">
        <v>18264</v>
      </c>
      <c r="BI261">
        <v>2</v>
      </c>
      <c r="BJ261" s="35">
        <f>BK261*1000</f>
        <v>11</v>
      </c>
      <c r="BK261">
        <v>1.0999999999999999E-2</v>
      </c>
      <c r="BL261">
        <v>1.0999999999999999E-2</v>
      </c>
      <c r="BM261" t="s">
        <v>123</v>
      </c>
      <c r="BN261" t="s">
        <v>124</v>
      </c>
      <c r="BO261">
        <v>3.0000000000000001E-3</v>
      </c>
      <c r="BP261">
        <v>0.01</v>
      </c>
      <c r="BQ261">
        <v>1</v>
      </c>
      <c r="BR261" t="s">
        <v>117</v>
      </c>
      <c r="BS261" t="s">
        <v>118</v>
      </c>
      <c r="BT261" t="s">
        <v>119</v>
      </c>
      <c r="BU261" t="s">
        <v>120</v>
      </c>
      <c r="BW261" t="s">
        <v>1600</v>
      </c>
      <c r="BX261" t="b">
        <v>0</v>
      </c>
      <c r="BY261" t="b">
        <v>1</v>
      </c>
      <c r="BZ261">
        <f>VLOOKUP(AA261,Comps2,6,FALSE)</f>
        <v>40</v>
      </c>
      <c r="CA261">
        <f>VLOOKUP(AA261,Comps2,7,FALSE)</f>
        <v>42</v>
      </c>
      <c r="CB261" t="str">
        <f>VLOOKUP(AA261,Comps2,8,FALSE)</f>
        <v>mm</v>
      </c>
      <c r="CC261" t="str">
        <f>VLOOKUP(AA261,Comps2,9,FALSE)</f>
        <v>Field</v>
      </c>
      <c r="CD261">
        <f>VLOOKUP(AA261,Comps2,10,FALSE)</f>
        <v>0.9</v>
      </c>
      <c r="CE261" t="str">
        <f>VLOOKUP(AA261,Comps2,11,FALSE)</f>
        <v>g</v>
      </c>
      <c r="CF261" t="str">
        <f>VLOOKUP(AA261,Comps2,12,FALSE)</f>
        <v>Field</v>
      </c>
      <c r="CG261">
        <f>VLOOKUP(AA261,Comps2,13,FALSE)</f>
        <v>0</v>
      </c>
      <c r="CH261" t="e">
        <f>VLOOKUP(AA261,Comps2,14,FALSE)</f>
        <v>#N/A</v>
      </c>
      <c r="CI261" t="str">
        <f>VLOOKUP(AA261,Comps2,15,FALSE)</f>
        <v>NR</v>
      </c>
    </row>
    <row r="262" spans="1:87" x14ac:dyDescent="0.25">
      <c r="A262" s="1">
        <v>44698</v>
      </c>
      <c r="B262">
        <v>5</v>
      </c>
      <c r="C262">
        <v>2022</v>
      </c>
      <c r="D262" t="s">
        <v>280</v>
      </c>
      <c r="E262" t="s">
        <v>281</v>
      </c>
      <c r="F262" t="s">
        <v>78</v>
      </c>
      <c r="G262" t="s">
        <v>79</v>
      </c>
      <c r="H262" t="s">
        <v>80</v>
      </c>
      <c r="I262" t="s">
        <v>81</v>
      </c>
      <c r="J262" t="s">
        <v>82</v>
      </c>
      <c r="K262" t="s">
        <v>83</v>
      </c>
      <c r="L262" t="s">
        <v>282</v>
      </c>
      <c r="M262" t="s">
        <v>85</v>
      </c>
      <c r="N262" t="s">
        <v>86</v>
      </c>
      <c r="O262" s="2">
        <v>0.375</v>
      </c>
      <c r="P262" t="s">
        <v>87</v>
      </c>
      <c r="Q262">
        <v>1</v>
      </c>
      <c r="R262" t="s">
        <v>88</v>
      </c>
      <c r="S262">
        <v>32.988633999999998</v>
      </c>
      <c r="T262">
        <v>-116.582258</v>
      </c>
      <c r="U262" t="s">
        <v>89</v>
      </c>
      <c r="V262" t="b">
        <v>0</v>
      </c>
      <c r="W262">
        <v>9</v>
      </c>
      <c r="X262" t="s">
        <v>90</v>
      </c>
      <c r="Y262" t="s">
        <v>91</v>
      </c>
      <c r="Z262" t="s">
        <v>92</v>
      </c>
      <c r="AA262" t="s">
        <v>330</v>
      </c>
      <c r="AB262" t="s">
        <v>94</v>
      </c>
      <c r="AC262" t="s">
        <v>95</v>
      </c>
      <c r="AD262" t="s">
        <v>96</v>
      </c>
      <c r="AE262">
        <v>1</v>
      </c>
      <c r="AG262" t="b">
        <v>1</v>
      </c>
      <c r="AH262" t="s">
        <v>331</v>
      </c>
      <c r="AI262" t="s">
        <v>99</v>
      </c>
      <c r="AJ262" t="s">
        <v>100</v>
      </c>
      <c r="AK262">
        <v>1.9</v>
      </c>
      <c r="AL262" t="s">
        <v>101</v>
      </c>
      <c r="AN262" t="s">
        <v>325</v>
      </c>
      <c r="AO262">
        <v>1</v>
      </c>
      <c r="AP262" t="s">
        <v>103</v>
      </c>
      <c r="AQ262">
        <v>35.9</v>
      </c>
      <c r="AR262" t="s">
        <v>101</v>
      </c>
      <c r="AS262" t="s">
        <v>83</v>
      </c>
      <c r="AT262" t="s">
        <v>104</v>
      </c>
      <c r="AU262" t="s">
        <v>326</v>
      </c>
      <c r="AV262" t="s">
        <v>106</v>
      </c>
      <c r="AW262" t="s">
        <v>125</v>
      </c>
      <c r="AX262">
        <v>50</v>
      </c>
      <c r="AY262" t="s">
        <v>126</v>
      </c>
      <c r="AZ262" t="s">
        <v>109</v>
      </c>
      <c r="BA262" t="s">
        <v>110</v>
      </c>
      <c r="BB262" t="s">
        <v>127</v>
      </c>
      <c r="BC262" t="s">
        <v>149</v>
      </c>
      <c r="BD262" s="1">
        <v>44768</v>
      </c>
      <c r="BE262" t="s">
        <v>1599</v>
      </c>
      <c r="BF262" s="1">
        <v>44698</v>
      </c>
      <c r="BG262" t="s">
        <v>117</v>
      </c>
      <c r="BH262" s="1">
        <v>18264</v>
      </c>
      <c r="BI262">
        <v>2</v>
      </c>
      <c r="BJ262" s="35">
        <f>BK262*1000</f>
        <v>11</v>
      </c>
      <c r="BK262">
        <v>1.0999999999999999E-2</v>
      </c>
      <c r="BL262">
        <v>1.0999999999999999E-2</v>
      </c>
      <c r="BM262" t="s">
        <v>123</v>
      </c>
      <c r="BN262" t="s">
        <v>124</v>
      </c>
      <c r="BO262">
        <v>3.0000000000000001E-3</v>
      </c>
      <c r="BP262">
        <v>0.01</v>
      </c>
      <c r="BQ262">
        <v>1</v>
      </c>
      <c r="BR262" t="s">
        <v>117</v>
      </c>
      <c r="BS262" t="s">
        <v>118</v>
      </c>
      <c r="BT262" t="s">
        <v>119</v>
      </c>
      <c r="BU262" t="s">
        <v>120</v>
      </c>
      <c r="BW262" t="s">
        <v>1600</v>
      </c>
      <c r="BX262" t="b">
        <v>0</v>
      </c>
      <c r="BY262" t="b">
        <v>1</v>
      </c>
      <c r="BZ262">
        <f>VLOOKUP(AA262,Comps2,6,FALSE)</f>
        <v>50</v>
      </c>
      <c r="CA262">
        <f>VLOOKUP(AA262,Comps2,7,FALSE)</f>
        <v>52</v>
      </c>
      <c r="CB262" t="str">
        <f>VLOOKUP(AA262,Comps2,8,FALSE)</f>
        <v>mm</v>
      </c>
      <c r="CC262" t="str">
        <f>VLOOKUP(AA262,Comps2,9,FALSE)</f>
        <v>Field</v>
      </c>
      <c r="CD262">
        <f>VLOOKUP(AA262,Comps2,10,FALSE)</f>
        <v>1.9</v>
      </c>
      <c r="CE262" t="str">
        <f>VLOOKUP(AA262,Comps2,11,FALSE)</f>
        <v>g</v>
      </c>
      <c r="CF262" t="str">
        <f>VLOOKUP(AA262,Comps2,12,FALSE)</f>
        <v>Field</v>
      </c>
      <c r="CG262">
        <f>VLOOKUP(AA262,Comps2,13,FALSE)</f>
        <v>0</v>
      </c>
      <c r="CH262" t="e">
        <f>VLOOKUP(AA262,Comps2,14,FALSE)</f>
        <v>#N/A</v>
      </c>
      <c r="CI262" t="str">
        <f>VLOOKUP(AA262,Comps2,15,FALSE)</f>
        <v>NR</v>
      </c>
    </row>
    <row r="263" spans="1:87" x14ac:dyDescent="0.25">
      <c r="A263" s="1">
        <v>44698</v>
      </c>
      <c r="B263">
        <v>5</v>
      </c>
      <c r="C263">
        <v>2022</v>
      </c>
      <c r="D263" t="s">
        <v>280</v>
      </c>
      <c r="E263" t="s">
        <v>281</v>
      </c>
      <c r="F263" t="s">
        <v>78</v>
      </c>
      <c r="G263" t="s">
        <v>79</v>
      </c>
      <c r="H263" t="s">
        <v>80</v>
      </c>
      <c r="I263" t="s">
        <v>81</v>
      </c>
      <c r="J263" t="s">
        <v>82</v>
      </c>
      <c r="K263" t="s">
        <v>83</v>
      </c>
      <c r="L263" t="s">
        <v>282</v>
      </c>
      <c r="M263" t="s">
        <v>85</v>
      </c>
      <c r="N263" t="s">
        <v>86</v>
      </c>
      <c r="O263" s="2">
        <v>0.375</v>
      </c>
      <c r="P263" t="s">
        <v>87</v>
      </c>
      <c r="Q263">
        <v>1</v>
      </c>
      <c r="R263" t="s">
        <v>88</v>
      </c>
      <c r="S263">
        <v>32.988633999999998</v>
      </c>
      <c r="T263">
        <v>-116.582258</v>
      </c>
      <c r="U263" t="s">
        <v>89</v>
      </c>
      <c r="V263" t="b">
        <v>0</v>
      </c>
      <c r="W263">
        <v>9</v>
      </c>
      <c r="X263" t="s">
        <v>90</v>
      </c>
      <c r="Y263" t="s">
        <v>91</v>
      </c>
      <c r="Z263" t="s">
        <v>92</v>
      </c>
      <c r="AA263" t="s">
        <v>332</v>
      </c>
      <c r="AB263" t="s">
        <v>94</v>
      </c>
      <c r="AC263" t="s">
        <v>95</v>
      </c>
      <c r="AD263" t="s">
        <v>96</v>
      </c>
      <c r="AE263">
        <v>1</v>
      </c>
      <c r="AG263" t="b">
        <v>1</v>
      </c>
      <c r="AH263" t="s">
        <v>333</v>
      </c>
      <c r="AI263" t="s">
        <v>99</v>
      </c>
      <c r="AJ263" t="s">
        <v>100</v>
      </c>
      <c r="AK263">
        <v>2.7</v>
      </c>
      <c r="AL263" t="s">
        <v>101</v>
      </c>
      <c r="AN263" t="s">
        <v>325</v>
      </c>
      <c r="AO263">
        <v>1</v>
      </c>
      <c r="AP263" t="s">
        <v>103</v>
      </c>
      <c r="AQ263">
        <v>35.9</v>
      </c>
      <c r="AR263" t="s">
        <v>101</v>
      </c>
      <c r="AS263" t="s">
        <v>83</v>
      </c>
      <c r="AT263" t="s">
        <v>104</v>
      </c>
      <c r="AU263" t="s">
        <v>326</v>
      </c>
      <c r="AV263" t="s">
        <v>106</v>
      </c>
      <c r="AW263" t="s">
        <v>125</v>
      </c>
      <c r="AX263">
        <v>50</v>
      </c>
      <c r="AY263" t="s">
        <v>126</v>
      </c>
      <c r="AZ263" t="s">
        <v>109</v>
      </c>
      <c r="BA263" t="s">
        <v>110</v>
      </c>
      <c r="BB263" t="s">
        <v>127</v>
      </c>
      <c r="BC263" t="s">
        <v>149</v>
      </c>
      <c r="BD263" s="1">
        <v>44768</v>
      </c>
      <c r="BE263" t="s">
        <v>1599</v>
      </c>
      <c r="BF263" s="1">
        <v>44698</v>
      </c>
      <c r="BG263" t="s">
        <v>117</v>
      </c>
      <c r="BH263" s="1">
        <v>18264</v>
      </c>
      <c r="BI263">
        <v>2</v>
      </c>
      <c r="BJ263" s="35">
        <f>BK263*1000</f>
        <v>11</v>
      </c>
      <c r="BK263">
        <v>1.0999999999999999E-2</v>
      </c>
      <c r="BL263">
        <v>1.0999999999999999E-2</v>
      </c>
      <c r="BM263" t="s">
        <v>123</v>
      </c>
      <c r="BN263" t="s">
        <v>124</v>
      </c>
      <c r="BO263">
        <v>3.0000000000000001E-3</v>
      </c>
      <c r="BP263">
        <v>0.01</v>
      </c>
      <c r="BQ263">
        <v>1</v>
      </c>
      <c r="BR263" t="s">
        <v>117</v>
      </c>
      <c r="BS263" t="s">
        <v>118</v>
      </c>
      <c r="BT263" t="s">
        <v>119</v>
      </c>
      <c r="BU263" t="s">
        <v>120</v>
      </c>
      <c r="BW263" t="s">
        <v>1600</v>
      </c>
      <c r="BX263" t="b">
        <v>0</v>
      </c>
      <c r="BY263" t="b">
        <v>1</v>
      </c>
      <c r="BZ263">
        <f>VLOOKUP(AA263,Comps2,6,FALSE)</f>
        <v>52</v>
      </c>
      <c r="CA263">
        <f>VLOOKUP(AA263,Comps2,7,FALSE)</f>
        <v>55</v>
      </c>
      <c r="CB263" t="str">
        <f>VLOOKUP(AA263,Comps2,8,FALSE)</f>
        <v>mm</v>
      </c>
      <c r="CC263" t="str">
        <f>VLOOKUP(AA263,Comps2,9,FALSE)</f>
        <v>Field</v>
      </c>
      <c r="CD263">
        <f>VLOOKUP(AA263,Comps2,10,FALSE)</f>
        <v>2.7</v>
      </c>
      <c r="CE263" t="str">
        <f>VLOOKUP(AA263,Comps2,11,FALSE)</f>
        <v>g</v>
      </c>
      <c r="CF263" t="str">
        <f>VLOOKUP(AA263,Comps2,12,FALSE)</f>
        <v>Field</v>
      </c>
      <c r="CG263">
        <f>VLOOKUP(AA263,Comps2,13,FALSE)</f>
        <v>0</v>
      </c>
      <c r="CH263" t="e">
        <f>VLOOKUP(AA263,Comps2,14,FALSE)</f>
        <v>#N/A</v>
      </c>
      <c r="CI263" t="str">
        <f>VLOOKUP(AA263,Comps2,15,FALSE)</f>
        <v>NR</v>
      </c>
    </row>
    <row r="264" spans="1:87" x14ac:dyDescent="0.25">
      <c r="A264" s="1">
        <v>44698</v>
      </c>
      <c r="B264">
        <v>5</v>
      </c>
      <c r="C264">
        <v>2022</v>
      </c>
      <c r="D264" t="s">
        <v>280</v>
      </c>
      <c r="E264" t="s">
        <v>281</v>
      </c>
      <c r="F264" t="s">
        <v>78</v>
      </c>
      <c r="G264" t="s">
        <v>79</v>
      </c>
      <c r="H264" t="s">
        <v>80</v>
      </c>
      <c r="I264" t="s">
        <v>81</v>
      </c>
      <c r="J264" t="s">
        <v>82</v>
      </c>
      <c r="K264" t="s">
        <v>83</v>
      </c>
      <c r="L264" t="s">
        <v>282</v>
      </c>
      <c r="M264" t="s">
        <v>85</v>
      </c>
      <c r="N264" t="s">
        <v>86</v>
      </c>
      <c r="O264" s="2">
        <v>0.375</v>
      </c>
      <c r="P264" t="s">
        <v>87</v>
      </c>
      <c r="Q264">
        <v>1</v>
      </c>
      <c r="R264" t="s">
        <v>88</v>
      </c>
      <c r="S264">
        <v>32.988633999999998</v>
      </c>
      <c r="T264">
        <v>-116.582258</v>
      </c>
      <c r="U264" t="s">
        <v>89</v>
      </c>
      <c r="V264" t="b">
        <v>0</v>
      </c>
      <c r="W264">
        <v>9</v>
      </c>
      <c r="X264" t="s">
        <v>90</v>
      </c>
      <c r="Y264" t="s">
        <v>91</v>
      </c>
      <c r="Z264" t="s">
        <v>92</v>
      </c>
      <c r="AA264" t="s">
        <v>334</v>
      </c>
      <c r="AB264" t="s">
        <v>94</v>
      </c>
      <c r="AC264" t="s">
        <v>95</v>
      </c>
      <c r="AD264" t="s">
        <v>96</v>
      </c>
      <c r="AE264">
        <v>1</v>
      </c>
      <c r="AG264" t="b">
        <v>1</v>
      </c>
      <c r="AH264" t="s">
        <v>335</v>
      </c>
      <c r="AI264" t="s">
        <v>99</v>
      </c>
      <c r="AJ264" t="s">
        <v>100</v>
      </c>
      <c r="AK264">
        <v>2.5</v>
      </c>
      <c r="AL264" t="s">
        <v>101</v>
      </c>
      <c r="AN264" t="s">
        <v>325</v>
      </c>
      <c r="AO264">
        <v>1</v>
      </c>
      <c r="AP264" t="s">
        <v>103</v>
      </c>
      <c r="AQ264">
        <v>35.9</v>
      </c>
      <c r="AR264" t="s">
        <v>101</v>
      </c>
      <c r="AS264" t="s">
        <v>83</v>
      </c>
      <c r="AT264" t="s">
        <v>104</v>
      </c>
      <c r="AU264" t="s">
        <v>326</v>
      </c>
      <c r="AV264" t="s">
        <v>106</v>
      </c>
      <c r="AW264" t="s">
        <v>125</v>
      </c>
      <c r="AX264">
        <v>50</v>
      </c>
      <c r="AY264" t="s">
        <v>126</v>
      </c>
      <c r="AZ264" t="s">
        <v>109</v>
      </c>
      <c r="BA264" t="s">
        <v>110</v>
      </c>
      <c r="BB264" t="s">
        <v>127</v>
      </c>
      <c r="BC264" t="s">
        <v>149</v>
      </c>
      <c r="BD264" s="1">
        <v>44768</v>
      </c>
      <c r="BE264" t="s">
        <v>1599</v>
      </c>
      <c r="BF264" s="1">
        <v>44698</v>
      </c>
      <c r="BG264" t="s">
        <v>117</v>
      </c>
      <c r="BH264" s="1">
        <v>18264</v>
      </c>
      <c r="BI264">
        <v>2</v>
      </c>
      <c r="BJ264" s="35">
        <f>BK264*1000</f>
        <v>11</v>
      </c>
      <c r="BK264">
        <v>1.0999999999999999E-2</v>
      </c>
      <c r="BL264">
        <v>1.0999999999999999E-2</v>
      </c>
      <c r="BM264" t="s">
        <v>123</v>
      </c>
      <c r="BN264" t="s">
        <v>124</v>
      </c>
      <c r="BO264">
        <v>3.0000000000000001E-3</v>
      </c>
      <c r="BP264">
        <v>0.01</v>
      </c>
      <c r="BQ264">
        <v>1</v>
      </c>
      <c r="BR264" t="s">
        <v>117</v>
      </c>
      <c r="BS264" t="s">
        <v>118</v>
      </c>
      <c r="BT264" t="s">
        <v>119</v>
      </c>
      <c r="BU264" t="s">
        <v>120</v>
      </c>
      <c r="BW264" t="s">
        <v>1600</v>
      </c>
      <c r="BX264" t="b">
        <v>0</v>
      </c>
      <c r="BY264" t="b">
        <v>1</v>
      </c>
      <c r="BZ264">
        <f>VLOOKUP(AA264,Comps2,6,FALSE)</f>
        <v>51</v>
      </c>
      <c r="CA264">
        <f>VLOOKUP(AA264,Comps2,7,FALSE)</f>
        <v>54</v>
      </c>
      <c r="CB264" t="str">
        <f>VLOOKUP(AA264,Comps2,8,FALSE)</f>
        <v>mm</v>
      </c>
      <c r="CC264" t="str">
        <f>VLOOKUP(AA264,Comps2,9,FALSE)</f>
        <v>Field</v>
      </c>
      <c r="CD264">
        <f>VLOOKUP(AA264,Comps2,10,FALSE)</f>
        <v>2.5</v>
      </c>
      <c r="CE264" t="str">
        <f>VLOOKUP(AA264,Comps2,11,FALSE)</f>
        <v>g</v>
      </c>
      <c r="CF264" t="str">
        <f>VLOOKUP(AA264,Comps2,12,FALSE)</f>
        <v>Field</v>
      </c>
      <c r="CG264">
        <f>VLOOKUP(AA264,Comps2,13,FALSE)</f>
        <v>0</v>
      </c>
      <c r="CH264" t="e">
        <f>VLOOKUP(AA264,Comps2,14,FALSE)</f>
        <v>#N/A</v>
      </c>
      <c r="CI264" t="str">
        <f>VLOOKUP(AA264,Comps2,15,FALSE)</f>
        <v>NR</v>
      </c>
    </row>
    <row r="265" spans="1:87" x14ac:dyDescent="0.25">
      <c r="A265" s="1">
        <v>44698</v>
      </c>
      <c r="B265">
        <v>5</v>
      </c>
      <c r="C265">
        <v>2022</v>
      </c>
      <c r="D265" t="s">
        <v>280</v>
      </c>
      <c r="E265" t="s">
        <v>281</v>
      </c>
      <c r="F265" t="s">
        <v>78</v>
      </c>
      <c r="G265" t="s">
        <v>79</v>
      </c>
      <c r="H265" t="s">
        <v>80</v>
      </c>
      <c r="I265" t="s">
        <v>81</v>
      </c>
      <c r="J265" t="s">
        <v>82</v>
      </c>
      <c r="K265" t="s">
        <v>83</v>
      </c>
      <c r="L265" t="s">
        <v>282</v>
      </c>
      <c r="M265" t="s">
        <v>85</v>
      </c>
      <c r="N265" t="s">
        <v>86</v>
      </c>
      <c r="O265" s="2">
        <v>0.375</v>
      </c>
      <c r="P265" t="s">
        <v>87</v>
      </c>
      <c r="Q265">
        <v>1</v>
      </c>
      <c r="R265" t="s">
        <v>88</v>
      </c>
      <c r="S265">
        <v>32.988633999999998</v>
      </c>
      <c r="T265">
        <v>-116.582258</v>
      </c>
      <c r="U265" t="s">
        <v>89</v>
      </c>
      <c r="V265" t="b">
        <v>0</v>
      </c>
      <c r="W265">
        <v>9</v>
      </c>
      <c r="X265" t="s">
        <v>90</v>
      </c>
      <c r="Y265" t="s">
        <v>91</v>
      </c>
      <c r="Z265" t="s">
        <v>92</v>
      </c>
      <c r="AA265" t="s">
        <v>336</v>
      </c>
      <c r="AB265" t="s">
        <v>94</v>
      </c>
      <c r="AC265" t="s">
        <v>95</v>
      </c>
      <c r="AD265" t="s">
        <v>96</v>
      </c>
      <c r="AE265">
        <v>1</v>
      </c>
      <c r="AG265" t="b">
        <v>1</v>
      </c>
      <c r="AH265" t="s">
        <v>337</v>
      </c>
      <c r="AI265" t="s">
        <v>99</v>
      </c>
      <c r="AJ265" t="s">
        <v>100</v>
      </c>
      <c r="AK265">
        <v>1.9</v>
      </c>
      <c r="AL265" t="s">
        <v>101</v>
      </c>
      <c r="AN265" t="s">
        <v>325</v>
      </c>
      <c r="AO265">
        <v>1</v>
      </c>
      <c r="AP265" t="s">
        <v>103</v>
      </c>
      <c r="AQ265">
        <v>35.9</v>
      </c>
      <c r="AR265" t="s">
        <v>101</v>
      </c>
      <c r="AS265" t="s">
        <v>83</v>
      </c>
      <c r="AT265" t="s">
        <v>104</v>
      </c>
      <c r="AU265" t="s">
        <v>326</v>
      </c>
      <c r="AV265" t="s">
        <v>106</v>
      </c>
      <c r="AW265" t="s">
        <v>125</v>
      </c>
      <c r="AX265">
        <v>50</v>
      </c>
      <c r="AY265" t="s">
        <v>126</v>
      </c>
      <c r="AZ265" t="s">
        <v>109</v>
      </c>
      <c r="BA265" t="s">
        <v>110</v>
      </c>
      <c r="BB265" t="s">
        <v>127</v>
      </c>
      <c r="BC265" t="s">
        <v>149</v>
      </c>
      <c r="BD265" s="1">
        <v>44768</v>
      </c>
      <c r="BE265" t="s">
        <v>1599</v>
      </c>
      <c r="BF265" s="1">
        <v>44698</v>
      </c>
      <c r="BG265" t="s">
        <v>117</v>
      </c>
      <c r="BH265" s="1">
        <v>18264</v>
      </c>
      <c r="BI265">
        <v>2</v>
      </c>
      <c r="BJ265" s="35">
        <f>BK265*1000</f>
        <v>11</v>
      </c>
      <c r="BK265">
        <v>1.0999999999999999E-2</v>
      </c>
      <c r="BL265">
        <v>1.0999999999999999E-2</v>
      </c>
      <c r="BM265" t="s">
        <v>123</v>
      </c>
      <c r="BN265" t="s">
        <v>124</v>
      </c>
      <c r="BO265">
        <v>3.0000000000000001E-3</v>
      </c>
      <c r="BP265">
        <v>0.01</v>
      </c>
      <c r="BQ265">
        <v>1</v>
      </c>
      <c r="BR265" t="s">
        <v>117</v>
      </c>
      <c r="BS265" t="s">
        <v>118</v>
      </c>
      <c r="BT265" t="s">
        <v>119</v>
      </c>
      <c r="BU265" t="s">
        <v>120</v>
      </c>
      <c r="BW265" t="s">
        <v>1600</v>
      </c>
      <c r="BX265" t="b">
        <v>0</v>
      </c>
      <c r="BY265" t="b">
        <v>1</v>
      </c>
      <c r="BZ265">
        <f>VLOOKUP(AA265,Comps2,6,FALSE)</f>
        <v>50</v>
      </c>
      <c r="CA265">
        <f>VLOOKUP(AA265,Comps2,7,FALSE)</f>
        <v>51</v>
      </c>
      <c r="CB265" t="str">
        <f>VLOOKUP(AA265,Comps2,8,FALSE)</f>
        <v>mm</v>
      </c>
      <c r="CC265" t="str">
        <f>VLOOKUP(AA265,Comps2,9,FALSE)</f>
        <v>Field</v>
      </c>
      <c r="CD265">
        <f>VLOOKUP(AA265,Comps2,10,FALSE)</f>
        <v>1.9</v>
      </c>
      <c r="CE265" t="str">
        <f>VLOOKUP(AA265,Comps2,11,FALSE)</f>
        <v>g</v>
      </c>
      <c r="CF265" t="str">
        <f>VLOOKUP(AA265,Comps2,12,FALSE)</f>
        <v>Field</v>
      </c>
      <c r="CG265">
        <f>VLOOKUP(AA265,Comps2,13,FALSE)</f>
        <v>0</v>
      </c>
      <c r="CH265" t="e">
        <f>VLOOKUP(AA265,Comps2,14,FALSE)</f>
        <v>#N/A</v>
      </c>
      <c r="CI265" t="str">
        <f>VLOOKUP(AA265,Comps2,15,FALSE)</f>
        <v>NR</v>
      </c>
    </row>
    <row r="266" spans="1:87" x14ac:dyDescent="0.25">
      <c r="A266" s="1">
        <v>44698</v>
      </c>
      <c r="B266">
        <v>5</v>
      </c>
      <c r="C266">
        <v>2022</v>
      </c>
      <c r="D266" t="s">
        <v>280</v>
      </c>
      <c r="E266" t="s">
        <v>281</v>
      </c>
      <c r="F266" t="s">
        <v>78</v>
      </c>
      <c r="G266" t="s">
        <v>79</v>
      </c>
      <c r="H266" t="s">
        <v>80</v>
      </c>
      <c r="I266" t="s">
        <v>81</v>
      </c>
      <c r="J266" t="s">
        <v>82</v>
      </c>
      <c r="K266" t="s">
        <v>83</v>
      </c>
      <c r="L266" t="s">
        <v>282</v>
      </c>
      <c r="M266" t="s">
        <v>85</v>
      </c>
      <c r="N266" t="s">
        <v>86</v>
      </c>
      <c r="O266" s="2">
        <v>0.375</v>
      </c>
      <c r="P266" t="s">
        <v>87</v>
      </c>
      <c r="Q266">
        <v>1</v>
      </c>
      <c r="R266" t="s">
        <v>88</v>
      </c>
      <c r="S266">
        <v>32.988633999999998</v>
      </c>
      <c r="T266">
        <v>-116.582258</v>
      </c>
      <c r="U266" t="s">
        <v>89</v>
      </c>
      <c r="V266" t="b">
        <v>0</v>
      </c>
      <c r="W266">
        <v>9</v>
      </c>
      <c r="X266" t="s">
        <v>90</v>
      </c>
      <c r="Y266" t="s">
        <v>91</v>
      </c>
      <c r="Z266" t="s">
        <v>92</v>
      </c>
      <c r="AA266" t="s">
        <v>338</v>
      </c>
      <c r="AB266" t="s">
        <v>94</v>
      </c>
      <c r="AC266" t="s">
        <v>95</v>
      </c>
      <c r="AD266" t="s">
        <v>96</v>
      </c>
      <c r="AE266">
        <v>1</v>
      </c>
      <c r="AG266" t="b">
        <v>1</v>
      </c>
      <c r="AH266" t="s">
        <v>339</v>
      </c>
      <c r="AI266" t="s">
        <v>99</v>
      </c>
      <c r="AJ266" t="s">
        <v>100</v>
      </c>
      <c r="AK266">
        <v>2.4</v>
      </c>
      <c r="AL266" t="s">
        <v>101</v>
      </c>
      <c r="AN266" t="s">
        <v>325</v>
      </c>
      <c r="AO266">
        <v>1</v>
      </c>
      <c r="AP266" t="s">
        <v>103</v>
      </c>
      <c r="AQ266">
        <v>35.9</v>
      </c>
      <c r="AR266" t="s">
        <v>101</v>
      </c>
      <c r="AS266" t="s">
        <v>83</v>
      </c>
      <c r="AT266" t="s">
        <v>104</v>
      </c>
      <c r="AU266" t="s">
        <v>326</v>
      </c>
      <c r="AV266" t="s">
        <v>106</v>
      </c>
      <c r="AW266" t="s">
        <v>125</v>
      </c>
      <c r="AX266">
        <v>50</v>
      </c>
      <c r="AY266" t="s">
        <v>126</v>
      </c>
      <c r="AZ266" t="s">
        <v>109</v>
      </c>
      <c r="BA266" t="s">
        <v>110</v>
      </c>
      <c r="BB266" t="s">
        <v>127</v>
      </c>
      <c r="BC266" t="s">
        <v>149</v>
      </c>
      <c r="BD266" s="1">
        <v>44768</v>
      </c>
      <c r="BE266" t="s">
        <v>1599</v>
      </c>
      <c r="BF266" s="1">
        <v>44698</v>
      </c>
      <c r="BG266" t="s">
        <v>117</v>
      </c>
      <c r="BH266" s="1">
        <v>18264</v>
      </c>
      <c r="BI266">
        <v>2</v>
      </c>
      <c r="BJ266" s="35">
        <f>BK266*1000</f>
        <v>11</v>
      </c>
      <c r="BK266">
        <v>1.0999999999999999E-2</v>
      </c>
      <c r="BL266">
        <v>1.0999999999999999E-2</v>
      </c>
      <c r="BM266" t="s">
        <v>123</v>
      </c>
      <c r="BN266" t="s">
        <v>124</v>
      </c>
      <c r="BO266">
        <v>3.0000000000000001E-3</v>
      </c>
      <c r="BP266">
        <v>0.01</v>
      </c>
      <c r="BQ266">
        <v>1</v>
      </c>
      <c r="BR266" t="s">
        <v>117</v>
      </c>
      <c r="BS266" t="s">
        <v>118</v>
      </c>
      <c r="BT266" t="s">
        <v>119</v>
      </c>
      <c r="BU266" t="s">
        <v>120</v>
      </c>
      <c r="BW266" t="s">
        <v>1600</v>
      </c>
      <c r="BX266" t="b">
        <v>0</v>
      </c>
      <c r="BY266" t="b">
        <v>1</v>
      </c>
      <c r="BZ266">
        <f>VLOOKUP(AA266,Comps2,6,FALSE)</f>
        <v>51</v>
      </c>
      <c r="CA266">
        <f>VLOOKUP(AA266,Comps2,7,FALSE)</f>
        <v>54</v>
      </c>
      <c r="CB266" t="str">
        <f>VLOOKUP(AA266,Comps2,8,FALSE)</f>
        <v>mm</v>
      </c>
      <c r="CC266" t="str">
        <f>VLOOKUP(AA266,Comps2,9,FALSE)</f>
        <v>Field</v>
      </c>
      <c r="CD266">
        <f>VLOOKUP(AA266,Comps2,10,FALSE)</f>
        <v>2.4</v>
      </c>
      <c r="CE266" t="str">
        <f>VLOOKUP(AA266,Comps2,11,FALSE)</f>
        <v>g</v>
      </c>
      <c r="CF266" t="str">
        <f>VLOOKUP(AA266,Comps2,12,FALSE)</f>
        <v>Field</v>
      </c>
      <c r="CG266">
        <f>VLOOKUP(AA266,Comps2,13,FALSE)</f>
        <v>0</v>
      </c>
      <c r="CH266" t="e">
        <f>VLOOKUP(AA266,Comps2,14,FALSE)</f>
        <v>#N/A</v>
      </c>
      <c r="CI266" t="str">
        <f>VLOOKUP(AA266,Comps2,15,FALSE)</f>
        <v>NR</v>
      </c>
    </row>
    <row r="267" spans="1:87" x14ac:dyDescent="0.25">
      <c r="A267" s="1">
        <v>44698</v>
      </c>
      <c r="B267">
        <v>5</v>
      </c>
      <c r="C267">
        <v>2022</v>
      </c>
      <c r="D267" t="s">
        <v>280</v>
      </c>
      <c r="E267" t="s">
        <v>281</v>
      </c>
      <c r="F267" t="s">
        <v>78</v>
      </c>
      <c r="G267" t="s">
        <v>79</v>
      </c>
      <c r="H267" t="s">
        <v>80</v>
      </c>
      <c r="I267" t="s">
        <v>81</v>
      </c>
      <c r="J267" t="s">
        <v>82</v>
      </c>
      <c r="K267" t="s">
        <v>83</v>
      </c>
      <c r="L267" t="s">
        <v>282</v>
      </c>
      <c r="M267" t="s">
        <v>85</v>
      </c>
      <c r="N267" t="s">
        <v>86</v>
      </c>
      <c r="O267" s="2">
        <v>0.375</v>
      </c>
      <c r="P267" t="s">
        <v>87</v>
      </c>
      <c r="Q267">
        <v>1</v>
      </c>
      <c r="R267" t="s">
        <v>88</v>
      </c>
      <c r="S267">
        <v>32.988633999999998</v>
      </c>
      <c r="T267">
        <v>-116.582258</v>
      </c>
      <c r="U267" t="s">
        <v>89</v>
      </c>
      <c r="V267" t="b">
        <v>0</v>
      </c>
      <c r="W267">
        <v>9</v>
      </c>
      <c r="X267" t="s">
        <v>90</v>
      </c>
      <c r="Y267" t="s">
        <v>91</v>
      </c>
      <c r="Z267" t="s">
        <v>92</v>
      </c>
      <c r="AA267" t="s">
        <v>340</v>
      </c>
      <c r="AB267" t="s">
        <v>94</v>
      </c>
      <c r="AC267" t="s">
        <v>95</v>
      </c>
      <c r="AD267" t="s">
        <v>96</v>
      </c>
      <c r="AE267">
        <v>1</v>
      </c>
      <c r="AG267" t="b">
        <v>1</v>
      </c>
      <c r="AH267" t="s">
        <v>341</v>
      </c>
      <c r="AI267" t="s">
        <v>99</v>
      </c>
      <c r="AJ267" t="s">
        <v>100</v>
      </c>
      <c r="AK267">
        <v>2.5</v>
      </c>
      <c r="AL267" t="s">
        <v>101</v>
      </c>
      <c r="AN267" t="s">
        <v>325</v>
      </c>
      <c r="AO267">
        <v>1</v>
      </c>
      <c r="AP267" t="s">
        <v>103</v>
      </c>
      <c r="AQ267">
        <v>35.9</v>
      </c>
      <c r="AR267" t="s">
        <v>101</v>
      </c>
      <c r="AS267" t="s">
        <v>83</v>
      </c>
      <c r="AT267" t="s">
        <v>104</v>
      </c>
      <c r="AU267" t="s">
        <v>326</v>
      </c>
      <c r="AV267" t="s">
        <v>106</v>
      </c>
      <c r="AW267" t="s">
        <v>125</v>
      </c>
      <c r="AX267">
        <v>50</v>
      </c>
      <c r="AY267" t="s">
        <v>126</v>
      </c>
      <c r="AZ267" t="s">
        <v>109</v>
      </c>
      <c r="BA267" t="s">
        <v>110</v>
      </c>
      <c r="BB267" t="s">
        <v>127</v>
      </c>
      <c r="BC267" t="s">
        <v>149</v>
      </c>
      <c r="BD267" s="1">
        <v>44768</v>
      </c>
      <c r="BE267" t="s">
        <v>1599</v>
      </c>
      <c r="BF267" s="1">
        <v>44698</v>
      </c>
      <c r="BG267" t="s">
        <v>117</v>
      </c>
      <c r="BH267" s="1">
        <v>18264</v>
      </c>
      <c r="BI267">
        <v>2</v>
      </c>
      <c r="BJ267" s="35">
        <f>BK267*1000</f>
        <v>11</v>
      </c>
      <c r="BK267">
        <v>1.0999999999999999E-2</v>
      </c>
      <c r="BL267">
        <v>1.0999999999999999E-2</v>
      </c>
      <c r="BM267" t="s">
        <v>123</v>
      </c>
      <c r="BN267" t="s">
        <v>124</v>
      </c>
      <c r="BO267">
        <v>3.0000000000000001E-3</v>
      </c>
      <c r="BP267">
        <v>0.01</v>
      </c>
      <c r="BQ267">
        <v>1</v>
      </c>
      <c r="BR267" t="s">
        <v>117</v>
      </c>
      <c r="BS267" t="s">
        <v>118</v>
      </c>
      <c r="BT267" t="s">
        <v>119</v>
      </c>
      <c r="BU267" t="s">
        <v>120</v>
      </c>
      <c r="BW267" t="s">
        <v>1600</v>
      </c>
      <c r="BX267" t="b">
        <v>0</v>
      </c>
      <c r="BY267" t="b">
        <v>1</v>
      </c>
      <c r="BZ267">
        <f>VLOOKUP(AA267,Comps2,6,FALSE)</f>
        <v>55</v>
      </c>
      <c r="CA267">
        <f>VLOOKUP(AA267,Comps2,7,FALSE)</f>
        <v>57</v>
      </c>
      <c r="CB267" t="str">
        <f>VLOOKUP(AA267,Comps2,8,FALSE)</f>
        <v>mm</v>
      </c>
      <c r="CC267" t="str">
        <f>VLOOKUP(AA267,Comps2,9,FALSE)</f>
        <v>Field</v>
      </c>
      <c r="CD267">
        <f>VLOOKUP(AA267,Comps2,10,FALSE)</f>
        <v>2.5</v>
      </c>
      <c r="CE267" t="str">
        <f>VLOOKUP(AA267,Comps2,11,FALSE)</f>
        <v>g</v>
      </c>
      <c r="CF267" t="str">
        <f>VLOOKUP(AA267,Comps2,12,FALSE)</f>
        <v>Field</v>
      </c>
      <c r="CG267">
        <f>VLOOKUP(AA267,Comps2,13,FALSE)</f>
        <v>0</v>
      </c>
      <c r="CH267" t="e">
        <f>VLOOKUP(AA267,Comps2,14,FALSE)</f>
        <v>#N/A</v>
      </c>
      <c r="CI267" t="str">
        <f>VLOOKUP(AA267,Comps2,15,FALSE)</f>
        <v>NR</v>
      </c>
    </row>
    <row r="268" spans="1:87" x14ac:dyDescent="0.25">
      <c r="A268" s="1">
        <v>44698</v>
      </c>
      <c r="B268">
        <v>5</v>
      </c>
      <c r="C268">
        <v>2022</v>
      </c>
      <c r="D268" t="s">
        <v>280</v>
      </c>
      <c r="E268" t="s">
        <v>281</v>
      </c>
      <c r="F268" t="s">
        <v>78</v>
      </c>
      <c r="G268" t="s">
        <v>79</v>
      </c>
      <c r="H268" t="s">
        <v>80</v>
      </c>
      <c r="I268" t="s">
        <v>81</v>
      </c>
      <c r="J268" t="s">
        <v>82</v>
      </c>
      <c r="K268" t="s">
        <v>83</v>
      </c>
      <c r="L268" t="s">
        <v>282</v>
      </c>
      <c r="M268" t="s">
        <v>85</v>
      </c>
      <c r="N268" t="s">
        <v>86</v>
      </c>
      <c r="O268" s="2">
        <v>0.375</v>
      </c>
      <c r="P268" t="s">
        <v>87</v>
      </c>
      <c r="Q268">
        <v>1</v>
      </c>
      <c r="R268" t="s">
        <v>88</v>
      </c>
      <c r="S268">
        <v>32.988633999999998</v>
      </c>
      <c r="T268">
        <v>-116.582258</v>
      </c>
      <c r="U268" t="s">
        <v>89</v>
      </c>
      <c r="V268" t="b">
        <v>0</v>
      </c>
      <c r="W268">
        <v>9</v>
      </c>
      <c r="X268" t="s">
        <v>90</v>
      </c>
      <c r="Y268" t="s">
        <v>91</v>
      </c>
      <c r="Z268" t="s">
        <v>92</v>
      </c>
      <c r="AA268" t="s">
        <v>342</v>
      </c>
      <c r="AB268" t="s">
        <v>94</v>
      </c>
      <c r="AC268" t="s">
        <v>95</v>
      </c>
      <c r="AD268" t="s">
        <v>96</v>
      </c>
      <c r="AE268">
        <v>1</v>
      </c>
      <c r="AG268" t="b">
        <v>1</v>
      </c>
      <c r="AH268" t="s">
        <v>343</v>
      </c>
      <c r="AI268" t="s">
        <v>99</v>
      </c>
      <c r="AJ268" t="s">
        <v>100</v>
      </c>
      <c r="AK268">
        <v>3.7</v>
      </c>
      <c r="AL268" t="s">
        <v>101</v>
      </c>
      <c r="AN268" t="s">
        <v>325</v>
      </c>
      <c r="AO268">
        <v>1</v>
      </c>
      <c r="AP268" t="s">
        <v>103</v>
      </c>
      <c r="AQ268">
        <v>35.9</v>
      </c>
      <c r="AR268" t="s">
        <v>101</v>
      </c>
      <c r="AS268" t="s">
        <v>83</v>
      </c>
      <c r="AT268" t="s">
        <v>104</v>
      </c>
      <c r="AU268" t="s">
        <v>326</v>
      </c>
      <c r="AV268" t="s">
        <v>106</v>
      </c>
      <c r="AW268" t="s">
        <v>125</v>
      </c>
      <c r="AX268">
        <v>50</v>
      </c>
      <c r="AY268" t="s">
        <v>126</v>
      </c>
      <c r="AZ268" t="s">
        <v>109</v>
      </c>
      <c r="BA268" t="s">
        <v>110</v>
      </c>
      <c r="BB268" t="s">
        <v>127</v>
      </c>
      <c r="BC268" t="s">
        <v>149</v>
      </c>
      <c r="BD268" s="1">
        <v>44768</v>
      </c>
      <c r="BE268" t="s">
        <v>1599</v>
      </c>
      <c r="BF268" s="1">
        <v>44698</v>
      </c>
      <c r="BG268" t="s">
        <v>117</v>
      </c>
      <c r="BH268" s="1">
        <v>18264</v>
      </c>
      <c r="BI268">
        <v>2</v>
      </c>
      <c r="BJ268" s="35">
        <f>BK268*1000</f>
        <v>11</v>
      </c>
      <c r="BK268">
        <v>1.0999999999999999E-2</v>
      </c>
      <c r="BL268">
        <v>1.0999999999999999E-2</v>
      </c>
      <c r="BM268" t="s">
        <v>123</v>
      </c>
      <c r="BN268" t="s">
        <v>124</v>
      </c>
      <c r="BO268">
        <v>3.0000000000000001E-3</v>
      </c>
      <c r="BP268">
        <v>0.01</v>
      </c>
      <c r="BQ268">
        <v>1</v>
      </c>
      <c r="BR268" t="s">
        <v>117</v>
      </c>
      <c r="BS268" t="s">
        <v>118</v>
      </c>
      <c r="BT268" t="s">
        <v>119</v>
      </c>
      <c r="BU268" t="s">
        <v>120</v>
      </c>
      <c r="BW268" t="s">
        <v>1600</v>
      </c>
      <c r="BX268" t="b">
        <v>0</v>
      </c>
      <c r="BY268" t="b">
        <v>1</v>
      </c>
      <c r="BZ268">
        <f>VLOOKUP(AA268,Comps2,6,FALSE)</f>
        <v>60</v>
      </c>
      <c r="CA268">
        <f>VLOOKUP(AA268,Comps2,7,FALSE)</f>
        <v>62</v>
      </c>
      <c r="CB268" t="str">
        <f>VLOOKUP(AA268,Comps2,8,FALSE)</f>
        <v>mm</v>
      </c>
      <c r="CC268" t="str">
        <f>VLOOKUP(AA268,Comps2,9,FALSE)</f>
        <v>Field</v>
      </c>
      <c r="CD268">
        <f>VLOOKUP(AA268,Comps2,10,FALSE)</f>
        <v>3.7</v>
      </c>
      <c r="CE268" t="str">
        <f>VLOOKUP(AA268,Comps2,11,FALSE)</f>
        <v>g</v>
      </c>
      <c r="CF268" t="str">
        <f>VLOOKUP(AA268,Comps2,12,FALSE)</f>
        <v>Field</v>
      </c>
      <c r="CG268">
        <f>VLOOKUP(AA268,Comps2,13,FALSE)</f>
        <v>0</v>
      </c>
      <c r="CH268" t="e">
        <f>VLOOKUP(AA268,Comps2,14,FALSE)</f>
        <v>#N/A</v>
      </c>
      <c r="CI268" t="str">
        <f>VLOOKUP(AA268,Comps2,15,FALSE)</f>
        <v>NR</v>
      </c>
    </row>
    <row r="269" spans="1:87" x14ac:dyDescent="0.25">
      <c r="A269" s="1">
        <v>44698</v>
      </c>
      <c r="B269">
        <v>5</v>
      </c>
      <c r="C269">
        <v>2022</v>
      </c>
      <c r="D269" t="s">
        <v>280</v>
      </c>
      <c r="E269" t="s">
        <v>281</v>
      </c>
      <c r="F269" t="s">
        <v>78</v>
      </c>
      <c r="G269" t="s">
        <v>79</v>
      </c>
      <c r="H269" t="s">
        <v>80</v>
      </c>
      <c r="I269" t="s">
        <v>81</v>
      </c>
      <c r="J269" t="s">
        <v>82</v>
      </c>
      <c r="K269" t="s">
        <v>83</v>
      </c>
      <c r="L269" t="s">
        <v>282</v>
      </c>
      <c r="M269" t="s">
        <v>85</v>
      </c>
      <c r="N269" t="s">
        <v>86</v>
      </c>
      <c r="O269" s="2">
        <v>0.375</v>
      </c>
      <c r="P269" t="s">
        <v>87</v>
      </c>
      <c r="Q269">
        <v>1</v>
      </c>
      <c r="R269" t="s">
        <v>88</v>
      </c>
      <c r="S269">
        <v>32.988633999999998</v>
      </c>
      <c r="T269">
        <v>-116.582258</v>
      </c>
      <c r="U269" t="s">
        <v>89</v>
      </c>
      <c r="V269" t="b">
        <v>0</v>
      </c>
      <c r="W269">
        <v>9</v>
      </c>
      <c r="X269" t="s">
        <v>90</v>
      </c>
      <c r="Y269" t="s">
        <v>91</v>
      </c>
      <c r="Z269" t="s">
        <v>92</v>
      </c>
      <c r="AA269" t="s">
        <v>344</v>
      </c>
      <c r="AB269" t="s">
        <v>94</v>
      </c>
      <c r="AC269" t="s">
        <v>95</v>
      </c>
      <c r="AD269" t="s">
        <v>96</v>
      </c>
      <c r="AE269">
        <v>1</v>
      </c>
      <c r="AG269" t="b">
        <v>1</v>
      </c>
      <c r="AH269" t="s">
        <v>345</v>
      </c>
      <c r="AI269" t="s">
        <v>99</v>
      </c>
      <c r="AJ269" t="s">
        <v>100</v>
      </c>
      <c r="AK269">
        <v>16.3</v>
      </c>
      <c r="AL269" t="s">
        <v>101</v>
      </c>
      <c r="AN269" t="s">
        <v>325</v>
      </c>
      <c r="AO269">
        <v>1</v>
      </c>
      <c r="AP269" t="s">
        <v>103</v>
      </c>
      <c r="AQ269">
        <v>35.9</v>
      </c>
      <c r="AR269" t="s">
        <v>101</v>
      </c>
      <c r="AS269" t="s">
        <v>83</v>
      </c>
      <c r="AT269" t="s">
        <v>104</v>
      </c>
      <c r="AU269" t="s">
        <v>326</v>
      </c>
      <c r="AV269" t="s">
        <v>106</v>
      </c>
      <c r="AW269" t="s">
        <v>125</v>
      </c>
      <c r="AX269">
        <v>50</v>
      </c>
      <c r="AY269" t="s">
        <v>126</v>
      </c>
      <c r="AZ269" t="s">
        <v>109</v>
      </c>
      <c r="BA269" t="s">
        <v>110</v>
      </c>
      <c r="BB269" t="s">
        <v>127</v>
      </c>
      <c r="BC269" t="s">
        <v>149</v>
      </c>
      <c r="BD269" s="1">
        <v>44768</v>
      </c>
      <c r="BE269" t="s">
        <v>1599</v>
      </c>
      <c r="BF269" s="1">
        <v>44698</v>
      </c>
      <c r="BG269" t="s">
        <v>117</v>
      </c>
      <c r="BH269" s="1">
        <v>18264</v>
      </c>
      <c r="BI269">
        <v>2</v>
      </c>
      <c r="BJ269" s="35">
        <f>BK269*1000</f>
        <v>11</v>
      </c>
      <c r="BK269">
        <v>1.0999999999999999E-2</v>
      </c>
      <c r="BL269">
        <v>1.0999999999999999E-2</v>
      </c>
      <c r="BM269" t="s">
        <v>123</v>
      </c>
      <c r="BN269" t="s">
        <v>124</v>
      </c>
      <c r="BO269">
        <v>3.0000000000000001E-3</v>
      </c>
      <c r="BP269">
        <v>0.01</v>
      </c>
      <c r="BQ269">
        <v>1</v>
      </c>
      <c r="BR269" t="s">
        <v>117</v>
      </c>
      <c r="BS269" t="s">
        <v>118</v>
      </c>
      <c r="BT269" t="s">
        <v>119</v>
      </c>
      <c r="BU269" t="s">
        <v>120</v>
      </c>
      <c r="BW269" t="s">
        <v>1600</v>
      </c>
      <c r="BX269" t="b">
        <v>0</v>
      </c>
      <c r="BY269" t="b">
        <v>1</v>
      </c>
      <c r="BZ269">
        <f>VLOOKUP(AA269,Comps2,6,FALSE)</f>
        <v>89</v>
      </c>
      <c r="CA269">
        <f>VLOOKUP(AA269,Comps2,7,FALSE)</f>
        <v>93</v>
      </c>
      <c r="CB269" t="str">
        <f>VLOOKUP(AA269,Comps2,8,FALSE)</f>
        <v>mm</v>
      </c>
      <c r="CC269" t="str">
        <f>VLOOKUP(AA269,Comps2,9,FALSE)</f>
        <v>Field</v>
      </c>
      <c r="CD269">
        <f>VLOOKUP(AA269,Comps2,10,FALSE)</f>
        <v>16.3</v>
      </c>
      <c r="CE269" t="str">
        <f>VLOOKUP(AA269,Comps2,11,FALSE)</f>
        <v>g</v>
      </c>
      <c r="CF269" t="str">
        <f>VLOOKUP(AA269,Comps2,12,FALSE)</f>
        <v>Field</v>
      </c>
      <c r="CG269">
        <f>VLOOKUP(AA269,Comps2,13,FALSE)</f>
        <v>0</v>
      </c>
      <c r="CH269" t="e">
        <f>VLOOKUP(AA269,Comps2,14,FALSE)</f>
        <v>#N/A</v>
      </c>
      <c r="CI269" t="str">
        <f>VLOOKUP(AA269,Comps2,15,FALSE)</f>
        <v>NR</v>
      </c>
    </row>
    <row r="270" spans="1:87" x14ac:dyDescent="0.25">
      <c r="A270" s="1">
        <v>44795</v>
      </c>
      <c r="B270">
        <v>8</v>
      </c>
      <c r="C270">
        <v>2022</v>
      </c>
      <c r="D270" t="s">
        <v>729</v>
      </c>
      <c r="E270" t="s">
        <v>730</v>
      </c>
      <c r="F270" t="s">
        <v>78</v>
      </c>
      <c r="G270" t="s">
        <v>79</v>
      </c>
      <c r="H270" t="s">
        <v>80</v>
      </c>
      <c r="I270" t="s">
        <v>81</v>
      </c>
      <c r="J270" t="s">
        <v>82</v>
      </c>
      <c r="K270" t="s">
        <v>83</v>
      </c>
      <c r="M270" t="s">
        <v>527</v>
      </c>
      <c r="N270" t="s">
        <v>86</v>
      </c>
      <c r="O270" s="2">
        <v>0.69444444444444453</v>
      </c>
      <c r="P270" t="s">
        <v>528</v>
      </c>
      <c r="Q270">
        <v>1</v>
      </c>
      <c r="R270" t="s">
        <v>88</v>
      </c>
      <c r="S270">
        <v>32.579559000000003</v>
      </c>
      <c r="T270">
        <v>-117.137264</v>
      </c>
      <c r="U270" t="s">
        <v>89</v>
      </c>
      <c r="V270" t="b">
        <v>0</v>
      </c>
      <c r="X270" t="s">
        <v>529</v>
      </c>
      <c r="Y270" t="s">
        <v>91</v>
      </c>
      <c r="AA270" t="s">
        <v>765</v>
      </c>
      <c r="AB270" t="s">
        <v>766</v>
      </c>
      <c r="AC270" t="s">
        <v>767</v>
      </c>
      <c r="AD270" t="s">
        <v>96</v>
      </c>
      <c r="AE270">
        <v>1</v>
      </c>
      <c r="AF270" t="s">
        <v>768</v>
      </c>
      <c r="AG270" t="b">
        <v>1</v>
      </c>
      <c r="AH270" t="s">
        <v>769</v>
      </c>
      <c r="AI270" t="s">
        <v>99</v>
      </c>
      <c r="AJ270" t="s">
        <v>100</v>
      </c>
      <c r="AK270">
        <v>45.4</v>
      </c>
      <c r="AL270" t="s">
        <v>101</v>
      </c>
      <c r="AN270" t="s">
        <v>770</v>
      </c>
      <c r="AO270">
        <v>1</v>
      </c>
      <c r="AP270" t="s">
        <v>103</v>
      </c>
      <c r="AQ270">
        <v>209.7</v>
      </c>
      <c r="AR270" t="s">
        <v>101</v>
      </c>
      <c r="AS270" t="s">
        <v>83</v>
      </c>
      <c r="AT270" t="s">
        <v>104</v>
      </c>
      <c r="AU270" t="s">
        <v>771</v>
      </c>
      <c r="AV270" t="s">
        <v>106</v>
      </c>
      <c r="AW270" t="s">
        <v>125</v>
      </c>
      <c r="AX270">
        <v>50</v>
      </c>
      <c r="AY270" t="s">
        <v>126</v>
      </c>
      <c r="AZ270" t="s">
        <v>109</v>
      </c>
      <c r="BA270" t="s">
        <v>110</v>
      </c>
      <c r="BB270" t="s">
        <v>127</v>
      </c>
      <c r="BC270" t="s">
        <v>697</v>
      </c>
      <c r="BD270" s="1">
        <v>44986</v>
      </c>
      <c r="BE270" t="s">
        <v>772</v>
      </c>
      <c r="BF270" s="1">
        <v>44795</v>
      </c>
      <c r="BG270" t="s">
        <v>117</v>
      </c>
      <c r="BH270" s="1">
        <v>18264</v>
      </c>
      <c r="BI270">
        <v>1</v>
      </c>
      <c r="BJ270" s="35">
        <f>BK270*1000</f>
        <v>11</v>
      </c>
      <c r="BK270">
        <v>1.0999999999999999E-2</v>
      </c>
      <c r="BL270">
        <v>1.0999999999999999E-2</v>
      </c>
      <c r="BM270" t="s">
        <v>123</v>
      </c>
      <c r="BN270" t="s">
        <v>124</v>
      </c>
      <c r="BO270">
        <v>3.0000000000000001E-3</v>
      </c>
      <c r="BP270">
        <v>0.01</v>
      </c>
      <c r="BQ270">
        <v>1</v>
      </c>
      <c r="BR270" t="s">
        <v>117</v>
      </c>
      <c r="BS270" t="s">
        <v>118</v>
      </c>
      <c r="BT270" t="s">
        <v>119</v>
      </c>
      <c r="BU270" t="s">
        <v>120</v>
      </c>
      <c r="BX270" t="b">
        <v>0</v>
      </c>
      <c r="BY270" t="b">
        <v>1</v>
      </c>
      <c r="BZ270">
        <f>VLOOKUP(AA270,Comps2,6,FALSE)</f>
        <v>165</v>
      </c>
      <c r="CA270">
        <f>VLOOKUP(AA270,Comps2,7,FALSE)</f>
        <v>182</v>
      </c>
      <c r="CB270" t="str">
        <f>VLOOKUP(AA270,Comps2,8,FALSE)</f>
        <v>mm</v>
      </c>
      <c r="CC270" t="str">
        <f>VLOOKUP(AA270,Comps2,9,FALSE)</f>
        <v>Field</v>
      </c>
      <c r="CD270">
        <f>VLOOKUP(AA270,Comps2,10,FALSE)</f>
        <v>48.4</v>
      </c>
      <c r="CE270" t="str">
        <f>VLOOKUP(AA270,Comps2,11,FALSE)</f>
        <v>g</v>
      </c>
      <c r="CF270" t="str">
        <f>VLOOKUP(AA270,Comps2,12,FALSE)</f>
        <v>Field</v>
      </c>
      <c r="CG270">
        <f>VLOOKUP(AA270,Comps2,13,FALSE)</f>
        <v>0</v>
      </c>
      <c r="CH270" t="e">
        <f>VLOOKUP(AA270,Comps2,14,FALSE)</f>
        <v>#N/A</v>
      </c>
      <c r="CI270" t="str">
        <f>VLOOKUP(AA270,Comps2,15,FALSE)</f>
        <v>LAB</v>
      </c>
    </row>
    <row r="271" spans="1:87" x14ac:dyDescent="0.25">
      <c r="A271" s="1">
        <v>44795</v>
      </c>
      <c r="B271">
        <v>8</v>
      </c>
      <c r="C271">
        <v>2022</v>
      </c>
      <c r="D271" t="s">
        <v>729</v>
      </c>
      <c r="E271" t="s">
        <v>730</v>
      </c>
      <c r="F271" t="s">
        <v>78</v>
      </c>
      <c r="G271" t="s">
        <v>79</v>
      </c>
      <c r="H271" t="s">
        <v>80</v>
      </c>
      <c r="I271" t="s">
        <v>81</v>
      </c>
      <c r="J271" t="s">
        <v>82</v>
      </c>
      <c r="K271" t="s">
        <v>83</v>
      </c>
      <c r="M271" t="s">
        <v>527</v>
      </c>
      <c r="N271" t="s">
        <v>86</v>
      </c>
      <c r="O271" s="2">
        <v>0.69444444444444453</v>
      </c>
      <c r="P271" t="s">
        <v>528</v>
      </c>
      <c r="Q271">
        <v>1</v>
      </c>
      <c r="R271" t="s">
        <v>88</v>
      </c>
      <c r="S271">
        <v>32.579559000000003</v>
      </c>
      <c r="T271">
        <v>-117.137264</v>
      </c>
      <c r="U271" t="s">
        <v>89</v>
      </c>
      <c r="V271" t="b">
        <v>0</v>
      </c>
      <c r="X271" t="s">
        <v>529</v>
      </c>
      <c r="Y271" t="s">
        <v>91</v>
      </c>
      <c r="AA271" t="s">
        <v>773</v>
      </c>
      <c r="AB271" t="s">
        <v>766</v>
      </c>
      <c r="AC271" t="s">
        <v>767</v>
      </c>
      <c r="AD271" t="s">
        <v>96</v>
      </c>
      <c r="AE271">
        <v>1</v>
      </c>
      <c r="AF271" t="s">
        <v>774</v>
      </c>
      <c r="AG271" t="b">
        <v>1</v>
      </c>
      <c r="AH271" t="s">
        <v>775</v>
      </c>
      <c r="AI271" t="s">
        <v>99</v>
      </c>
      <c r="AJ271" t="s">
        <v>100</v>
      </c>
      <c r="AK271">
        <v>32.47</v>
      </c>
      <c r="AL271" t="s">
        <v>101</v>
      </c>
      <c r="AN271" t="s">
        <v>770</v>
      </c>
      <c r="AO271">
        <v>1</v>
      </c>
      <c r="AP271" t="s">
        <v>103</v>
      </c>
      <c r="AQ271">
        <v>209.7</v>
      </c>
      <c r="AR271" t="s">
        <v>101</v>
      </c>
      <c r="AS271" t="s">
        <v>83</v>
      </c>
      <c r="AT271" t="s">
        <v>104</v>
      </c>
      <c r="AU271" t="s">
        <v>771</v>
      </c>
      <c r="AV271" t="s">
        <v>106</v>
      </c>
      <c r="AW271" t="s">
        <v>125</v>
      </c>
      <c r="AX271">
        <v>50</v>
      </c>
      <c r="AY271" t="s">
        <v>126</v>
      </c>
      <c r="AZ271" t="s">
        <v>109</v>
      </c>
      <c r="BA271" t="s">
        <v>110</v>
      </c>
      <c r="BB271" t="s">
        <v>127</v>
      </c>
      <c r="BC271" t="s">
        <v>697</v>
      </c>
      <c r="BD271" s="1">
        <v>44986</v>
      </c>
      <c r="BE271" t="s">
        <v>772</v>
      </c>
      <c r="BF271" s="1">
        <v>44795</v>
      </c>
      <c r="BG271" t="s">
        <v>117</v>
      </c>
      <c r="BH271" s="1">
        <v>18264</v>
      </c>
      <c r="BI271">
        <v>1</v>
      </c>
      <c r="BJ271" s="35">
        <f>BK271*1000</f>
        <v>11</v>
      </c>
      <c r="BK271">
        <v>1.0999999999999999E-2</v>
      </c>
      <c r="BL271">
        <v>1.0999999999999999E-2</v>
      </c>
      <c r="BM271" t="s">
        <v>123</v>
      </c>
      <c r="BN271" t="s">
        <v>124</v>
      </c>
      <c r="BO271">
        <v>3.0000000000000001E-3</v>
      </c>
      <c r="BP271">
        <v>0.01</v>
      </c>
      <c r="BQ271">
        <v>1</v>
      </c>
      <c r="BR271" t="s">
        <v>117</v>
      </c>
      <c r="BS271" t="s">
        <v>118</v>
      </c>
      <c r="BT271" t="s">
        <v>119</v>
      </c>
      <c r="BU271" t="s">
        <v>120</v>
      </c>
      <c r="BX271" t="b">
        <v>0</v>
      </c>
      <c r="BY271" t="b">
        <v>1</v>
      </c>
      <c r="BZ271">
        <f>VLOOKUP(AA271,Comps2,6,FALSE)</f>
        <v>150</v>
      </c>
      <c r="CA271">
        <f>VLOOKUP(AA271,Comps2,7,FALSE)</f>
        <v>164</v>
      </c>
      <c r="CB271" t="str">
        <f>VLOOKUP(AA271,Comps2,8,FALSE)</f>
        <v>mm</v>
      </c>
      <c r="CC271" t="str">
        <f>VLOOKUP(AA271,Comps2,9,FALSE)</f>
        <v>Field</v>
      </c>
      <c r="CD271">
        <f>VLOOKUP(AA271,Comps2,10,FALSE)</f>
        <v>33.200000000000003</v>
      </c>
      <c r="CE271" t="str">
        <f>VLOOKUP(AA271,Comps2,11,FALSE)</f>
        <v>g</v>
      </c>
      <c r="CF271" t="str">
        <f>VLOOKUP(AA271,Comps2,12,FALSE)</f>
        <v>Field</v>
      </c>
      <c r="CG271">
        <f>VLOOKUP(AA271,Comps2,13,FALSE)</f>
        <v>0</v>
      </c>
      <c r="CH271" t="e">
        <f>VLOOKUP(AA271,Comps2,14,FALSE)</f>
        <v>#N/A</v>
      </c>
      <c r="CI271" t="str">
        <f>VLOOKUP(AA271,Comps2,15,FALSE)</f>
        <v>LAB</v>
      </c>
    </row>
    <row r="272" spans="1:87" x14ac:dyDescent="0.25">
      <c r="A272" s="1">
        <v>44795</v>
      </c>
      <c r="B272">
        <v>8</v>
      </c>
      <c r="C272">
        <v>2022</v>
      </c>
      <c r="D272" t="s">
        <v>729</v>
      </c>
      <c r="E272" t="s">
        <v>730</v>
      </c>
      <c r="F272" t="s">
        <v>78</v>
      </c>
      <c r="G272" t="s">
        <v>79</v>
      </c>
      <c r="H272" t="s">
        <v>80</v>
      </c>
      <c r="I272" t="s">
        <v>81</v>
      </c>
      <c r="J272" t="s">
        <v>82</v>
      </c>
      <c r="K272" t="s">
        <v>83</v>
      </c>
      <c r="M272" t="s">
        <v>527</v>
      </c>
      <c r="N272" t="s">
        <v>86</v>
      </c>
      <c r="O272" s="2">
        <v>0.69444444444444453</v>
      </c>
      <c r="P272" t="s">
        <v>528</v>
      </c>
      <c r="Q272">
        <v>1</v>
      </c>
      <c r="R272" t="s">
        <v>88</v>
      </c>
      <c r="S272">
        <v>32.579559000000003</v>
      </c>
      <c r="T272">
        <v>-117.137264</v>
      </c>
      <c r="U272" t="s">
        <v>89</v>
      </c>
      <c r="V272" t="b">
        <v>0</v>
      </c>
      <c r="X272" t="s">
        <v>529</v>
      </c>
      <c r="Y272" t="s">
        <v>91</v>
      </c>
      <c r="AA272" t="s">
        <v>776</v>
      </c>
      <c r="AB272" t="s">
        <v>766</v>
      </c>
      <c r="AC272" t="s">
        <v>767</v>
      </c>
      <c r="AD272" t="s">
        <v>96</v>
      </c>
      <c r="AE272">
        <v>1</v>
      </c>
      <c r="AF272" t="s">
        <v>777</v>
      </c>
      <c r="AG272" t="b">
        <v>1</v>
      </c>
      <c r="AH272" t="s">
        <v>778</v>
      </c>
      <c r="AI272" t="s">
        <v>99</v>
      </c>
      <c r="AJ272" t="s">
        <v>100</v>
      </c>
      <c r="AK272">
        <v>49.97</v>
      </c>
      <c r="AL272" t="s">
        <v>101</v>
      </c>
      <c r="AN272" t="s">
        <v>770</v>
      </c>
      <c r="AO272">
        <v>1</v>
      </c>
      <c r="AP272" t="s">
        <v>103</v>
      </c>
      <c r="AQ272">
        <v>209.7</v>
      </c>
      <c r="AR272" t="s">
        <v>101</v>
      </c>
      <c r="AS272" t="s">
        <v>83</v>
      </c>
      <c r="AT272" t="s">
        <v>104</v>
      </c>
      <c r="AU272" t="s">
        <v>771</v>
      </c>
      <c r="AV272" t="s">
        <v>106</v>
      </c>
      <c r="AW272" t="s">
        <v>125</v>
      </c>
      <c r="AX272">
        <v>50</v>
      </c>
      <c r="AY272" t="s">
        <v>126</v>
      </c>
      <c r="AZ272" t="s">
        <v>109</v>
      </c>
      <c r="BA272" t="s">
        <v>110</v>
      </c>
      <c r="BB272" t="s">
        <v>127</v>
      </c>
      <c r="BC272" t="s">
        <v>697</v>
      </c>
      <c r="BD272" s="1">
        <v>44986</v>
      </c>
      <c r="BE272" t="s">
        <v>772</v>
      </c>
      <c r="BF272" s="1">
        <v>44795</v>
      </c>
      <c r="BG272" t="s">
        <v>117</v>
      </c>
      <c r="BH272" s="1">
        <v>18264</v>
      </c>
      <c r="BI272">
        <v>1</v>
      </c>
      <c r="BJ272" s="35">
        <f>BK272*1000</f>
        <v>11</v>
      </c>
      <c r="BK272">
        <v>1.0999999999999999E-2</v>
      </c>
      <c r="BL272">
        <v>1.0999999999999999E-2</v>
      </c>
      <c r="BM272" t="s">
        <v>123</v>
      </c>
      <c r="BN272" t="s">
        <v>124</v>
      </c>
      <c r="BO272">
        <v>3.0000000000000001E-3</v>
      </c>
      <c r="BP272">
        <v>0.01</v>
      </c>
      <c r="BQ272">
        <v>1</v>
      </c>
      <c r="BR272" t="s">
        <v>117</v>
      </c>
      <c r="BS272" t="s">
        <v>118</v>
      </c>
      <c r="BT272" t="s">
        <v>119</v>
      </c>
      <c r="BU272" t="s">
        <v>120</v>
      </c>
      <c r="BX272" t="b">
        <v>0</v>
      </c>
      <c r="BY272" t="b">
        <v>1</v>
      </c>
      <c r="BZ272">
        <f>VLOOKUP(AA272,Comps2,6,FALSE)</f>
        <v>170</v>
      </c>
      <c r="CA272">
        <f>VLOOKUP(AA272,Comps2,7,FALSE)</f>
        <v>185</v>
      </c>
      <c r="CB272" t="str">
        <f>VLOOKUP(AA272,Comps2,8,FALSE)</f>
        <v>mm</v>
      </c>
      <c r="CC272" t="str">
        <f>VLOOKUP(AA272,Comps2,9,FALSE)</f>
        <v>Field</v>
      </c>
      <c r="CD272">
        <f>VLOOKUP(AA272,Comps2,10,FALSE)</f>
        <v>51.9</v>
      </c>
      <c r="CE272" t="str">
        <f>VLOOKUP(AA272,Comps2,11,FALSE)</f>
        <v>g</v>
      </c>
      <c r="CF272" t="str">
        <f>VLOOKUP(AA272,Comps2,12,FALSE)</f>
        <v>Field</v>
      </c>
      <c r="CG272">
        <f>VLOOKUP(AA272,Comps2,13,FALSE)</f>
        <v>0</v>
      </c>
      <c r="CH272" t="e">
        <f>VLOOKUP(AA272,Comps2,14,FALSE)</f>
        <v>#N/A</v>
      </c>
      <c r="CI272" t="str">
        <f>VLOOKUP(AA272,Comps2,15,FALSE)</f>
        <v>LAB</v>
      </c>
    </row>
    <row r="273" spans="1:87" x14ac:dyDescent="0.25">
      <c r="A273" s="1">
        <v>44795</v>
      </c>
      <c r="B273">
        <v>8</v>
      </c>
      <c r="C273">
        <v>2022</v>
      </c>
      <c r="D273" t="s">
        <v>729</v>
      </c>
      <c r="E273" t="s">
        <v>730</v>
      </c>
      <c r="F273" t="s">
        <v>78</v>
      </c>
      <c r="G273" t="s">
        <v>79</v>
      </c>
      <c r="H273" t="s">
        <v>80</v>
      </c>
      <c r="I273" t="s">
        <v>81</v>
      </c>
      <c r="J273" t="s">
        <v>82</v>
      </c>
      <c r="K273" t="s">
        <v>83</v>
      </c>
      <c r="M273" t="s">
        <v>527</v>
      </c>
      <c r="N273" t="s">
        <v>86</v>
      </c>
      <c r="O273" s="2">
        <v>0.69444444444444453</v>
      </c>
      <c r="P273" t="s">
        <v>528</v>
      </c>
      <c r="Q273">
        <v>1</v>
      </c>
      <c r="R273" t="s">
        <v>88</v>
      </c>
      <c r="S273">
        <v>32.579559000000003</v>
      </c>
      <c r="T273">
        <v>-117.137264</v>
      </c>
      <c r="U273" t="s">
        <v>89</v>
      </c>
      <c r="V273" t="b">
        <v>0</v>
      </c>
      <c r="X273" t="s">
        <v>529</v>
      </c>
      <c r="Y273" t="s">
        <v>91</v>
      </c>
      <c r="AA273" t="s">
        <v>779</v>
      </c>
      <c r="AB273" t="s">
        <v>766</v>
      </c>
      <c r="AC273" t="s">
        <v>767</v>
      </c>
      <c r="AD273" t="s">
        <v>96</v>
      </c>
      <c r="AE273">
        <v>1</v>
      </c>
      <c r="AF273" t="s">
        <v>780</v>
      </c>
      <c r="AG273" t="b">
        <v>1</v>
      </c>
      <c r="AH273" t="s">
        <v>781</v>
      </c>
      <c r="AI273" t="s">
        <v>99</v>
      </c>
      <c r="AJ273" t="s">
        <v>100</v>
      </c>
      <c r="AK273">
        <v>37</v>
      </c>
      <c r="AL273" t="s">
        <v>101</v>
      </c>
      <c r="AN273" t="s">
        <v>770</v>
      </c>
      <c r="AO273">
        <v>1</v>
      </c>
      <c r="AP273" t="s">
        <v>103</v>
      </c>
      <c r="AQ273">
        <v>209.7</v>
      </c>
      <c r="AR273" t="s">
        <v>101</v>
      </c>
      <c r="AS273" t="s">
        <v>83</v>
      </c>
      <c r="AT273" t="s">
        <v>104</v>
      </c>
      <c r="AU273" t="s">
        <v>771</v>
      </c>
      <c r="AV273" t="s">
        <v>106</v>
      </c>
      <c r="AW273" t="s">
        <v>125</v>
      </c>
      <c r="AX273">
        <v>50</v>
      </c>
      <c r="AY273" t="s">
        <v>126</v>
      </c>
      <c r="AZ273" t="s">
        <v>109</v>
      </c>
      <c r="BA273" t="s">
        <v>110</v>
      </c>
      <c r="BB273" t="s">
        <v>127</v>
      </c>
      <c r="BC273" t="s">
        <v>697</v>
      </c>
      <c r="BD273" s="1">
        <v>44986</v>
      </c>
      <c r="BE273" t="s">
        <v>772</v>
      </c>
      <c r="BF273" s="1">
        <v>44795</v>
      </c>
      <c r="BG273" t="s">
        <v>117</v>
      </c>
      <c r="BH273" s="1">
        <v>18264</v>
      </c>
      <c r="BI273">
        <v>1</v>
      </c>
      <c r="BJ273" s="35">
        <f>BK273*1000</f>
        <v>11</v>
      </c>
      <c r="BK273">
        <v>1.0999999999999999E-2</v>
      </c>
      <c r="BL273">
        <v>1.0999999999999999E-2</v>
      </c>
      <c r="BM273" t="s">
        <v>123</v>
      </c>
      <c r="BN273" t="s">
        <v>124</v>
      </c>
      <c r="BO273">
        <v>3.0000000000000001E-3</v>
      </c>
      <c r="BP273">
        <v>0.01</v>
      </c>
      <c r="BQ273">
        <v>1</v>
      </c>
      <c r="BR273" t="s">
        <v>117</v>
      </c>
      <c r="BS273" t="s">
        <v>118</v>
      </c>
      <c r="BT273" t="s">
        <v>119</v>
      </c>
      <c r="BU273" t="s">
        <v>120</v>
      </c>
      <c r="BX273" t="b">
        <v>0</v>
      </c>
      <c r="BY273" t="b">
        <v>1</v>
      </c>
      <c r="BZ273">
        <f>VLOOKUP(AA273,Comps2,6,FALSE)</f>
        <v>172</v>
      </c>
      <c r="CA273">
        <f>VLOOKUP(AA273,Comps2,7,FALSE)</f>
        <v>194</v>
      </c>
      <c r="CB273" t="str">
        <f>VLOOKUP(AA273,Comps2,8,FALSE)</f>
        <v>mm</v>
      </c>
      <c r="CC273" t="str">
        <f>VLOOKUP(AA273,Comps2,9,FALSE)</f>
        <v>Field</v>
      </c>
      <c r="CD273">
        <f>VLOOKUP(AA273,Comps2,10,FALSE)</f>
        <v>58.4</v>
      </c>
      <c r="CE273" t="str">
        <f>VLOOKUP(AA273,Comps2,11,FALSE)</f>
        <v>g</v>
      </c>
      <c r="CF273" t="str">
        <f>VLOOKUP(AA273,Comps2,12,FALSE)</f>
        <v>Field</v>
      </c>
      <c r="CG273">
        <f>VLOOKUP(AA273,Comps2,13,FALSE)</f>
        <v>0</v>
      </c>
      <c r="CH273" t="e">
        <f>VLOOKUP(AA273,Comps2,14,FALSE)</f>
        <v>#N/A</v>
      </c>
      <c r="CI273" t="str">
        <f>VLOOKUP(AA273,Comps2,15,FALSE)</f>
        <v>LAB</v>
      </c>
    </row>
    <row r="274" spans="1:87" x14ac:dyDescent="0.25">
      <c r="A274" s="1">
        <v>44796</v>
      </c>
      <c r="B274">
        <v>8</v>
      </c>
      <c r="C274">
        <v>2022</v>
      </c>
      <c r="D274" t="s">
        <v>729</v>
      </c>
      <c r="E274" t="s">
        <v>730</v>
      </c>
      <c r="F274" t="s">
        <v>78</v>
      </c>
      <c r="G274" t="s">
        <v>79</v>
      </c>
      <c r="H274" t="s">
        <v>80</v>
      </c>
      <c r="I274" t="s">
        <v>81</v>
      </c>
      <c r="J274" t="s">
        <v>82</v>
      </c>
      <c r="K274" t="s">
        <v>83</v>
      </c>
      <c r="M274" t="s">
        <v>527</v>
      </c>
      <c r="N274" t="s">
        <v>86</v>
      </c>
      <c r="O274" s="2">
        <v>0.45833333333333331</v>
      </c>
      <c r="P274" t="s">
        <v>528</v>
      </c>
      <c r="Q274">
        <v>1</v>
      </c>
      <c r="R274" t="s">
        <v>88</v>
      </c>
      <c r="S274">
        <v>32.579559000000003</v>
      </c>
      <c r="T274">
        <v>-117.137264</v>
      </c>
      <c r="U274" t="s">
        <v>89</v>
      </c>
      <c r="V274" t="b">
        <v>0</v>
      </c>
      <c r="X274" t="s">
        <v>529</v>
      </c>
      <c r="Y274" t="s">
        <v>91</v>
      </c>
      <c r="AA274" t="s">
        <v>845</v>
      </c>
      <c r="AB274" t="s">
        <v>766</v>
      </c>
      <c r="AC274" t="s">
        <v>767</v>
      </c>
      <c r="AD274" t="s">
        <v>96</v>
      </c>
      <c r="AE274">
        <v>1</v>
      </c>
      <c r="AF274" t="s">
        <v>846</v>
      </c>
      <c r="AG274" t="b">
        <v>1</v>
      </c>
      <c r="AH274" t="s">
        <v>847</v>
      </c>
      <c r="AI274" t="s">
        <v>99</v>
      </c>
      <c r="AJ274" t="s">
        <v>100</v>
      </c>
      <c r="AK274">
        <v>44.86</v>
      </c>
      <c r="AL274" t="s">
        <v>101</v>
      </c>
      <c r="AN274" t="s">
        <v>770</v>
      </c>
      <c r="AO274">
        <v>1</v>
      </c>
      <c r="AP274" t="s">
        <v>103</v>
      </c>
      <c r="AQ274">
        <v>209.7</v>
      </c>
      <c r="AR274" t="s">
        <v>101</v>
      </c>
      <c r="AS274" t="s">
        <v>83</v>
      </c>
      <c r="AT274" t="s">
        <v>104</v>
      </c>
      <c r="AU274" t="s">
        <v>771</v>
      </c>
      <c r="AV274" t="s">
        <v>106</v>
      </c>
      <c r="AW274" t="s">
        <v>125</v>
      </c>
      <c r="AX274">
        <v>50</v>
      </c>
      <c r="AY274" t="s">
        <v>126</v>
      </c>
      <c r="AZ274" t="s">
        <v>109</v>
      </c>
      <c r="BA274" t="s">
        <v>110</v>
      </c>
      <c r="BB274" t="s">
        <v>127</v>
      </c>
      <c r="BC274" t="s">
        <v>697</v>
      </c>
      <c r="BD274" s="1">
        <v>44986</v>
      </c>
      <c r="BE274" t="s">
        <v>772</v>
      </c>
      <c r="BF274" s="1">
        <v>44795</v>
      </c>
      <c r="BG274" t="s">
        <v>117</v>
      </c>
      <c r="BH274" s="1">
        <v>18264</v>
      </c>
      <c r="BI274">
        <v>1</v>
      </c>
      <c r="BJ274" s="35">
        <f>BK274*1000</f>
        <v>11</v>
      </c>
      <c r="BK274">
        <v>1.0999999999999999E-2</v>
      </c>
      <c r="BL274">
        <v>1.0999999999999999E-2</v>
      </c>
      <c r="BM274" t="s">
        <v>123</v>
      </c>
      <c r="BN274" t="s">
        <v>124</v>
      </c>
      <c r="BO274">
        <v>3.0000000000000001E-3</v>
      </c>
      <c r="BP274">
        <v>0.01</v>
      </c>
      <c r="BQ274">
        <v>1</v>
      </c>
      <c r="BR274" t="s">
        <v>117</v>
      </c>
      <c r="BS274" t="s">
        <v>118</v>
      </c>
      <c r="BT274" t="s">
        <v>119</v>
      </c>
      <c r="BU274" t="s">
        <v>120</v>
      </c>
      <c r="BX274" t="b">
        <v>0</v>
      </c>
      <c r="BY274" t="b">
        <v>1</v>
      </c>
      <c r="BZ274">
        <f>VLOOKUP(AA274,Comps2,6,FALSE)</f>
        <v>158</v>
      </c>
      <c r="CA274">
        <f>VLOOKUP(AA274,Comps2,7,FALSE)</f>
        <v>176</v>
      </c>
      <c r="CB274" t="str">
        <f>VLOOKUP(AA274,Comps2,8,FALSE)</f>
        <v>mm</v>
      </c>
      <c r="CC274" t="str">
        <f>VLOOKUP(AA274,Comps2,9,FALSE)</f>
        <v>Field</v>
      </c>
      <c r="CD274">
        <f>VLOOKUP(AA274,Comps2,10,FALSE)</f>
        <v>47</v>
      </c>
      <c r="CE274" t="str">
        <f>VLOOKUP(AA274,Comps2,11,FALSE)</f>
        <v>g</v>
      </c>
      <c r="CF274" t="str">
        <f>VLOOKUP(AA274,Comps2,12,FALSE)</f>
        <v>Field</v>
      </c>
      <c r="CG274">
        <f>VLOOKUP(AA274,Comps2,13,FALSE)</f>
        <v>0</v>
      </c>
      <c r="CH274" t="e">
        <f>VLOOKUP(AA274,Comps2,14,FALSE)</f>
        <v>#N/A</v>
      </c>
      <c r="CI274" t="str">
        <f>VLOOKUP(AA274,Comps2,15,FALSE)</f>
        <v>LAB</v>
      </c>
    </row>
    <row r="275" spans="1:87" x14ac:dyDescent="0.25">
      <c r="A275" s="1">
        <v>44698</v>
      </c>
      <c r="B275">
        <v>5</v>
      </c>
      <c r="C275">
        <v>2022</v>
      </c>
      <c r="D275" t="s">
        <v>280</v>
      </c>
      <c r="E275" t="s">
        <v>281</v>
      </c>
      <c r="F275" t="s">
        <v>78</v>
      </c>
      <c r="G275" t="s">
        <v>79</v>
      </c>
      <c r="H275" t="s">
        <v>80</v>
      </c>
      <c r="I275" t="s">
        <v>81</v>
      </c>
      <c r="J275" t="s">
        <v>82</v>
      </c>
      <c r="K275" t="s">
        <v>83</v>
      </c>
      <c r="L275" t="s">
        <v>282</v>
      </c>
      <c r="M275" t="s">
        <v>85</v>
      </c>
      <c r="N275" t="s">
        <v>86</v>
      </c>
      <c r="O275" s="2">
        <v>0.375</v>
      </c>
      <c r="P275" t="s">
        <v>87</v>
      </c>
      <c r="Q275">
        <v>1</v>
      </c>
      <c r="R275" t="s">
        <v>88</v>
      </c>
      <c r="S275">
        <v>32.988633999999998</v>
      </c>
      <c r="T275">
        <v>-116.582258</v>
      </c>
      <c r="U275" t="s">
        <v>89</v>
      </c>
      <c r="V275" t="b">
        <v>0</v>
      </c>
      <c r="W275">
        <v>9</v>
      </c>
      <c r="X275" t="s">
        <v>90</v>
      </c>
      <c r="Y275" t="s">
        <v>91</v>
      </c>
      <c r="Z275" t="s">
        <v>92</v>
      </c>
      <c r="AA275" t="s">
        <v>303</v>
      </c>
      <c r="AB275" t="s">
        <v>94</v>
      </c>
      <c r="AC275" t="s">
        <v>95</v>
      </c>
      <c r="AD275" t="s">
        <v>96</v>
      </c>
      <c r="AE275">
        <v>1</v>
      </c>
      <c r="AF275" t="s">
        <v>304</v>
      </c>
      <c r="AG275" t="b">
        <v>1</v>
      </c>
      <c r="AH275" t="s">
        <v>305</v>
      </c>
      <c r="AI275" t="s">
        <v>99</v>
      </c>
      <c r="AJ275" t="s">
        <v>100</v>
      </c>
      <c r="AK275">
        <v>25.27</v>
      </c>
      <c r="AL275" t="s">
        <v>101</v>
      </c>
      <c r="AN275" t="s">
        <v>306</v>
      </c>
      <c r="AO275">
        <v>1</v>
      </c>
      <c r="AP275" t="s">
        <v>103</v>
      </c>
      <c r="AQ275">
        <v>248</v>
      </c>
      <c r="AR275" t="s">
        <v>101</v>
      </c>
      <c r="AS275" t="s">
        <v>83</v>
      </c>
      <c r="AT275" t="s">
        <v>104</v>
      </c>
      <c r="AU275" t="s">
        <v>307</v>
      </c>
      <c r="AV275" t="s">
        <v>106</v>
      </c>
      <c r="AW275" t="s">
        <v>125</v>
      </c>
      <c r="AX275">
        <v>50</v>
      </c>
      <c r="AY275" t="s">
        <v>126</v>
      </c>
      <c r="AZ275" t="s">
        <v>109</v>
      </c>
      <c r="BA275" t="s">
        <v>110</v>
      </c>
      <c r="BB275" t="s">
        <v>127</v>
      </c>
      <c r="BC275" t="s">
        <v>128</v>
      </c>
      <c r="BD275" s="1">
        <v>44819</v>
      </c>
      <c r="BE275" t="s">
        <v>308</v>
      </c>
      <c r="BF275" s="1">
        <v>44698</v>
      </c>
      <c r="BG275" t="s">
        <v>117</v>
      </c>
      <c r="BH275" s="1">
        <v>18264</v>
      </c>
      <c r="BI275">
        <v>1</v>
      </c>
      <c r="BJ275" s="35">
        <f>BK275*1000</f>
        <v>10</v>
      </c>
      <c r="BK275">
        <v>0.01</v>
      </c>
      <c r="BL275">
        <v>0.01</v>
      </c>
      <c r="BM275" t="s">
        <v>123</v>
      </c>
      <c r="BN275" t="s">
        <v>124</v>
      </c>
      <c r="BO275">
        <v>3.0000000000000001E-3</v>
      </c>
      <c r="BP275">
        <v>0.01</v>
      </c>
      <c r="BQ275">
        <v>1</v>
      </c>
      <c r="BR275" t="s">
        <v>117</v>
      </c>
      <c r="BS275" t="s">
        <v>118</v>
      </c>
      <c r="BT275" t="s">
        <v>119</v>
      </c>
      <c r="BU275" t="s">
        <v>120</v>
      </c>
      <c r="BX275" t="b">
        <v>0</v>
      </c>
      <c r="BY275" t="b">
        <v>1</v>
      </c>
      <c r="BZ275">
        <f>VLOOKUP(AA275,Comps2,6,FALSE)</f>
        <v>95</v>
      </c>
      <c r="CA275">
        <f>VLOOKUP(AA275,Comps2,7,FALSE)</f>
        <v>100</v>
      </c>
      <c r="CB275" t="str">
        <f>VLOOKUP(AA275,Comps2,8,FALSE)</f>
        <v>mm</v>
      </c>
      <c r="CC275" t="str">
        <f>VLOOKUP(AA275,Comps2,9,FALSE)</f>
        <v>Field</v>
      </c>
      <c r="CD275">
        <f>VLOOKUP(AA275,Comps2,10,FALSE)</f>
        <v>0</v>
      </c>
      <c r="CE275" t="str">
        <f>VLOOKUP(AA275,Comps2,11,FALSE)</f>
        <v>g</v>
      </c>
      <c r="CF275" t="str">
        <f>VLOOKUP(AA275,Comps2,12,FALSE)</f>
        <v>Lab</v>
      </c>
      <c r="CG275">
        <f>VLOOKUP(AA275,Comps2,13,FALSE)</f>
        <v>0</v>
      </c>
      <c r="CH275" t="e">
        <f>VLOOKUP(AA275,Comps2,14,FALSE)</f>
        <v>#N/A</v>
      </c>
      <c r="CI275" t="str">
        <f>VLOOKUP(AA275,Comps2,15,FALSE)</f>
        <v>LAB</v>
      </c>
    </row>
    <row r="276" spans="1:87" x14ac:dyDescent="0.25">
      <c r="A276" s="1">
        <v>44698</v>
      </c>
      <c r="B276">
        <v>5</v>
      </c>
      <c r="C276">
        <v>2022</v>
      </c>
      <c r="D276" t="s">
        <v>280</v>
      </c>
      <c r="E276" t="s">
        <v>281</v>
      </c>
      <c r="F276" t="s">
        <v>78</v>
      </c>
      <c r="G276" t="s">
        <v>79</v>
      </c>
      <c r="H276" t="s">
        <v>80</v>
      </c>
      <c r="I276" t="s">
        <v>81</v>
      </c>
      <c r="J276" t="s">
        <v>82</v>
      </c>
      <c r="K276" t="s">
        <v>83</v>
      </c>
      <c r="L276" t="s">
        <v>282</v>
      </c>
      <c r="M276" t="s">
        <v>85</v>
      </c>
      <c r="N276" t="s">
        <v>86</v>
      </c>
      <c r="O276" s="2">
        <v>0.375</v>
      </c>
      <c r="P276" t="s">
        <v>87</v>
      </c>
      <c r="Q276">
        <v>1</v>
      </c>
      <c r="R276" t="s">
        <v>88</v>
      </c>
      <c r="S276">
        <v>32.988633999999998</v>
      </c>
      <c r="T276">
        <v>-116.582258</v>
      </c>
      <c r="U276" t="s">
        <v>89</v>
      </c>
      <c r="V276" t="b">
        <v>0</v>
      </c>
      <c r="W276">
        <v>9</v>
      </c>
      <c r="X276" t="s">
        <v>90</v>
      </c>
      <c r="Y276" t="s">
        <v>91</v>
      </c>
      <c r="Z276" t="s">
        <v>92</v>
      </c>
      <c r="AA276" t="s">
        <v>311</v>
      </c>
      <c r="AB276" t="s">
        <v>94</v>
      </c>
      <c r="AC276" t="s">
        <v>95</v>
      </c>
      <c r="AD276" t="s">
        <v>96</v>
      </c>
      <c r="AE276">
        <v>1</v>
      </c>
      <c r="AF276" t="s">
        <v>312</v>
      </c>
      <c r="AG276" t="b">
        <v>1</v>
      </c>
      <c r="AH276" t="s">
        <v>313</v>
      </c>
      <c r="AI276" t="s">
        <v>99</v>
      </c>
      <c r="AJ276" t="s">
        <v>100</v>
      </c>
      <c r="AK276">
        <v>46.89</v>
      </c>
      <c r="AL276" t="s">
        <v>101</v>
      </c>
      <c r="AN276" t="s">
        <v>306</v>
      </c>
      <c r="AO276">
        <v>1</v>
      </c>
      <c r="AP276" t="s">
        <v>103</v>
      </c>
      <c r="AQ276">
        <v>248</v>
      </c>
      <c r="AR276" t="s">
        <v>101</v>
      </c>
      <c r="AS276" t="s">
        <v>83</v>
      </c>
      <c r="AT276" t="s">
        <v>104</v>
      </c>
      <c r="AU276" t="s">
        <v>307</v>
      </c>
      <c r="AV276" t="s">
        <v>106</v>
      </c>
      <c r="AW276" t="s">
        <v>125</v>
      </c>
      <c r="AX276">
        <v>50</v>
      </c>
      <c r="AY276" t="s">
        <v>126</v>
      </c>
      <c r="AZ276" t="s">
        <v>109</v>
      </c>
      <c r="BA276" t="s">
        <v>110</v>
      </c>
      <c r="BB276" t="s">
        <v>127</v>
      </c>
      <c r="BC276" t="s">
        <v>128</v>
      </c>
      <c r="BD276" s="1">
        <v>44819</v>
      </c>
      <c r="BE276" t="s">
        <v>308</v>
      </c>
      <c r="BF276" s="1">
        <v>44698</v>
      </c>
      <c r="BG276" t="s">
        <v>117</v>
      </c>
      <c r="BH276" s="1">
        <v>18264</v>
      </c>
      <c r="BI276">
        <v>1</v>
      </c>
      <c r="BJ276" s="35">
        <f>BK276*1000</f>
        <v>10</v>
      </c>
      <c r="BK276">
        <v>0.01</v>
      </c>
      <c r="BL276">
        <v>0.01</v>
      </c>
      <c r="BM276" t="s">
        <v>123</v>
      </c>
      <c r="BN276" t="s">
        <v>124</v>
      </c>
      <c r="BO276">
        <v>3.0000000000000001E-3</v>
      </c>
      <c r="BP276">
        <v>0.01</v>
      </c>
      <c r="BQ276">
        <v>1</v>
      </c>
      <c r="BR276" t="s">
        <v>117</v>
      </c>
      <c r="BS276" t="s">
        <v>118</v>
      </c>
      <c r="BT276" t="s">
        <v>119</v>
      </c>
      <c r="BU276" t="s">
        <v>120</v>
      </c>
      <c r="BX276" t="b">
        <v>0</v>
      </c>
      <c r="BY276" t="b">
        <v>1</v>
      </c>
      <c r="BZ276">
        <f>VLOOKUP(AA276,Comps2,6,FALSE)</f>
        <v>112</v>
      </c>
      <c r="CA276">
        <f>VLOOKUP(AA276,Comps2,7,FALSE)</f>
        <v>123</v>
      </c>
      <c r="CB276" t="str">
        <f>VLOOKUP(AA276,Comps2,8,FALSE)</f>
        <v>mm</v>
      </c>
      <c r="CC276" t="str">
        <f>VLOOKUP(AA276,Comps2,9,FALSE)</f>
        <v>Field</v>
      </c>
      <c r="CD276">
        <f>VLOOKUP(AA276,Comps2,10,FALSE)</f>
        <v>0</v>
      </c>
      <c r="CE276" t="str">
        <f>VLOOKUP(AA276,Comps2,11,FALSE)</f>
        <v>g</v>
      </c>
      <c r="CF276" t="str">
        <f>VLOOKUP(AA276,Comps2,12,FALSE)</f>
        <v>Lab</v>
      </c>
      <c r="CG276">
        <f>VLOOKUP(AA276,Comps2,13,FALSE)</f>
        <v>0</v>
      </c>
      <c r="CH276" t="e">
        <f>VLOOKUP(AA276,Comps2,14,FALSE)</f>
        <v>#N/A</v>
      </c>
      <c r="CI276" t="str">
        <f>VLOOKUP(AA276,Comps2,15,FALSE)</f>
        <v>LAB</v>
      </c>
    </row>
    <row r="277" spans="1:87" x14ac:dyDescent="0.25">
      <c r="A277" s="1">
        <v>44698</v>
      </c>
      <c r="B277">
        <v>5</v>
      </c>
      <c r="C277">
        <v>2022</v>
      </c>
      <c r="D277" t="s">
        <v>280</v>
      </c>
      <c r="E277" t="s">
        <v>281</v>
      </c>
      <c r="F277" t="s">
        <v>78</v>
      </c>
      <c r="G277" t="s">
        <v>79</v>
      </c>
      <c r="H277" t="s">
        <v>80</v>
      </c>
      <c r="I277" t="s">
        <v>81</v>
      </c>
      <c r="J277" t="s">
        <v>82</v>
      </c>
      <c r="K277" t="s">
        <v>83</v>
      </c>
      <c r="L277" t="s">
        <v>282</v>
      </c>
      <c r="M277" t="s">
        <v>85</v>
      </c>
      <c r="N277" t="s">
        <v>86</v>
      </c>
      <c r="O277" s="2">
        <v>0.375</v>
      </c>
      <c r="P277" t="s">
        <v>87</v>
      </c>
      <c r="Q277">
        <v>1</v>
      </c>
      <c r="R277" t="s">
        <v>88</v>
      </c>
      <c r="S277">
        <v>32.988633999999998</v>
      </c>
      <c r="T277">
        <v>-116.582258</v>
      </c>
      <c r="U277" t="s">
        <v>89</v>
      </c>
      <c r="V277" t="b">
        <v>0</v>
      </c>
      <c r="W277">
        <v>9</v>
      </c>
      <c r="X277" t="s">
        <v>90</v>
      </c>
      <c r="Y277" t="s">
        <v>91</v>
      </c>
      <c r="Z277" t="s">
        <v>92</v>
      </c>
      <c r="AA277" t="s">
        <v>314</v>
      </c>
      <c r="AB277" t="s">
        <v>94</v>
      </c>
      <c r="AC277" t="s">
        <v>95</v>
      </c>
      <c r="AD277" t="s">
        <v>96</v>
      </c>
      <c r="AE277">
        <v>1</v>
      </c>
      <c r="AF277" t="s">
        <v>315</v>
      </c>
      <c r="AG277" t="b">
        <v>1</v>
      </c>
      <c r="AH277" t="s">
        <v>316</v>
      </c>
      <c r="AI277" t="s">
        <v>99</v>
      </c>
      <c r="AJ277" t="s">
        <v>100</v>
      </c>
      <c r="AK277">
        <v>35.17</v>
      </c>
      <c r="AL277" t="s">
        <v>101</v>
      </c>
      <c r="AN277" t="s">
        <v>306</v>
      </c>
      <c r="AO277">
        <v>1</v>
      </c>
      <c r="AP277" t="s">
        <v>103</v>
      </c>
      <c r="AQ277">
        <v>248</v>
      </c>
      <c r="AR277" t="s">
        <v>101</v>
      </c>
      <c r="AS277" t="s">
        <v>83</v>
      </c>
      <c r="AT277" t="s">
        <v>104</v>
      </c>
      <c r="AU277" t="s">
        <v>307</v>
      </c>
      <c r="AV277" t="s">
        <v>106</v>
      </c>
      <c r="AW277" t="s">
        <v>125</v>
      </c>
      <c r="AX277">
        <v>50</v>
      </c>
      <c r="AY277" t="s">
        <v>126</v>
      </c>
      <c r="AZ277" t="s">
        <v>109</v>
      </c>
      <c r="BA277" t="s">
        <v>110</v>
      </c>
      <c r="BB277" t="s">
        <v>127</v>
      </c>
      <c r="BC277" t="s">
        <v>128</v>
      </c>
      <c r="BD277" s="1">
        <v>44819</v>
      </c>
      <c r="BE277" t="s">
        <v>308</v>
      </c>
      <c r="BF277" s="1">
        <v>44698</v>
      </c>
      <c r="BG277" t="s">
        <v>117</v>
      </c>
      <c r="BH277" s="1">
        <v>18264</v>
      </c>
      <c r="BI277">
        <v>1</v>
      </c>
      <c r="BJ277" s="35">
        <f>BK277*1000</f>
        <v>10</v>
      </c>
      <c r="BK277">
        <v>0.01</v>
      </c>
      <c r="BL277">
        <v>0.01</v>
      </c>
      <c r="BM277" t="s">
        <v>123</v>
      </c>
      <c r="BN277" t="s">
        <v>124</v>
      </c>
      <c r="BO277">
        <v>3.0000000000000001E-3</v>
      </c>
      <c r="BP277">
        <v>0.01</v>
      </c>
      <c r="BQ277">
        <v>1</v>
      </c>
      <c r="BR277" t="s">
        <v>117</v>
      </c>
      <c r="BS277" t="s">
        <v>118</v>
      </c>
      <c r="BT277" t="s">
        <v>119</v>
      </c>
      <c r="BU277" t="s">
        <v>120</v>
      </c>
      <c r="BX277" t="b">
        <v>0</v>
      </c>
      <c r="BY277" t="b">
        <v>1</v>
      </c>
      <c r="BZ277">
        <f>VLOOKUP(AA277,Comps2,6,FALSE)</f>
        <v>110</v>
      </c>
      <c r="CA277">
        <f>VLOOKUP(AA277,Comps2,7,FALSE)</f>
        <v>116</v>
      </c>
      <c r="CB277" t="str">
        <f>VLOOKUP(AA277,Comps2,8,FALSE)</f>
        <v>mm</v>
      </c>
      <c r="CC277" t="str">
        <f>VLOOKUP(AA277,Comps2,9,FALSE)</f>
        <v>Field</v>
      </c>
      <c r="CD277">
        <f>VLOOKUP(AA277,Comps2,10,FALSE)</f>
        <v>0</v>
      </c>
      <c r="CE277" t="str">
        <f>VLOOKUP(AA277,Comps2,11,FALSE)</f>
        <v>g</v>
      </c>
      <c r="CF277" t="str">
        <f>VLOOKUP(AA277,Comps2,12,FALSE)</f>
        <v>Lab</v>
      </c>
      <c r="CG277">
        <f>VLOOKUP(AA277,Comps2,13,FALSE)</f>
        <v>0</v>
      </c>
      <c r="CH277" t="e">
        <f>VLOOKUP(AA277,Comps2,14,FALSE)</f>
        <v>#N/A</v>
      </c>
      <c r="CI277" t="str">
        <f>VLOOKUP(AA277,Comps2,15,FALSE)</f>
        <v>LAB</v>
      </c>
    </row>
    <row r="278" spans="1:87" x14ac:dyDescent="0.25">
      <c r="A278" s="1">
        <v>44698</v>
      </c>
      <c r="B278">
        <v>5</v>
      </c>
      <c r="C278">
        <v>2022</v>
      </c>
      <c r="D278" t="s">
        <v>280</v>
      </c>
      <c r="E278" t="s">
        <v>281</v>
      </c>
      <c r="F278" t="s">
        <v>78</v>
      </c>
      <c r="G278" t="s">
        <v>79</v>
      </c>
      <c r="H278" t="s">
        <v>80</v>
      </c>
      <c r="I278" t="s">
        <v>81</v>
      </c>
      <c r="J278" t="s">
        <v>82</v>
      </c>
      <c r="K278" t="s">
        <v>83</v>
      </c>
      <c r="L278" t="s">
        <v>282</v>
      </c>
      <c r="M278" t="s">
        <v>85</v>
      </c>
      <c r="N278" t="s">
        <v>86</v>
      </c>
      <c r="O278" s="2">
        <v>0.375</v>
      </c>
      <c r="P278" t="s">
        <v>87</v>
      </c>
      <c r="Q278">
        <v>1</v>
      </c>
      <c r="R278" t="s">
        <v>88</v>
      </c>
      <c r="S278">
        <v>32.988633999999998</v>
      </c>
      <c r="T278">
        <v>-116.582258</v>
      </c>
      <c r="U278" t="s">
        <v>89</v>
      </c>
      <c r="V278" t="b">
        <v>0</v>
      </c>
      <c r="W278">
        <v>9</v>
      </c>
      <c r="X278" t="s">
        <v>90</v>
      </c>
      <c r="Y278" t="s">
        <v>91</v>
      </c>
      <c r="Z278" t="s">
        <v>92</v>
      </c>
      <c r="AA278" t="s">
        <v>317</v>
      </c>
      <c r="AB278" t="s">
        <v>94</v>
      </c>
      <c r="AC278" t="s">
        <v>95</v>
      </c>
      <c r="AD278" t="s">
        <v>96</v>
      </c>
      <c r="AE278">
        <v>1</v>
      </c>
      <c r="AF278" t="s">
        <v>318</v>
      </c>
      <c r="AG278" t="b">
        <v>1</v>
      </c>
      <c r="AH278" t="s">
        <v>319</v>
      </c>
      <c r="AI278" t="s">
        <v>99</v>
      </c>
      <c r="AJ278" t="s">
        <v>100</v>
      </c>
      <c r="AK278">
        <v>50.11</v>
      </c>
      <c r="AL278" t="s">
        <v>101</v>
      </c>
      <c r="AN278" t="s">
        <v>306</v>
      </c>
      <c r="AO278">
        <v>1</v>
      </c>
      <c r="AP278" t="s">
        <v>103</v>
      </c>
      <c r="AQ278">
        <v>248</v>
      </c>
      <c r="AR278" t="s">
        <v>101</v>
      </c>
      <c r="AS278" t="s">
        <v>83</v>
      </c>
      <c r="AT278" t="s">
        <v>104</v>
      </c>
      <c r="AU278" t="s">
        <v>307</v>
      </c>
      <c r="AV278" t="s">
        <v>106</v>
      </c>
      <c r="AW278" t="s">
        <v>125</v>
      </c>
      <c r="AX278">
        <v>50</v>
      </c>
      <c r="AY278" t="s">
        <v>126</v>
      </c>
      <c r="AZ278" t="s">
        <v>109</v>
      </c>
      <c r="BA278" t="s">
        <v>110</v>
      </c>
      <c r="BB278" t="s">
        <v>127</v>
      </c>
      <c r="BC278" t="s">
        <v>128</v>
      </c>
      <c r="BD278" s="1">
        <v>44819</v>
      </c>
      <c r="BE278" t="s">
        <v>308</v>
      </c>
      <c r="BF278" s="1">
        <v>44698</v>
      </c>
      <c r="BG278" t="s">
        <v>117</v>
      </c>
      <c r="BH278" s="1">
        <v>18264</v>
      </c>
      <c r="BI278">
        <v>1</v>
      </c>
      <c r="BJ278" s="35">
        <f>BK278*1000</f>
        <v>10</v>
      </c>
      <c r="BK278">
        <v>0.01</v>
      </c>
      <c r="BL278">
        <v>0.01</v>
      </c>
      <c r="BM278" t="s">
        <v>123</v>
      </c>
      <c r="BN278" t="s">
        <v>124</v>
      </c>
      <c r="BO278">
        <v>3.0000000000000001E-3</v>
      </c>
      <c r="BP278">
        <v>0.01</v>
      </c>
      <c r="BQ278">
        <v>1</v>
      </c>
      <c r="BR278" t="s">
        <v>117</v>
      </c>
      <c r="BS278" t="s">
        <v>118</v>
      </c>
      <c r="BT278" t="s">
        <v>119</v>
      </c>
      <c r="BU278" t="s">
        <v>120</v>
      </c>
      <c r="BX278" t="b">
        <v>0</v>
      </c>
      <c r="BY278" t="b">
        <v>1</v>
      </c>
      <c r="BZ278">
        <f>VLOOKUP(AA278,Comps2,6,FALSE)</f>
        <v>119</v>
      </c>
      <c r="CA278">
        <f>VLOOKUP(AA278,Comps2,7,FALSE)</f>
        <v>125</v>
      </c>
      <c r="CB278" t="str">
        <f>VLOOKUP(AA278,Comps2,8,FALSE)</f>
        <v>mm</v>
      </c>
      <c r="CC278" t="str">
        <f>VLOOKUP(AA278,Comps2,9,FALSE)</f>
        <v>Field</v>
      </c>
      <c r="CD278">
        <f>VLOOKUP(AA278,Comps2,10,FALSE)</f>
        <v>0</v>
      </c>
      <c r="CE278" t="str">
        <f>VLOOKUP(AA278,Comps2,11,FALSE)</f>
        <v>g</v>
      </c>
      <c r="CF278" t="str">
        <f>VLOOKUP(AA278,Comps2,12,FALSE)</f>
        <v>Lab</v>
      </c>
      <c r="CG278">
        <f>VLOOKUP(AA278,Comps2,13,FALSE)</f>
        <v>0</v>
      </c>
      <c r="CH278" t="e">
        <f>VLOOKUP(AA278,Comps2,14,FALSE)</f>
        <v>#N/A</v>
      </c>
      <c r="CI278" t="str">
        <f>VLOOKUP(AA278,Comps2,15,FALSE)</f>
        <v>LAB</v>
      </c>
    </row>
    <row r="279" spans="1:87" x14ac:dyDescent="0.25">
      <c r="A279" s="1">
        <v>44698</v>
      </c>
      <c r="B279">
        <v>5</v>
      </c>
      <c r="C279">
        <v>2022</v>
      </c>
      <c r="D279" t="s">
        <v>280</v>
      </c>
      <c r="E279" t="s">
        <v>281</v>
      </c>
      <c r="F279" t="s">
        <v>78</v>
      </c>
      <c r="G279" t="s">
        <v>79</v>
      </c>
      <c r="H279" t="s">
        <v>80</v>
      </c>
      <c r="I279" t="s">
        <v>81</v>
      </c>
      <c r="J279" t="s">
        <v>82</v>
      </c>
      <c r="K279" t="s">
        <v>83</v>
      </c>
      <c r="L279" t="s">
        <v>282</v>
      </c>
      <c r="M279" t="s">
        <v>85</v>
      </c>
      <c r="N279" t="s">
        <v>86</v>
      </c>
      <c r="O279" s="2">
        <v>0.375</v>
      </c>
      <c r="P279" t="s">
        <v>87</v>
      </c>
      <c r="Q279">
        <v>1</v>
      </c>
      <c r="R279" t="s">
        <v>88</v>
      </c>
      <c r="S279">
        <v>32.988633999999998</v>
      </c>
      <c r="T279">
        <v>-116.582258</v>
      </c>
      <c r="U279" t="s">
        <v>89</v>
      </c>
      <c r="V279" t="b">
        <v>0</v>
      </c>
      <c r="W279">
        <v>9</v>
      </c>
      <c r="X279" t="s">
        <v>90</v>
      </c>
      <c r="Y279" t="s">
        <v>91</v>
      </c>
      <c r="Z279" t="s">
        <v>92</v>
      </c>
      <c r="AA279" t="s">
        <v>320</v>
      </c>
      <c r="AB279" t="s">
        <v>94</v>
      </c>
      <c r="AC279" t="s">
        <v>95</v>
      </c>
      <c r="AD279" t="s">
        <v>96</v>
      </c>
      <c r="AE279">
        <v>1</v>
      </c>
      <c r="AF279" t="s">
        <v>321</v>
      </c>
      <c r="AG279" t="b">
        <v>1</v>
      </c>
      <c r="AH279" t="s">
        <v>322</v>
      </c>
      <c r="AI279" t="s">
        <v>99</v>
      </c>
      <c r="AJ279" t="s">
        <v>100</v>
      </c>
      <c r="AK279">
        <v>90.56</v>
      </c>
      <c r="AL279" t="s">
        <v>101</v>
      </c>
      <c r="AN279" t="s">
        <v>306</v>
      </c>
      <c r="AO279">
        <v>1</v>
      </c>
      <c r="AP279" t="s">
        <v>103</v>
      </c>
      <c r="AQ279">
        <v>248</v>
      </c>
      <c r="AR279" t="s">
        <v>101</v>
      </c>
      <c r="AS279" t="s">
        <v>83</v>
      </c>
      <c r="AT279" t="s">
        <v>104</v>
      </c>
      <c r="AU279" t="s">
        <v>307</v>
      </c>
      <c r="AV279" t="s">
        <v>106</v>
      </c>
      <c r="AW279" t="s">
        <v>125</v>
      </c>
      <c r="AX279">
        <v>50</v>
      </c>
      <c r="AY279" t="s">
        <v>126</v>
      </c>
      <c r="AZ279" t="s">
        <v>109</v>
      </c>
      <c r="BA279" t="s">
        <v>110</v>
      </c>
      <c r="BB279" t="s">
        <v>127</v>
      </c>
      <c r="BC279" t="s">
        <v>128</v>
      </c>
      <c r="BD279" s="1">
        <v>44819</v>
      </c>
      <c r="BE279" t="s">
        <v>308</v>
      </c>
      <c r="BF279" s="1">
        <v>44698</v>
      </c>
      <c r="BG279" t="s">
        <v>117</v>
      </c>
      <c r="BH279" s="1">
        <v>18264</v>
      </c>
      <c r="BI279">
        <v>1</v>
      </c>
      <c r="BJ279" s="35">
        <f>BK279*1000</f>
        <v>10</v>
      </c>
      <c r="BK279">
        <v>0.01</v>
      </c>
      <c r="BL279">
        <v>0.01</v>
      </c>
      <c r="BM279" t="s">
        <v>123</v>
      </c>
      <c r="BN279" t="s">
        <v>124</v>
      </c>
      <c r="BO279">
        <v>3.0000000000000001E-3</v>
      </c>
      <c r="BP279">
        <v>0.01</v>
      </c>
      <c r="BQ279">
        <v>1</v>
      </c>
      <c r="BR279" t="s">
        <v>117</v>
      </c>
      <c r="BS279" t="s">
        <v>118</v>
      </c>
      <c r="BT279" t="s">
        <v>119</v>
      </c>
      <c r="BU279" t="s">
        <v>120</v>
      </c>
      <c r="BX279" t="b">
        <v>0</v>
      </c>
      <c r="BY279" t="b">
        <v>1</v>
      </c>
      <c r="BZ279">
        <f>VLOOKUP(AA279,Comps2,6,FALSE)</f>
        <v>148</v>
      </c>
      <c r="CA279">
        <f>VLOOKUP(AA279,Comps2,7,FALSE)</f>
        <v>155</v>
      </c>
      <c r="CB279" t="str">
        <f>VLOOKUP(AA279,Comps2,8,FALSE)</f>
        <v>mm</v>
      </c>
      <c r="CC279" t="str">
        <f>VLOOKUP(AA279,Comps2,9,FALSE)</f>
        <v>Field</v>
      </c>
      <c r="CD279">
        <f>VLOOKUP(AA279,Comps2,10,FALSE)</f>
        <v>0</v>
      </c>
      <c r="CE279" t="str">
        <f>VLOOKUP(AA279,Comps2,11,FALSE)</f>
        <v>g</v>
      </c>
      <c r="CF279" t="str">
        <f>VLOOKUP(AA279,Comps2,12,FALSE)</f>
        <v>Lab</v>
      </c>
      <c r="CG279">
        <f>VLOOKUP(AA279,Comps2,13,FALSE)</f>
        <v>0</v>
      </c>
      <c r="CH279" t="e">
        <f>VLOOKUP(AA279,Comps2,14,FALSE)</f>
        <v>#N/A</v>
      </c>
      <c r="CI279" t="str">
        <f>VLOOKUP(AA279,Comps2,15,FALSE)</f>
        <v>LAB</v>
      </c>
    </row>
    <row r="280" spans="1:87" x14ac:dyDescent="0.25">
      <c r="A280" s="1">
        <v>44697</v>
      </c>
      <c r="B280">
        <v>5</v>
      </c>
      <c r="C280">
        <v>2022</v>
      </c>
      <c r="D280" t="s">
        <v>76</v>
      </c>
      <c r="E280" t="s">
        <v>77</v>
      </c>
      <c r="F280" t="s">
        <v>78</v>
      </c>
      <c r="G280" t="s">
        <v>79</v>
      </c>
      <c r="H280" t="s">
        <v>80</v>
      </c>
      <c r="I280" t="s">
        <v>81</v>
      </c>
      <c r="J280" t="s">
        <v>82</v>
      </c>
      <c r="K280" t="s">
        <v>83</v>
      </c>
      <c r="L280" t="s">
        <v>84</v>
      </c>
      <c r="M280" t="s">
        <v>85</v>
      </c>
      <c r="N280" t="s">
        <v>86</v>
      </c>
      <c r="O280" s="2">
        <v>0.55555555555555558</v>
      </c>
      <c r="P280" t="s">
        <v>87</v>
      </c>
      <c r="Q280">
        <v>1</v>
      </c>
      <c r="R280" t="s">
        <v>88</v>
      </c>
      <c r="S280">
        <v>32.736890000000002</v>
      </c>
      <c r="T280">
        <v>-117.06286</v>
      </c>
      <c r="U280" t="s">
        <v>89</v>
      </c>
      <c r="V280" t="b">
        <v>0</v>
      </c>
      <c r="X280" t="s">
        <v>90</v>
      </c>
      <c r="Y280" t="s">
        <v>91</v>
      </c>
      <c r="Z280" t="s">
        <v>92</v>
      </c>
      <c r="AA280" t="s">
        <v>260</v>
      </c>
      <c r="AB280" t="s">
        <v>261</v>
      </c>
      <c r="AC280" t="s">
        <v>262</v>
      </c>
      <c r="AD280" t="s">
        <v>96</v>
      </c>
      <c r="AE280">
        <v>1</v>
      </c>
      <c r="AF280" t="s">
        <v>263</v>
      </c>
      <c r="AG280" t="b">
        <v>1</v>
      </c>
      <c r="AH280" t="s">
        <v>264</v>
      </c>
      <c r="AI280" t="s">
        <v>99</v>
      </c>
      <c r="AJ280" t="s">
        <v>100</v>
      </c>
      <c r="AK280">
        <v>62.12</v>
      </c>
      <c r="AL280" t="s">
        <v>101</v>
      </c>
      <c r="AN280" t="s">
        <v>265</v>
      </c>
      <c r="AO280">
        <v>1</v>
      </c>
      <c r="AP280" t="s">
        <v>103</v>
      </c>
      <c r="AQ280">
        <v>343.56</v>
      </c>
      <c r="AR280" t="s">
        <v>101</v>
      </c>
      <c r="AS280" t="s">
        <v>83</v>
      </c>
      <c r="AT280" t="s">
        <v>104</v>
      </c>
      <c r="AU280" t="s">
        <v>266</v>
      </c>
      <c r="AV280" t="s">
        <v>106</v>
      </c>
      <c r="AW280" t="s">
        <v>125</v>
      </c>
      <c r="AX280">
        <v>50</v>
      </c>
      <c r="AY280" t="s">
        <v>126</v>
      </c>
      <c r="AZ280" t="s">
        <v>109</v>
      </c>
      <c r="BA280" t="s">
        <v>110</v>
      </c>
      <c r="BB280" t="s">
        <v>127</v>
      </c>
      <c r="BC280" t="s">
        <v>128</v>
      </c>
      <c r="BD280" s="1">
        <v>44819</v>
      </c>
      <c r="BE280" t="s">
        <v>267</v>
      </c>
      <c r="BF280" s="1">
        <v>44697</v>
      </c>
      <c r="BG280" t="s">
        <v>117</v>
      </c>
      <c r="BH280" s="1">
        <v>18264</v>
      </c>
      <c r="BI280">
        <v>1</v>
      </c>
      <c r="BJ280" s="35">
        <f>BK280*1000</f>
        <v>9</v>
      </c>
      <c r="BK280">
        <v>8.9999999999999993E-3</v>
      </c>
      <c r="BL280">
        <v>8.9999999999999993E-3</v>
      </c>
      <c r="BM280" t="s">
        <v>115</v>
      </c>
      <c r="BN280" t="s">
        <v>116</v>
      </c>
      <c r="BO280">
        <v>3.0000000000000001E-3</v>
      </c>
      <c r="BP280">
        <v>0.01</v>
      </c>
      <c r="BQ280">
        <v>1</v>
      </c>
      <c r="BR280" t="s">
        <v>117</v>
      </c>
      <c r="BS280" t="s">
        <v>118</v>
      </c>
      <c r="BT280" t="s">
        <v>119</v>
      </c>
      <c r="BU280" t="s">
        <v>120</v>
      </c>
      <c r="BX280" t="b">
        <v>0</v>
      </c>
      <c r="BY280" t="b">
        <v>1</v>
      </c>
      <c r="BZ280">
        <f>VLOOKUP(AA280,Comps2,6,FALSE)</f>
        <v>141</v>
      </c>
      <c r="CA280">
        <f>VLOOKUP(AA280,Comps2,7,FALSE)</f>
        <v>150</v>
      </c>
      <c r="CB280" t="str">
        <f>VLOOKUP(AA280,Comps2,8,FALSE)</f>
        <v>mm</v>
      </c>
      <c r="CC280" t="str">
        <f>VLOOKUP(AA280,Comps2,9,FALSE)</f>
        <v>Field</v>
      </c>
      <c r="CD280">
        <f>VLOOKUP(AA280,Comps2,10,FALSE)</f>
        <v>0</v>
      </c>
      <c r="CE280" t="str">
        <f>VLOOKUP(AA280,Comps2,11,FALSE)</f>
        <v>g</v>
      </c>
      <c r="CF280" t="str">
        <f>VLOOKUP(AA280,Comps2,12,FALSE)</f>
        <v>Lab</v>
      </c>
      <c r="CG280">
        <f>VLOOKUP(AA280,Comps2,13,FALSE)</f>
        <v>0</v>
      </c>
      <c r="CH280" t="e">
        <f>VLOOKUP(AA280,Comps2,14,FALSE)</f>
        <v>#N/A</v>
      </c>
      <c r="CI280" t="str">
        <f>VLOOKUP(AA280,Comps2,15,FALSE)</f>
        <v>LAB</v>
      </c>
    </row>
    <row r="281" spans="1:87" x14ac:dyDescent="0.25">
      <c r="A281" s="1">
        <v>44697</v>
      </c>
      <c r="B281">
        <v>5</v>
      </c>
      <c r="C281">
        <v>2022</v>
      </c>
      <c r="D281" t="s">
        <v>76</v>
      </c>
      <c r="E281" t="s">
        <v>77</v>
      </c>
      <c r="F281" t="s">
        <v>78</v>
      </c>
      <c r="G281" t="s">
        <v>79</v>
      </c>
      <c r="H281" t="s">
        <v>80</v>
      </c>
      <c r="I281" t="s">
        <v>81</v>
      </c>
      <c r="J281" t="s">
        <v>82</v>
      </c>
      <c r="K281" t="s">
        <v>83</v>
      </c>
      <c r="L281" t="s">
        <v>84</v>
      </c>
      <c r="M281" t="s">
        <v>85</v>
      </c>
      <c r="N281" t="s">
        <v>86</v>
      </c>
      <c r="O281" s="2">
        <v>0.55555555555555558</v>
      </c>
      <c r="P281" t="s">
        <v>87</v>
      </c>
      <c r="Q281">
        <v>1</v>
      </c>
      <c r="R281" t="s">
        <v>88</v>
      </c>
      <c r="S281">
        <v>32.736890000000002</v>
      </c>
      <c r="T281">
        <v>-117.06286</v>
      </c>
      <c r="U281" t="s">
        <v>89</v>
      </c>
      <c r="V281" t="b">
        <v>0</v>
      </c>
      <c r="X281" t="s">
        <v>90</v>
      </c>
      <c r="Y281" t="s">
        <v>91</v>
      </c>
      <c r="Z281" t="s">
        <v>92</v>
      </c>
      <c r="AA281" t="s">
        <v>268</v>
      </c>
      <c r="AB281" t="s">
        <v>261</v>
      </c>
      <c r="AC281" t="s">
        <v>262</v>
      </c>
      <c r="AD281" t="s">
        <v>96</v>
      </c>
      <c r="AE281">
        <v>1</v>
      </c>
      <c r="AF281" t="s">
        <v>269</v>
      </c>
      <c r="AG281" t="b">
        <v>1</v>
      </c>
      <c r="AH281" t="s">
        <v>270</v>
      </c>
      <c r="AI281" t="s">
        <v>99</v>
      </c>
      <c r="AJ281" t="s">
        <v>100</v>
      </c>
      <c r="AK281">
        <v>57.52</v>
      </c>
      <c r="AL281" t="s">
        <v>101</v>
      </c>
      <c r="AN281" t="s">
        <v>265</v>
      </c>
      <c r="AO281">
        <v>1</v>
      </c>
      <c r="AP281" t="s">
        <v>103</v>
      </c>
      <c r="AQ281">
        <v>343.56</v>
      </c>
      <c r="AR281" t="s">
        <v>101</v>
      </c>
      <c r="AS281" t="s">
        <v>83</v>
      </c>
      <c r="AT281" t="s">
        <v>104</v>
      </c>
      <c r="AU281" t="s">
        <v>266</v>
      </c>
      <c r="AV281" t="s">
        <v>106</v>
      </c>
      <c r="AW281" t="s">
        <v>125</v>
      </c>
      <c r="AX281">
        <v>50</v>
      </c>
      <c r="AY281" t="s">
        <v>126</v>
      </c>
      <c r="AZ281" t="s">
        <v>109</v>
      </c>
      <c r="BA281" t="s">
        <v>110</v>
      </c>
      <c r="BB281" t="s">
        <v>127</v>
      </c>
      <c r="BC281" t="s">
        <v>128</v>
      </c>
      <c r="BD281" s="1">
        <v>44819</v>
      </c>
      <c r="BE281" t="s">
        <v>267</v>
      </c>
      <c r="BF281" s="1">
        <v>44697</v>
      </c>
      <c r="BG281" t="s">
        <v>117</v>
      </c>
      <c r="BH281" s="1">
        <v>18264</v>
      </c>
      <c r="BI281">
        <v>1</v>
      </c>
      <c r="BJ281" s="35">
        <f>BK281*1000</f>
        <v>9</v>
      </c>
      <c r="BK281">
        <v>8.9999999999999993E-3</v>
      </c>
      <c r="BL281">
        <v>8.9999999999999993E-3</v>
      </c>
      <c r="BM281" t="s">
        <v>115</v>
      </c>
      <c r="BN281" t="s">
        <v>116</v>
      </c>
      <c r="BO281">
        <v>3.0000000000000001E-3</v>
      </c>
      <c r="BP281">
        <v>0.01</v>
      </c>
      <c r="BQ281">
        <v>1</v>
      </c>
      <c r="BR281" t="s">
        <v>117</v>
      </c>
      <c r="BS281" t="s">
        <v>118</v>
      </c>
      <c r="BT281" t="s">
        <v>119</v>
      </c>
      <c r="BU281" t="s">
        <v>120</v>
      </c>
      <c r="BX281" t="b">
        <v>0</v>
      </c>
      <c r="BY281" t="b">
        <v>1</v>
      </c>
      <c r="BZ281">
        <f>VLOOKUP(AA281,Comps2,6,FALSE)</f>
        <v>140</v>
      </c>
      <c r="CA281">
        <f>VLOOKUP(AA281,Comps2,7,FALSE)</f>
        <v>150</v>
      </c>
      <c r="CB281" t="str">
        <f>VLOOKUP(AA281,Comps2,8,FALSE)</f>
        <v>mm</v>
      </c>
      <c r="CC281" t="str">
        <f>VLOOKUP(AA281,Comps2,9,FALSE)</f>
        <v>Field</v>
      </c>
      <c r="CD281">
        <f>VLOOKUP(AA281,Comps2,10,FALSE)</f>
        <v>0</v>
      </c>
      <c r="CE281" t="str">
        <f>VLOOKUP(AA281,Comps2,11,FALSE)</f>
        <v>g</v>
      </c>
      <c r="CF281" t="str">
        <f>VLOOKUP(AA281,Comps2,12,FALSE)</f>
        <v>Lab</v>
      </c>
      <c r="CG281">
        <f>VLOOKUP(AA281,Comps2,13,FALSE)</f>
        <v>0</v>
      </c>
      <c r="CH281" t="e">
        <f>VLOOKUP(AA281,Comps2,14,FALSE)</f>
        <v>#N/A</v>
      </c>
      <c r="CI281" t="str">
        <f>VLOOKUP(AA281,Comps2,15,FALSE)</f>
        <v>LAB</v>
      </c>
    </row>
    <row r="282" spans="1:87" x14ac:dyDescent="0.25">
      <c r="A282" s="1">
        <v>44697</v>
      </c>
      <c r="B282">
        <v>5</v>
      </c>
      <c r="C282">
        <v>2022</v>
      </c>
      <c r="D282" t="s">
        <v>76</v>
      </c>
      <c r="E282" t="s">
        <v>77</v>
      </c>
      <c r="F282" t="s">
        <v>78</v>
      </c>
      <c r="G282" t="s">
        <v>79</v>
      </c>
      <c r="H282" t="s">
        <v>80</v>
      </c>
      <c r="I282" t="s">
        <v>81</v>
      </c>
      <c r="J282" t="s">
        <v>82</v>
      </c>
      <c r="K282" t="s">
        <v>83</v>
      </c>
      <c r="L282" t="s">
        <v>84</v>
      </c>
      <c r="M282" t="s">
        <v>85</v>
      </c>
      <c r="N282" t="s">
        <v>86</v>
      </c>
      <c r="O282" s="2">
        <v>0.55555555555555558</v>
      </c>
      <c r="P282" t="s">
        <v>87</v>
      </c>
      <c r="Q282">
        <v>1</v>
      </c>
      <c r="R282" t="s">
        <v>88</v>
      </c>
      <c r="S282">
        <v>32.736890000000002</v>
      </c>
      <c r="T282">
        <v>-117.06286</v>
      </c>
      <c r="U282" t="s">
        <v>89</v>
      </c>
      <c r="V282" t="b">
        <v>0</v>
      </c>
      <c r="X282" t="s">
        <v>90</v>
      </c>
      <c r="Y282" t="s">
        <v>91</v>
      </c>
      <c r="Z282" t="s">
        <v>92</v>
      </c>
      <c r="AA282" t="s">
        <v>271</v>
      </c>
      <c r="AB282" t="s">
        <v>261</v>
      </c>
      <c r="AC282" t="s">
        <v>262</v>
      </c>
      <c r="AD282" t="s">
        <v>96</v>
      </c>
      <c r="AE282">
        <v>1</v>
      </c>
      <c r="AF282" t="s">
        <v>272</v>
      </c>
      <c r="AG282" t="b">
        <v>1</v>
      </c>
      <c r="AH282" t="s">
        <v>273</v>
      </c>
      <c r="AI282" t="s">
        <v>99</v>
      </c>
      <c r="AJ282" t="s">
        <v>100</v>
      </c>
      <c r="AK282">
        <v>79.930000000000007</v>
      </c>
      <c r="AL282" t="s">
        <v>101</v>
      </c>
      <c r="AN282" t="s">
        <v>265</v>
      </c>
      <c r="AO282">
        <v>1</v>
      </c>
      <c r="AP282" t="s">
        <v>103</v>
      </c>
      <c r="AQ282">
        <v>343.56</v>
      </c>
      <c r="AR282" t="s">
        <v>101</v>
      </c>
      <c r="AS282" t="s">
        <v>83</v>
      </c>
      <c r="AT282" t="s">
        <v>104</v>
      </c>
      <c r="AU282" t="s">
        <v>266</v>
      </c>
      <c r="AV282" t="s">
        <v>106</v>
      </c>
      <c r="AW282" t="s">
        <v>125</v>
      </c>
      <c r="AX282">
        <v>50</v>
      </c>
      <c r="AY282" t="s">
        <v>126</v>
      </c>
      <c r="AZ282" t="s">
        <v>109</v>
      </c>
      <c r="BA282" t="s">
        <v>110</v>
      </c>
      <c r="BB282" t="s">
        <v>127</v>
      </c>
      <c r="BC282" t="s">
        <v>128</v>
      </c>
      <c r="BD282" s="1">
        <v>44819</v>
      </c>
      <c r="BE282" t="s">
        <v>267</v>
      </c>
      <c r="BF282" s="1">
        <v>44697</v>
      </c>
      <c r="BG282" t="s">
        <v>117</v>
      </c>
      <c r="BH282" s="1">
        <v>18264</v>
      </c>
      <c r="BI282">
        <v>1</v>
      </c>
      <c r="BJ282" s="35">
        <f>BK282*1000</f>
        <v>9</v>
      </c>
      <c r="BK282">
        <v>8.9999999999999993E-3</v>
      </c>
      <c r="BL282">
        <v>8.9999999999999993E-3</v>
      </c>
      <c r="BM282" t="s">
        <v>115</v>
      </c>
      <c r="BN282" t="s">
        <v>116</v>
      </c>
      <c r="BO282">
        <v>3.0000000000000001E-3</v>
      </c>
      <c r="BP282">
        <v>0.01</v>
      </c>
      <c r="BQ282">
        <v>1</v>
      </c>
      <c r="BR282" t="s">
        <v>117</v>
      </c>
      <c r="BS282" t="s">
        <v>118</v>
      </c>
      <c r="BT282" t="s">
        <v>119</v>
      </c>
      <c r="BU282" t="s">
        <v>120</v>
      </c>
      <c r="BX282" t="b">
        <v>0</v>
      </c>
      <c r="BY282" t="b">
        <v>1</v>
      </c>
      <c r="BZ282">
        <f>VLOOKUP(AA282,Comps2,6,FALSE)</f>
        <v>151</v>
      </c>
      <c r="CA282">
        <f>VLOOKUP(AA282,Comps2,7,FALSE)</f>
        <v>158</v>
      </c>
      <c r="CB282" t="str">
        <f>VLOOKUP(AA282,Comps2,8,FALSE)</f>
        <v>mm</v>
      </c>
      <c r="CC282" t="str">
        <f>VLOOKUP(AA282,Comps2,9,FALSE)</f>
        <v>Field</v>
      </c>
      <c r="CD282">
        <f>VLOOKUP(AA282,Comps2,10,FALSE)</f>
        <v>0</v>
      </c>
      <c r="CE282" t="str">
        <f>VLOOKUP(AA282,Comps2,11,FALSE)</f>
        <v>g</v>
      </c>
      <c r="CF282" t="str">
        <f>VLOOKUP(AA282,Comps2,12,FALSE)</f>
        <v>Lab</v>
      </c>
      <c r="CG282">
        <f>VLOOKUP(AA282,Comps2,13,FALSE)</f>
        <v>0</v>
      </c>
      <c r="CH282" t="e">
        <f>VLOOKUP(AA282,Comps2,14,FALSE)</f>
        <v>#N/A</v>
      </c>
      <c r="CI282" t="str">
        <f>VLOOKUP(AA282,Comps2,15,FALSE)</f>
        <v>LAB</v>
      </c>
    </row>
    <row r="283" spans="1:87" x14ac:dyDescent="0.25">
      <c r="A283" s="1">
        <v>44697</v>
      </c>
      <c r="B283">
        <v>5</v>
      </c>
      <c r="C283">
        <v>2022</v>
      </c>
      <c r="D283" t="s">
        <v>76</v>
      </c>
      <c r="E283" t="s">
        <v>77</v>
      </c>
      <c r="F283" t="s">
        <v>78</v>
      </c>
      <c r="G283" t="s">
        <v>79</v>
      </c>
      <c r="H283" t="s">
        <v>80</v>
      </c>
      <c r="I283" t="s">
        <v>81</v>
      </c>
      <c r="J283" t="s">
        <v>82</v>
      </c>
      <c r="K283" t="s">
        <v>83</v>
      </c>
      <c r="L283" t="s">
        <v>84</v>
      </c>
      <c r="M283" t="s">
        <v>85</v>
      </c>
      <c r="N283" t="s">
        <v>86</v>
      </c>
      <c r="O283" s="2">
        <v>0.55555555555555558</v>
      </c>
      <c r="P283" t="s">
        <v>87</v>
      </c>
      <c r="Q283">
        <v>1</v>
      </c>
      <c r="R283" t="s">
        <v>88</v>
      </c>
      <c r="S283">
        <v>32.736890000000002</v>
      </c>
      <c r="T283">
        <v>-117.06286</v>
      </c>
      <c r="U283" t="s">
        <v>89</v>
      </c>
      <c r="V283" t="b">
        <v>0</v>
      </c>
      <c r="X283" t="s">
        <v>90</v>
      </c>
      <c r="Y283" t="s">
        <v>91</v>
      </c>
      <c r="Z283" t="s">
        <v>92</v>
      </c>
      <c r="AA283" t="s">
        <v>274</v>
      </c>
      <c r="AB283" t="s">
        <v>261</v>
      </c>
      <c r="AC283" t="s">
        <v>262</v>
      </c>
      <c r="AD283" t="s">
        <v>96</v>
      </c>
      <c r="AE283">
        <v>1</v>
      </c>
      <c r="AF283" t="s">
        <v>275</v>
      </c>
      <c r="AG283" t="b">
        <v>1</v>
      </c>
      <c r="AH283" t="s">
        <v>276</v>
      </c>
      <c r="AI283" t="s">
        <v>99</v>
      </c>
      <c r="AJ283" t="s">
        <v>100</v>
      </c>
      <c r="AK283">
        <v>75.25</v>
      </c>
      <c r="AL283" t="s">
        <v>101</v>
      </c>
      <c r="AN283" t="s">
        <v>265</v>
      </c>
      <c r="AO283">
        <v>1</v>
      </c>
      <c r="AP283" t="s">
        <v>103</v>
      </c>
      <c r="AQ283">
        <v>343.56</v>
      </c>
      <c r="AR283" t="s">
        <v>101</v>
      </c>
      <c r="AS283" t="s">
        <v>83</v>
      </c>
      <c r="AT283" t="s">
        <v>104</v>
      </c>
      <c r="AU283" t="s">
        <v>266</v>
      </c>
      <c r="AV283" t="s">
        <v>106</v>
      </c>
      <c r="AW283" t="s">
        <v>125</v>
      </c>
      <c r="AX283">
        <v>50</v>
      </c>
      <c r="AY283" t="s">
        <v>126</v>
      </c>
      <c r="AZ283" t="s">
        <v>109</v>
      </c>
      <c r="BA283" t="s">
        <v>110</v>
      </c>
      <c r="BB283" t="s">
        <v>127</v>
      </c>
      <c r="BC283" t="s">
        <v>128</v>
      </c>
      <c r="BD283" s="1">
        <v>44819</v>
      </c>
      <c r="BE283" t="s">
        <v>267</v>
      </c>
      <c r="BF283" s="1">
        <v>44697</v>
      </c>
      <c r="BG283" t="s">
        <v>117</v>
      </c>
      <c r="BH283" s="1">
        <v>18264</v>
      </c>
      <c r="BI283">
        <v>1</v>
      </c>
      <c r="BJ283" s="35">
        <f>BK283*1000</f>
        <v>9</v>
      </c>
      <c r="BK283">
        <v>8.9999999999999993E-3</v>
      </c>
      <c r="BL283">
        <v>8.9999999999999993E-3</v>
      </c>
      <c r="BM283" t="s">
        <v>115</v>
      </c>
      <c r="BN283" t="s">
        <v>116</v>
      </c>
      <c r="BO283">
        <v>3.0000000000000001E-3</v>
      </c>
      <c r="BP283">
        <v>0.01</v>
      </c>
      <c r="BQ283">
        <v>1</v>
      </c>
      <c r="BR283" t="s">
        <v>117</v>
      </c>
      <c r="BS283" t="s">
        <v>118</v>
      </c>
      <c r="BT283" t="s">
        <v>119</v>
      </c>
      <c r="BU283" t="s">
        <v>120</v>
      </c>
      <c r="BX283" t="b">
        <v>0</v>
      </c>
      <c r="BY283" t="b">
        <v>1</v>
      </c>
      <c r="BZ283">
        <f>VLOOKUP(AA283,Comps2,6,FALSE)</f>
        <v>150</v>
      </c>
      <c r="CA283">
        <f>VLOOKUP(AA283,Comps2,7,FALSE)</f>
        <v>160</v>
      </c>
      <c r="CB283" t="str">
        <f>VLOOKUP(AA283,Comps2,8,FALSE)</f>
        <v>mm</v>
      </c>
      <c r="CC283" t="str">
        <f>VLOOKUP(AA283,Comps2,9,FALSE)</f>
        <v>Field</v>
      </c>
      <c r="CD283">
        <f>VLOOKUP(AA283,Comps2,10,FALSE)</f>
        <v>0</v>
      </c>
      <c r="CE283" t="str">
        <f>VLOOKUP(AA283,Comps2,11,FALSE)</f>
        <v>g</v>
      </c>
      <c r="CF283" t="str">
        <f>VLOOKUP(AA283,Comps2,12,FALSE)</f>
        <v>Lab</v>
      </c>
      <c r="CG283">
        <f>VLOOKUP(AA283,Comps2,13,FALSE)</f>
        <v>0</v>
      </c>
      <c r="CH283" t="e">
        <f>VLOOKUP(AA283,Comps2,14,FALSE)</f>
        <v>#N/A</v>
      </c>
      <c r="CI283" t="str">
        <f>VLOOKUP(AA283,Comps2,15,FALSE)</f>
        <v>LAB</v>
      </c>
    </row>
    <row r="284" spans="1:87" x14ac:dyDescent="0.25">
      <c r="A284" s="1">
        <v>44697</v>
      </c>
      <c r="B284">
        <v>5</v>
      </c>
      <c r="C284">
        <v>2022</v>
      </c>
      <c r="D284" t="s">
        <v>76</v>
      </c>
      <c r="E284" t="s">
        <v>77</v>
      </c>
      <c r="F284" t="s">
        <v>78</v>
      </c>
      <c r="G284" t="s">
        <v>79</v>
      </c>
      <c r="H284" t="s">
        <v>80</v>
      </c>
      <c r="I284" t="s">
        <v>81</v>
      </c>
      <c r="J284" t="s">
        <v>82</v>
      </c>
      <c r="K284" t="s">
        <v>83</v>
      </c>
      <c r="L284" t="s">
        <v>84</v>
      </c>
      <c r="M284" t="s">
        <v>85</v>
      </c>
      <c r="N284" t="s">
        <v>86</v>
      </c>
      <c r="O284" s="2">
        <v>0.55555555555555558</v>
      </c>
      <c r="P284" t="s">
        <v>87</v>
      </c>
      <c r="Q284">
        <v>1</v>
      </c>
      <c r="R284" t="s">
        <v>88</v>
      </c>
      <c r="S284">
        <v>32.736890000000002</v>
      </c>
      <c r="T284">
        <v>-117.06286</v>
      </c>
      <c r="U284" t="s">
        <v>89</v>
      </c>
      <c r="V284" t="b">
        <v>0</v>
      </c>
      <c r="X284" t="s">
        <v>90</v>
      </c>
      <c r="Y284" t="s">
        <v>91</v>
      </c>
      <c r="Z284" t="s">
        <v>92</v>
      </c>
      <c r="AA284" t="s">
        <v>277</v>
      </c>
      <c r="AB284" t="s">
        <v>261</v>
      </c>
      <c r="AC284" t="s">
        <v>262</v>
      </c>
      <c r="AD284" t="s">
        <v>96</v>
      </c>
      <c r="AE284">
        <v>1</v>
      </c>
      <c r="AF284" t="s">
        <v>278</v>
      </c>
      <c r="AG284" t="b">
        <v>1</v>
      </c>
      <c r="AH284" t="s">
        <v>279</v>
      </c>
      <c r="AI284" t="s">
        <v>99</v>
      </c>
      <c r="AJ284" t="s">
        <v>100</v>
      </c>
      <c r="AK284">
        <v>68.739999999999995</v>
      </c>
      <c r="AL284" t="s">
        <v>101</v>
      </c>
      <c r="AN284" t="s">
        <v>265</v>
      </c>
      <c r="AO284">
        <v>1</v>
      </c>
      <c r="AP284" t="s">
        <v>103</v>
      </c>
      <c r="AQ284">
        <v>343.56</v>
      </c>
      <c r="AR284" t="s">
        <v>101</v>
      </c>
      <c r="AS284" t="s">
        <v>83</v>
      </c>
      <c r="AT284" t="s">
        <v>104</v>
      </c>
      <c r="AU284" t="s">
        <v>266</v>
      </c>
      <c r="AV284" t="s">
        <v>106</v>
      </c>
      <c r="AW284" t="s">
        <v>125</v>
      </c>
      <c r="AX284">
        <v>50</v>
      </c>
      <c r="AY284" t="s">
        <v>126</v>
      </c>
      <c r="AZ284" t="s">
        <v>109</v>
      </c>
      <c r="BA284" t="s">
        <v>110</v>
      </c>
      <c r="BB284" t="s">
        <v>127</v>
      </c>
      <c r="BC284" t="s">
        <v>128</v>
      </c>
      <c r="BD284" s="1">
        <v>44819</v>
      </c>
      <c r="BE284" t="s">
        <v>267</v>
      </c>
      <c r="BF284" s="1">
        <v>44697</v>
      </c>
      <c r="BG284" t="s">
        <v>117</v>
      </c>
      <c r="BH284" s="1">
        <v>18264</v>
      </c>
      <c r="BI284">
        <v>1</v>
      </c>
      <c r="BJ284" s="35">
        <f>BK284*1000</f>
        <v>9</v>
      </c>
      <c r="BK284">
        <v>8.9999999999999993E-3</v>
      </c>
      <c r="BL284">
        <v>8.9999999999999993E-3</v>
      </c>
      <c r="BM284" t="s">
        <v>115</v>
      </c>
      <c r="BN284" t="s">
        <v>116</v>
      </c>
      <c r="BO284">
        <v>3.0000000000000001E-3</v>
      </c>
      <c r="BP284">
        <v>0.01</v>
      </c>
      <c r="BQ284">
        <v>1</v>
      </c>
      <c r="BR284" t="s">
        <v>117</v>
      </c>
      <c r="BS284" t="s">
        <v>118</v>
      </c>
      <c r="BT284" t="s">
        <v>119</v>
      </c>
      <c r="BU284" t="s">
        <v>120</v>
      </c>
      <c r="BX284" t="b">
        <v>0</v>
      </c>
      <c r="BY284" t="b">
        <v>1</v>
      </c>
      <c r="BZ284">
        <f>VLOOKUP(AA284,Comps2,6,FALSE)</f>
        <v>144</v>
      </c>
      <c r="CA284">
        <f>VLOOKUP(AA284,Comps2,7,FALSE)</f>
        <v>154</v>
      </c>
      <c r="CB284" t="str">
        <f>VLOOKUP(AA284,Comps2,8,FALSE)</f>
        <v>mm</v>
      </c>
      <c r="CC284" t="str">
        <f>VLOOKUP(AA284,Comps2,9,FALSE)</f>
        <v>Field</v>
      </c>
      <c r="CD284">
        <f>VLOOKUP(AA284,Comps2,10,FALSE)</f>
        <v>0</v>
      </c>
      <c r="CE284" t="str">
        <f>VLOOKUP(AA284,Comps2,11,FALSE)</f>
        <v>g</v>
      </c>
      <c r="CF284" t="str">
        <f>VLOOKUP(AA284,Comps2,12,FALSE)</f>
        <v>Lab</v>
      </c>
      <c r="CG284">
        <f>VLOOKUP(AA284,Comps2,13,FALSE)</f>
        <v>0</v>
      </c>
      <c r="CH284" t="e">
        <f>VLOOKUP(AA284,Comps2,14,FALSE)</f>
        <v>#N/A</v>
      </c>
      <c r="CI284" t="str">
        <f>VLOOKUP(AA284,Comps2,15,FALSE)</f>
        <v>LAB</v>
      </c>
    </row>
    <row r="285" spans="1:87" x14ac:dyDescent="0.25">
      <c r="A285" s="1">
        <v>44698</v>
      </c>
      <c r="B285">
        <v>5</v>
      </c>
      <c r="C285">
        <v>2022</v>
      </c>
      <c r="D285" t="s">
        <v>280</v>
      </c>
      <c r="E285" t="s">
        <v>281</v>
      </c>
      <c r="F285" t="s">
        <v>78</v>
      </c>
      <c r="G285" t="s">
        <v>79</v>
      </c>
      <c r="H285" t="s">
        <v>80</v>
      </c>
      <c r="I285" t="s">
        <v>81</v>
      </c>
      <c r="J285" t="s">
        <v>82</v>
      </c>
      <c r="K285" t="s">
        <v>83</v>
      </c>
      <c r="L285" t="s">
        <v>282</v>
      </c>
      <c r="M285" t="s">
        <v>85</v>
      </c>
      <c r="N285" t="s">
        <v>86</v>
      </c>
      <c r="O285" s="2">
        <v>0.375</v>
      </c>
      <c r="P285" t="s">
        <v>87</v>
      </c>
      <c r="Q285">
        <v>1</v>
      </c>
      <c r="R285" t="s">
        <v>88</v>
      </c>
      <c r="S285">
        <v>32.988633999999998</v>
      </c>
      <c r="T285">
        <v>-116.582258</v>
      </c>
      <c r="U285" t="s">
        <v>89</v>
      </c>
      <c r="V285" t="b">
        <v>0</v>
      </c>
      <c r="W285">
        <v>9</v>
      </c>
      <c r="X285" t="s">
        <v>90</v>
      </c>
      <c r="Y285" t="s">
        <v>91</v>
      </c>
      <c r="Z285" t="s">
        <v>92</v>
      </c>
      <c r="AA285" t="s">
        <v>366</v>
      </c>
      <c r="AB285" t="s">
        <v>367</v>
      </c>
      <c r="AC285" t="s">
        <v>368</v>
      </c>
      <c r="AD285" t="s">
        <v>96</v>
      </c>
      <c r="AE285">
        <v>1</v>
      </c>
      <c r="AG285" t="b">
        <v>1</v>
      </c>
      <c r="AH285" t="s">
        <v>369</v>
      </c>
      <c r="AI285" t="s">
        <v>99</v>
      </c>
      <c r="AJ285" t="s">
        <v>100</v>
      </c>
      <c r="AK285">
        <v>8.9</v>
      </c>
      <c r="AL285" t="s">
        <v>101</v>
      </c>
      <c r="AN285" t="s">
        <v>370</v>
      </c>
      <c r="AO285">
        <v>1</v>
      </c>
      <c r="AP285" t="s">
        <v>103</v>
      </c>
      <c r="AQ285">
        <v>51</v>
      </c>
      <c r="AR285" t="s">
        <v>101</v>
      </c>
      <c r="AS285" t="s">
        <v>83</v>
      </c>
      <c r="AT285" t="s">
        <v>104</v>
      </c>
      <c r="AU285" t="s">
        <v>371</v>
      </c>
      <c r="AV285" t="s">
        <v>106</v>
      </c>
      <c r="AW285" t="s">
        <v>125</v>
      </c>
      <c r="AX285">
        <v>50</v>
      </c>
      <c r="AY285" t="s">
        <v>126</v>
      </c>
      <c r="AZ285" t="s">
        <v>109</v>
      </c>
      <c r="BA285" t="s">
        <v>110</v>
      </c>
      <c r="BB285" t="s">
        <v>127</v>
      </c>
      <c r="BC285" t="s">
        <v>128</v>
      </c>
      <c r="BD285" s="1">
        <v>44819</v>
      </c>
      <c r="BE285" t="s">
        <v>372</v>
      </c>
      <c r="BF285" s="1">
        <v>44698</v>
      </c>
      <c r="BG285" t="s">
        <v>117</v>
      </c>
      <c r="BH285" s="1">
        <v>18264</v>
      </c>
      <c r="BI285">
        <v>1</v>
      </c>
      <c r="BJ285" s="35">
        <f>BK285*1000</f>
        <v>9</v>
      </c>
      <c r="BK285">
        <v>8.9999999999999993E-3</v>
      </c>
      <c r="BL285">
        <v>8.9999999999999993E-3</v>
      </c>
      <c r="BM285" t="s">
        <v>115</v>
      </c>
      <c r="BN285" t="s">
        <v>116</v>
      </c>
      <c r="BO285">
        <v>3.0000000000000001E-3</v>
      </c>
      <c r="BP285">
        <v>0.01</v>
      </c>
      <c r="BQ285">
        <v>1</v>
      </c>
      <c r="BR285" t="s">
        <v>117</v>
      </c>
      <c r="BS285" t="s">
        <v>118</v>
      </c>
      <c r="BT285" t="s">
        <v>119</v>
      </c>
      <c r="BU285" t="s">
        <v>120</v>
      </c>
      <c r="BX285" t="b">
        <v>0</v>
      </c>
      <c r="BY285" t="b">
        <v>1</v>
      </c>
      <c r="BZ285">
        <f>VLOOKUP(AA285,Comps2,6,FALSE)</f>
        <v>77</v>
      </c>
      <c r="CA285">
        <f>VLOOKUP(AA285,Comps2,7,FALSE)</f>
        <v>79</v>
      </c>
      <c r="CB285" t="str">
        <f>VLOOKUP(AA285,Comps2,8,FALSE)</f>
        <v>mm</v>
      </c>
      <c r="CC285" t="str">
        <f>VLOOKUP(AA285,Comps2,9,FALSE)</f>
        <v>Field</v>
      </c>
      <c r="CD285">
        <f>VLOOKUP(AA285,Comps2,10,FALSE)</f>
        <v>8.9</v>
      </c>
      <c r="CE285" t="str">
        <f>VLOOKUP(AA285,Comps2,11,FALSE)</f>
        <v>g</v>
      </c>
      <c r="CF285" t="str">
        <f>VLOOKUP(AA285,Comps2,12,FALSE)</f>
        <v>Field</v>
      </c>
      <c r="CG285">
        <f>VLOOKUP(AA285,Comps2,13,FALSE)</f>
        <v>0</v>
      </c>
      <c r="CH285" t="e">
        <f>VLOOKUP(AA285,Comps2,14,FALSE)</f>
        <v>#N/A</v>
      </c>
      <c r="CI285" t="str">
        <f>VLOOKUP(AA285,Comps2,15,FALSE)</f>
        <v>NR</v>
      </c>
    </row>
    <row r="286" spans="1:87" x14ac:dyDescent="0.25">
      <c r="A286" s="1">
        <v>44698</v>
      </c>
      <c r="B286">
        <v>5</v>
      </c>
      <c r="C286">
        <v>2022</v>
      </c>
      <c r="D286" t="s">
        <v>280</v>
      </c>
      <c r="E286" t="s">
        <v>281</v>
      </c>
      <c r="F286" t="s">
        <v>78</v>
      </c>
      <c r="G286" t="s">
        <v>79</v>
      </c>
      <c r="H286" t="s">
        <v>80</v>
      </c>
      <c r="I286" t="s">
        <v>81</v>
      </c>
      <c r="J286" t="s">
        <v>82</v>
      </c>
      <c r="K286" t="s">
        <v>83</v>
      </c>
      <c r="L286" t="s">
        <v>282</v>
      </c>
      <c r="M286" t="s">
        <v>85</v>
      </c>
      <c r="N286" t="s">
        <v>86</v>
      </c>
      <c r="O286" s="2">
        <v>0.375</v>
      </c>
      <c r="P286" t="s">
        <v>87</v>
      </c>
      <c r="Q286">
        <v>1</v>
      </c>
      <c r="R286" t="s">
        <v>88</v>
      </c>
      <c r="S286">
        <v>32.988633999999998</v>
      </c>
      <c r="T286">
        <v>-116.582258</v>
      </c>
      <c r="U286" t="s">
        <v>89</v>
      </c>
      <c r="V286" t="b">
        <v>0</v>
      </c>
      <c r="W286">
        <v>9</v>
      </c>
      <c r="X286" t="s">
        <v>90</v>
      </c>
      <c r="Y286" t="s">
        <v>91</v>
      </c>
      <c r="Z286" t="s">
        <v>92</v>
      </c>
      <c r="AA286" t="s">
        <v>373</v>
      </c>
      <c r="AB286" t="s">
        <v>367</v>
      </c>
      <c r="AC286" t="s">
        <v>368</v>
      </c>
      <c r="AD286" t="s">
        <v>96</v>
      </c>
      <c r="AE286">
        <v>1</v>
      </c>
      <c r="AG286" t="b">
        <v>1</v>
      </c>
      <c r="AH286" t="s">
        <v>374</v>
      </c>
      <c r="AI286" t="s">
        <v>99</v>
      </c>
      <c r="AJ286" t="s">
        <v>100</v>
      </c>
      <c r="AK286">
        <v>10.5</v>
      </c>
      <c r="AL286" t="s">
        <v>101</v>
      </c>
      <c r="AN286" t="s">
        <v>370</v>
      </c>
      <c r="AO286">
        <v>1</v>
      </c>
      <c r="AP286" t="s">
        <v>103</v>
      </c>
      <c r="AQ286">
        <v>51</v>
      </c>
      <c r="AR286" t="s">
        <v>101</v>
      </c>
      <c r="AS286" t="s">
        <v>83</v>
      </c>
      <c r="AT286" t="s">
        <v>104</v>
      </c>
      <c r="AU286" t="s">
        <v>371</v>
      </c>
      <c r="AV286" t="s">
        <v>106</v>
      </c>
      <c r="AW286" t="s">
        <v>125</v>
      </c>
      <c r="AX286">
        <v>50</v>
      </c>
      <c r="AY286" t="s">
        <v>126</v>
      </c>
      <c r="AZ286" t="s">
        <v>109</v>
      </c>
      <c r="BA286" t="s">
        <v>110</v>
      </c>
      <c r="BB286" t="s">
        <v>127</v>
      </c>
      <c r="BC286" t="s">
        <v>128</v>
      </c>
      <c r="BD286" s="1">
        <v>44819</v>
      </c>
      <c r="BE286" t="s">
        <v>372</v>
      </c>
      <c r="BF286" s="1">
        <v>44698</v>
      </c>
      <c r="BG286" t="s">
        <v>117</v>
      </c>
      <c r="BH286" s="1">
        <v>18264</v>
      </c>
      <c r="BI286">
        <v>1</v>
      </c>
      <c r="BJ286" s="35">
        <f>BK286*1000</f>
        <v>9</v>
      </c>
      <c r="BK286">
        <v>8.9999999999999993E-3</v>
      </c>
      <c r="BL286">
        <v>8.9999999999999993E-3</v>
      </c>
      <c r="BM286" t="s">
        <v>115</v>
      </c>
      <c r="BN286" t="s">
        <v>116</v>
      </c>
      <c r="BO286">
        <v>3.0000000000000001E-3</v>
      </c>
      <c r="BP286">
        <v>0.01</v>
      </c>
      <c r="BQ286">
        <v>1</v>
      </c>
      <c r="BR286" t="s">
        <v>117</v>
      </c>
      <c r="BS286" t="s">
        <v>118</v>
      </c>
      <c r="BT286" t="s">
        <v>119</v>
      </c>
      <c r="BU286" t="s">
        <v>120</v>
      </c>
      <c r="BX286" t="b">
        <v>0</v>
      </c>
      <c r="BY286" t="b">
        <v>1</v>
      </c>
      <c r="BZ286">
        <f>VLOOKUP(AA286,Comps2,6,FALSE)</f>
        <v>80</v>
      </c>
      <c r="CA286">
        <f>VLOOKUP(AA286,Comps2,7,FALSE)</f>
        <v>82</v>
      </c>
      <c r="CB286" t="str">
        <f>VLOOKUP(AA286,Comps2,8,FALSE)</f>
        <v>mm</v>
      </c>
      <c r="CC286" t="str">
        <f>VLOOKUP(AA286,Comps2,9,FALSE)</f>
        <v>Field</v>
      </c>
      <c r="CD286">
        <f>VLOOKUP(AA286,Comps2,10,FALSE)</f>
        <v>10.5</v>
      </c>
      <c r="CE286" t="str">
        <f>VLOOKUP(AA286,Comps2,11,FALSE)</f>
        <v>g</v>
      </c>
      <c r="CF286" t="str">
        <f>VLOOKUP(AA286,Comps2,12,FALSE)</f>
        <v>Field</v>
      </c>
      <c r="CG286">
        <f>VLOOKUP(AA286,Comps2,13,FALSE)</f>
        <v>0</v>
      </c>
      <c r="CH286" t="e">
        <f>VLOOKUP(AA286,Comps2,14,FALSE)</f>
        <v>#N/A</v>
      </c>
      <c r="CI286" t="str">
        <f>VLOOKUP(AA286,Comps2,15,FALSE)</f>
        <v>NR</v>
      </c>
    </row>
    <row r="287" spans="1:87" x14ac:dyDescent="0.25">
      <c r="A287" s="1">
        <v>44698</v>
      </c>
      <c r="B287">
        <v>5</v>
      </c>
      <c r="C287">
        <v>2022</v>
      </c>
      <c r="D287" t="s">
        <v>280</v>
      </c>
      <c r="E287" t="s">
        <v>281</v>
      </c>
      <c r="F287" t="s">
        <v>78</v>
      </c>
      <c r="G287" t="s">
        <v>79</v>
      </c>
      <c r="H287" t="s">
        <v>80</v>
      </c>
      <c r="I287" t="s">
        <v>81</v>
      </c>
      <c r="J287" t="s">
        <v>82</v>
      </c>
      <c r="K287" t="s">
        <v>83</v>
      </c>
      <c r="L287" t="s">
        <v>282</v>
      </c>
      <c r="M287" t="s">
        <v>85</v>
      </c>
      <c r="N287" t="s">
        <v>86</v>
      </c>
      <c r="O287" s="2">
        <v>0.375</v>
      </c>
      <c r="P287" t="s">
        <v>87</v>
      </c>
      <c r="Q287">
        <v>1</v>
      </c>
      <c r="R287" t="s">
        <v>88</v>
      </c>
      <c r="S287">
        <v>32.988633999999998</v>
      </c>
      <c r="T287">
        <v>-116.582258</v>
      </c>
      <c r="U287" t="s">
        <v>89</v>
      </c>
      <c r="V287" t="b">
        <v>0</v>
      </c>
      <c r="W287">
        <v>9</v>
      </c>
      <c r="X287" t="s">
        <v>90</v>
      </c>
      <c r="Y287" t="s">
        <v>91</v>
      </c>
      <c r="Z287" t="s">
        <v>92</v>
      </c>
      <c r="AA287" t="s">
        <v>375</v>
      </c>
      <c r="AB287" t="s">
        <v>367</v>
      </c>
      <c r="AC287" t="s">
        <v>368</v>
      </c>
      <c r="AD287" t="s">
        <v>96</v>
      </c>
      <c r="AE287">
        <v>1</v>
      </c>
      <c r="AG287" t="b">
        <v>1</v>
      </c>
      <c r="AH287" t="s">
        <v>376</v>
      </c>
      <c r="AI287" t="s">
        <v>99</v>
      </c>
      <c r="AJ287" t="s">
        <v>100</v>
      </c>
      <c r="AK287">
        <v>3.1</v>
      </c>
      <c r="AL287" t="s">
        <v>101</v>
      </c>
      <c r="AN287" t="s">
        <v>370</v>
      </c>
      <c r="AO287">
        <v>1</v>
      </c>
      <c r="AP287" t="s">
        <v>103</v>
      </c>
      <c r="AQ287">
        <v>51</v>
      </c>
      <c r="AR287" t="s">
        <v>101</v>
      </c>
      <c r="AS287" t="s">
        <v>83</v>
      </c>
      <c r="AT287" t="s">
        <v>104</v>
      </c>
      <c r="AU287" t="s">
        <v>371</v>
      </c>
      <c r="AV287" t="s">
        <v>106</v>
      </c>
      <c r="AW287" t="s">
        <v>125</v>
      </c>
      <c r="AX287">
        <v>50</v>
      </c>
      <c r="AY287" t="s">
        <v>126</v>
      </c>
      <c r="AZ287" t="s">
        <v>109</v>
      </c>
      <c r="BA287" t="s">
        <v>110</v>
      </c>
      <c r="BB287" t="s">
        <v>127</v>
      </c>
      <c r="BC287" t="s">
        <v>128</v>
      </c>
      <c r="BD287" s="1">
        <v>44819</v>
      </c>
      <c r="BE287" t="s">
        <v>372</v>
      </c>
      <c r="BF287" s="1">
        <v>44698</v>
      </c>
      <c r="BG287" t="s">
        <v>117</v>
      </c>
      <c r="BH287" s="1">
        <v>18264</v>
      </c>
      <c r="BI287">
        <v>1</v>
      </c>
      <c r="BJ287" s="35">
        <f>BK287*1000</f>
        <v>9</v>
      </c>
      <c r="BK287">
        <v>8.9999999999999993E-3</v>
      </c>
      <c r="BL287">
        <v>8.9999999999999993E-3</v>
      </c>
      <c r="BM287" t="s">
        <v>115</v>
      </c>
      <c r="BN287" t="s">
        <v>116</v>
      </c>
      <c r="BO287">
        <v>3.0000000000000001E-3</v>
      </c>
      <c r="BP287">
        <v>0.01</v>
      </c>
      <c r="BQ287">
        <v>1</v>
      </c>
      <c r="BR287" t="s">
        <v>117</v>
      </c>
      <c r="BS287" t="s">
        <v>118</v>
      </c>
      <c r="BT287" t="s">
        <v>119</v>
      </c>
      <c r="BU287" t="s">
        <v>120</v>
      </c>
      <c r="BX287" t="b">
        <v>0</v>
      </c>
      <c r="BY287" t="b">
        <v>1</v>
      </c>
      <c r="BZ287">
        <f>VLOOKUP(AA287,Comps2,6,FALSE)</f>
        <v>55</v>
      </c>
      <c r="CA287">
        <f>VLOOKUP(AA287,Comps2,7,FALSE)</f>
        <v>57</v>
      </c>
      <c r="CB287" t="str">
        <f>VLOOKUP(AA287,Comps2,8,FALSE)</f>
        <v>mm</v>
      </c>
      <c r="CC287" t="str">
        <f>VLOOKUP(AA287,Comps2,9,FALSE)</f>
        <v>Field</v>
      </c>
      <c r="CD287">
        <f>VLOOKUP(AA287,Comps2,10,FALSE)</f>
        <v>3.1</v>
      </c>
      <c r="CE287" t="str">
        <f>VLOOKUP(AA287,Comps2,11,FALSE)</f>
        <v>g</v>
      </c>
      <c r="CF287" t="str">
        <f>VLOOKUP(AA287,Comps2,12,FALSE)</f>
        <v>Field</v>
      </c>
      <c r="CG287">
        <f>VLOOKUP(AA287,Comps2,13,FALSE)</f>
        <v>0</v>
      </c>
      <c r="CH287" t="e">
        <f>VLOOKUP(AA287,Comps2,14,FALSE)</f>
        <v>#N/A</v>
      </c>
      <c r="CI287" t="str">
        <f>VLOOKUP(AA287,Comps2,15,FALSE)</f>
        <v>NR</v>
      </c>
    </row>
    <row r="288" spans="1:87" x14ac:dyDescent="0.25">
      <c r="A288" s="1">
        <v>44698</v>
      </c>
      <c r="B288">
        <v>5</v>
      </c>
      <c r="C288">
        <v>2022</v>
      </c>
      <c r="D288" t="s">
        <v>280</v>
      </c>
      <c r="E288" t="s">
        <v>281</v>
      </c>
      <c r="F288" t="s">
        <v>78</v>
      </c>
      <c r="G288" t="s">
        <v>79</v>
      </c>
      <c r="H288" t="s">
        <v>80</v>
      </c>
      <c r="I288" t="s">
        <v>81</v>
      </c>
      <c r="J288" t="s">
        <v>82</v>
      </c>
      <c r="K288" t="s">
        <v>83</v>
      </c>
      <c r="L288" t="s">
        <v>282</v>
      </c>
      <c r="M288" t="s">
        <v>85</v>
      </c>
      <c r="N288" t="s">
        <v>86</v>
      </c>
      <c r="O288" s="2">
        <v>0.375</v>
      </c>
      <c r="P288" t="s">
        <v>87</v>
      </c>
      <c r="Q288">
        <v>1</v>
      </c>
      <c r="R288" t="s">
        <v>88</v>
      </c>
      <c r="S288">
        <v>32.988633999999998</v>
      </c>
      <c r="T288">
        <v>-116.582258</v>
      </c>
      <c r="U288" t="s">
        <v>89</v>
      </c>
      <c r="V288" t="b">
        <v>0</v>
      </c>
      <c r="W288">
        <v>9</v>
      </c>
      <c r="X288" t="s">
        <v>90</v>
      </c>
      <c r="Y288" t="s">
        <v>91</v>
      </c>
      <c r="Z288" t="s">
        <v>92</v>
      </c>
      <c r="AA288" t="s">
        <v>377</v>
      </c>
      <c r="AB288" t="s">
        <v>367</v>
      </c>
      <c r="AC288" t="s">
        <v>368</v>
      </c>
      <c r="AD288" t="s">
        <v>96</v>
      </c>
      <c r="AE288">
        <v>1</v>
      </c>
      <c r="AG288" t="b">
        <v>1</v>
      </c>
      <c r="AH288" t="s">
        <v>378</v>
      </c>
      <c r="AI288" t="s">
        <v>99</v>
      </c>
      <c r="AJ288" t="s">
        <v>100</v>
      </c>
      <c r="AK288">
        <v>3.5</v>
      </c>
      <c r="AL288" t="s">
        <v>101</v>
      </c>
      <c r="AN288" t="s">
        <v>370</v>
      </c>
      <c r="AO288">
        <v>1</v>
      </c>
      <c r="AP288" t="s">
        <v>103</v>
      </c>
      <c r="AQ288">
        <v>51</v>
      </c>
      <c r="AR288" t="s">
        <v>101</v>
      </c>
      <c r="AS288" t="s">
        <v>83</v>
      </c>
      <c r="AT288" t="s">
        <v>104</v>
      </c>
      <c r="AU288" t="s">
        <v>371</v>
      </c>
      <c r="AV288" t="s">
        <v>106</v>
      </c>
      <c r="AW288" t="s">
        <v>125</v>
      </c>
      <c r="AX288">
        <v>50</v>
      </c>
      <c r="AY288" t="s">
        <v>126</v>
      </c>
      <c r="AZ288" t="s">
        <v>109</v>
      </c>
      <c r="BA288" t="s">
        <v>110</v>
      </c>
      <c r="BB288" t="s">
        <v>127</v>
      </c>
      <c r="BC288" t="s">
        <v>128</v>
      </c>
      <c r="BD288" s="1">
        <v>44819</v>
      </c>
      <c r="BE288" t="s">
        <v>372</v>
      </c>
      <c r="BF288" s="1">
        <v>44698</v>
      </c>
      <c r="BG288" t="s">
        <v>117</v>
      </c>
      <c r="BH288" s="1">
        <v>18264</v>
      </c>
      <c r="BI288">
        <v>1</v>
      </c>
      <c r="BJ288" s="35">
        <f>BK288*1000</f>
        <v>9</v>
      </c>
      <c r="BK288">
        <v>8.9999999999999993E-3</v>
      </c>
      <c r="BL288">
        <v>8.9999999999999993E-3</v>
      </c>
      <c r="BM288" t="s">
        <v>115</v>
      </c>
      <c r="BN288" t="s">
        <v>116</v>
      </c>
      <c r="BO288">
        <v>3.0000000000000001E-3</v>
      </c>
      <c r="BP288">
        <v>0.01</v>
      </c>
      <c r="BQ288">
        <v>1</v>
      </c>
      <c r="BR288" t="s">
        <v>117</v>
      </c>
      <c r="BS288" t="s">
        <v>118</v>
      </c>
      <c r="BT288" t="s">
        <v>119</v>
      </c>
      <c r="BU288" t="s">
        <v>120</v>
      </c>
      <c r="BX288" t="b">
        <v>0</v>
      </c>
      <c r="BY288" t="b">
        <v>1</v>
      </c>
      <c r="BZ288">
        <f>VLOOKUP(AA288,Comps2,6,FALSE)</f>
        <v>57</v>
      </c>
      <c r="CA288">
        <f>VLOOKUP(AA288,Comps2,7,FALSE)</f>
        <v>59</v>
      </c>
      <c r="CB288" t="str">
        <f>VLOOKUP(AA288,Comps2,8,FALSE)</f>
        <v>mm</v>
      </c>
      <c r="CC288" t="str">
        <f>VLOOKUP(AA288,Comps2,9,FALSE)</f>
        <v>Field</v>
      </c>
      <c r="CD288">
        <f>VLOOKUP(AA288,Comps2,10,FALSE)</f>
        <v>3.5</v>
      </c>
      <c r="CE288" t="str">
        <f>VLOOKUP(AA288,Comps2,11,FALSE)</f>
        <v>g</v>
      </c>
      <c r="CF288" t="str">
        <f>VLOOKUP(AA288,Comps2,12,FALSE)</f>
        <v>Field</v>
      </c>
      <c r="CG288">
        <f>VLOOKUP(AA288,Comps2,13,FALSE)</f>
        <v>0</v>
      </c>
      <c r="CH288" t="e">
        <f>VLOOKUP(AA288,Comps2,14,FALSE)</f>
        <v>#N/A</v>
      </c>
      <c r="CI288" t="str">
        <f>VLOOKUP(AA288,Comps2,15,FALSE)</f>
        <v>NR</v>
      </c>
    </row>
    <row r="289" spans="1:87" x14ac:dyDescent="0.25">
      <c r="A289" s="1">
        <v>44698</v>
      </c>
      <c r="B289">
        <v>5</v>
      </c>
      <c r="C289">
        <v>2022</v>
      </c>
      <c r="D289" t="s">
        <v>280</v>
      </c>
      <c r="E289" t="s">
        <v>281</v>
      </c>
      <c r="F289" t="s">
        <v>78</v>
      </c>
      <c r="G289" t="s">
        <v>79</v>
      </c>
      <c r="H289" t="s">
        <v>80</v>
      </c>
      <c r="I289" t="s">
        <v>81</v>
      </c>
      <c r="J289" t="s">
        <v>82</v>
      </c>
      <c r="K289" t="s">
        <v>83</v>
      </c>
      <c r="L289" t="s">
        <v>282</v>
      </c>
      <c r="M289" t="s">
        <v>85</v>
      </c>
      <c r="N289" t="s">
        <v>86</v>
      </c>
      <c r="O289" s="2">
        <v>0.375</v>
      </c>
      <c r="P289" t="s">
        <v>87</v>
      </c>
      <c r="Q289">
        <v>1</v>
      </c>
      <c r="R289" t="s">
        <v>88</v>
      </c>
      <c r="S289">
        <v>32.988633999999998</v>
      </c>
      <c r="T289">
        <v>-116.582258</v>
      </c>
      <c r="U289" t="s">
        <v>89</v>
      </c>
      <c r="V289" t="b">
        <v>0</v>
      </c>
      <c r="W289">
        <v>9</v>
      </c>
      <c r="X289" t="s">
        <v>90</v>
      </c>
      <c r="Y289" t="s">
        <v>91</v>
      </c>
      <c r="Z289" t="s">
        <v>92</v>
      </c>
      <c r="AA289" t="s">
        <v>379</v>
      </c>
      <c r="AB289" t="s">
        <v>367</v>
      </c>
      <c r="AC289" t="s">
        <v>368</v>
      </c>
      <c r="AD289" t="s">
        <v>96</v>
      </c>
      <c r="AE289">
        <v>1</v>
      </c>
      <c r="AG289" t="b">
        <v>1</v>
      </c>
      <c r="AH289" t="s">
        <v>380</v>
      </c>
      <c r="AI289" t="s">
        <v>99</v>
      </c>
      <c r="AJ289" t="s">
        <v>100</v>
      </c>
      <c r="AK289">
        <v>3.6</v>
      </c>
      <c r="AL289" t="s">
        <v>101</v>
      </c>
      <c r="AN289" t="s">
        <v>370</v>
      </c>
      <c r="AO289">
        <v>1</v>
      </c>
      <c r="AP289" t="s">
        <v>103</v>
      </c>
      <c r="AQ289">
        <v>51</v>
      </c>
      <c r="AR289" t="s">
        <v>101</v>
      </c>
      <c r="AS289" t="s">
        <v>83</v>
      </c>
      <c r="AT289" t="s">
        <v>104</v>
      </c>
      <c r="AU289" t="s">
        <v>371</v>
      </c>
      <c r="AV289" t="s">
        <v>106</v>
      </c>
      <c r="AW289" t="s">
        <v>125</v>
      </c>
      <c r="AX289">
        <v>50</v>
      </c>
      <c r="AY289" t="s">
        <v>126</v>
      </c>
      <c r="AZ289" t="s">
        <v>109</v>
      </c>
      <c r="BA289" t="s">
        <v>110</v>
      </c>
      <c r="BB289" t="s">
        <v>127</v>
      </c>
      <c r="BC289" t="s">
        <v>128</v>
      </c>
      <c r="BD289" s="1">
        <v>44819</v>
      </c>
      <c r="BE289" t="s">
        <v>372</v>
      </c>
      <c r="BF289" s="1">
        <v>44698</v>
      </c>
      <c r="BG289" t="s">
        <v>117</v>
      </c>
      <c r="BH289" s="1">
        <v>18264</v>
      </c>
      <c r="BI289">
        <v>1</v>
      </c>
      <c r="BJ289" s="35">
        <f>BK289*1000</f>
        <v>9</v>
      </c>
      <c r="BK289">
        <v>8.9999999999999993E-3</v>
      </c>
      <c r="BL289">
        <v>8.9999999999999993E-3</v>
      </c>
      <c r="BM289" t="s">
        <v>115</v>
      </c>
      <c r="BN289" t="s">
        <v>116</v>
      </c>
      <c r="BO289">
        <v>3.0000000000000001E-3</v>
      </c>
      <c r="BP289">
        <v>0.01</v>
      </c>
      <c r="BQ289">
        <v>1</v>
      </c>
      <c r="BR289" t="s">
        <v>117</v>
      </c>
      <c r="BS289" t="s">
        <v>118</v>
      </c>
      <c r="BT289" t="s">
        <v>119</v>
      </c>
      <c r="BU289" t="s">
        <v>120</v>
      </c>
      <c r="BX289" t="b">
        <v>0</v>
      </c>
      <c r="BY289" t="b">
        <v>1</v>
      </c>
      <c r="BZ289">
        <f>VLOOKUP(AA289,Comps2,6,FALSE)</f>
        <v>50</v>
      </c>
      <c r="CA289">
        <f>VLOOKUP(AA289,Comps2,7,FALSE)</f>
        <v>52</v>
      </c>
      <c r="CB289" t="str">
        <f>VLOOKUP(AA289,Comps2,8,FALSE)</f>
        <v>mm</v>
      </c>
      <c r="CC289" t="str">
        <f>VLOOKUP(AA289,Comps2,9,FALSE)</f>
        <v>Field</v>
      </c>
      <c r="CD289">
        <f>VLOOKUP(AA289,Comps2,10,FALSE)</f>
        <v>3.6</v>
      </c>
      <c r="CE289" t="str">
        <f>VLOOKUP(AA289,Comps2,11,FALSE)</f>
        <v>g</v>
      </c>
      <c r="CF289" t="str">
        <f>VLOOKUP(AA289,Comps2,12,FALSE)</f>
        <v>Field</v>
      </c>
      <c r="CG289">
        <f>VLOOKUP(AA289,Comps2,13,FALSE)</f>
        <v>0</v>
      </c>
      <c r="CH289" t="e">
        <f>VLOOKUP(AA289,Comps2,14,FALSE)</f>
        <v>#N/A</v>
      </c>
      <c r="CI289" t="str">
        <f>VLOOKUP(AA289,Comps2,15,FALSE)</f>
        <v>NR</v>
      </c>
    </row>
    <row r="290" spans="1:87" x14ac:dyDescent="0.25">
      <c r="A290" s="1">
        <v>44698</v>
      </c>
      <c r="B290">
        <v>5</v>
      </c>
      <c r="C290">
        <v>2022</v>
      </c>
      <c r="D290" t="s">
        <v>280</v>
      </c>
      <c r="E290" t="s">
        <v>281</v>
      </c>
      <c r="F290" t="s">
        <v>78</v>
      </c>
      <c r="G290" t="s">
        <v>79</v>
      </c>
      <c r="H290" t="s">
        <v>80</v>
      </c>
      <c r="I290" t="s">
        <v>81</v>
      </c>
      <c r="J290" t="s">
        <v>82</v>
      </c>
      <c r="K290" t="s">
        <v>83</v>
      </c>
      <c r="L290" t="s">
        <v>282</v>
      </c>
      <c r="M290" t="s">
        <v>85</v>
      </c>
      <c r="N290" t="s">
        <v>86</v>
      </c>
      <c r="O290" s="2">
        <v>0.375</v>
      </c>
      <c r="P290" t="s">
        <v>87</v>
      </c>
      <c r="Q290">
        <v>1</v>
      </c>
      <c r="R290" t="s">
        <v>88</v>
      </c>
      <c r="S290">
        <v>32.988633999999998</v>
      </c>
      <c r="T290">
        <v>-116.582258</v>
      </c>
      <c r="U290" t="s">
        <v>89</v>
      </c>
      <c r="V290" t="b">
        <v>0</v>
      </c>
      <c r="W290">
        <v>9</v>
      </c>
      <c r="X290" t="s">
        <v>90</v>
      </c>
      <c r="Y290" t="s">
        <v>91</v>
      </c>
      <c r="Z290" t="s">
        <v>92</v>
      </c>
      <c r="AA290" t="s">
        <v>381</v>
      </c>
      <c r="AB290" t="s">
        <v>367</v>
      </c>
      <c r="AC290" t="s">
        <v>368</v>
      </c>
      <c r="AD290" t="s">
        <v>96</v>
      </c>
      <c r="AE290">
        <v>1</v>
      </c>
      <c r="AG290" t="b">
        <v>1</v>
      </c>
      <c r="AH290" t="s">
        <v>382</v>
      </c>
      <c r="AI290" t="s">
        <v>99</v>
      </c>
      <c r="AJ290" t="s">
        <v>100</v>
      </c>
      <c r="AK290">
        <v>3.8</v>
      </c>
      <c r="AL290" t="s">
        <v>101</v>
      </c>
      <c r="AN290" t="s">
        <v>370</v>
      </c>
      <c r="AO290">
        <v>1</v>
      </c>
      <c r="AP290" t="s">
        <v>103</v>
      </c>
      <c r="AQ290">
        <v>51</v>
      </c>
      <c r="AR290" t="s">
        <v>101</v>
      </c>
      <c r="AS290" t="s">
        <v>83</v>
      </c>
      <c r="AT290" t="s">
        <v>104</v>
      </c>
      <c r="AU290" t="s">
        <v>371</v>
      </c>
      <c r="AV290" t="s">
        <v>106</v>
      </c>
      <c r="AW290" t="s">
        <v>125</v>
      </c>
      <c r="AX290">
        <v>50</v>
      </c>
      <c r="AY290" t="s">
        <v>126</v>
      </c>
      <c r="AZ290" t="s">
        <v>109</v>
      </c>
      <c r="BA290" t="s">
        <v>110</v>
      </c>
      <c r="BB290" t="s">
        <v>127</v>
      </c>
      <c r="BC290" t="s">
        <v>128</v>
      </c>
      <c r="BD290" s="1">
        <v>44819</v>
      </c>
      <c r="BE290" t="s">
        <v>372</v>
      </c>
      <c r="BF290" s="1">
        <v>44698</v>
      </c>
      <c r="BG290" t="s">
        <v>117</v>
      </c>
      <c r="BH290" s="1">
        <v>18264</v>
      </c>
      <c r="BI290">
        <v>1</v>
      </c>
      <c r="BJ290" s="35">
        <f>BK290*1000</f>
        <v>9</v>
      </c>
      <c r="BK290">
        <v>8.9999999999999993E-3</v>
      </c>
      <c r="BL290">
        <v>8.9999999999999993E-3</v>
      </c>
      <c r="BM290" t="s">
        <v>115</v>
      </c>
      <c r="BN290" t="s">
        <v>116</v>
      </c>
      <c r="BO290">
        <v>3.0000000000000001E-3</v>
      </c>
      <c r="BP290">
        <v>0.01</v>
      </c>
      <c r="BQ290">
        <v>1</v>
      </c>
      <c r="BR290" t="s">
        <v>117</v>
      </c>
      <c r="BS290" t="s">
        <v>118</v>
      </c>
      <c r="BT290" t="s">
        <v>119</v>
      </c>
      <c r="BU290" t="s">
        <v>120</v>
      </c>
      <c r="BX290" t="b">
        <v>0</v>
      </c>
      <c r="BY290" t="b">
        <v>1</v>
      </c>
      <c r="BZ290">
        <f>VLOOKUP(AA290,Comps2,6,FALSE)</f>
        <v>56</v>
      </c>
      <c r="CA290">
        <f>VLOOKUP(AA290,Comps2,7,FALSE)</f>
        <v>58</v>
      </c>
      <c r="CB290" t="str">
        <f>VLOOKUP(AA290,Comps2,8,FALSE)</f>
        <v>mm</v>
      </c>
      <c r="CC290" t="str">
        <f>VLOOKUP(AA290,Comps2,9,FALSE)</f>
        <v>Field</v>
      </c>
      <c r="CD290">
        <f>VLOOKUP(AA290,Comps2,10,FALSE)</f>
        <v>3.8</v>
      </c>
      <c r="CE290" t="str">
        <f>VLOOKUP(AA290,Comps2,11,FALSE)</f>
        <v>g</v>
      </c>
      <c r="CF290" t="str">
        <f>VLOOKUP(AA290,Comps2,12,FALSE)</f>
        <v>Field</v>
      </c>
      <c r="CG290">
        <f>VLOOKUP(AA290,Comps2,13,FALSE)</f>
        <v>0</v>
      </c>
      <c r="CH290" t="e">
        <f>VLOOKUP(AA290,Comps2,14,FALSE)</f>
        <v>#N/A</v>
      </c>
      <c r="CI290" t="str">
        <f>VLOOKUP(AA290,Comps2,15,FALSE)</f>
        <v>NR</v>
      </c>
    </row>
    <row r="291" spans="1:87" x14ac:dyDescent="0.25">
      <c r="A291" s="1">
        <v>44698</v>
      </c>
      <c r="B291">
        <v>5</v>
      </c>
      <c r="C291">
        <v>2022</v>
      </c>
      <c r="D291" t="s">
        <v>280</v>
      </c>
      <c r="E291" t="s">
        <v>281</v>
      </c>
      <c r="F291" t="s">
        <v>78</v>
      </c>
      <c r="G291" t="s">
        <v>79</v>
      </c>
      <c r="H291" t="s">
        <v>80</v>
      </c>
      <c r="I291" t="s">
        <v>81</v>
      </c>
      <c r="J291" t="s">
        <v>82</v>
      </c>
      <c r="K291" t="s">
        <v>83</v>
      </c>
      <c r="L291" t="s">
        <v>282</v>
      </c>
      <c r="M291" t="s">
        <v>85</v>
      </c>
      <c r="N291" t="s">
        <v>86</v>
      </c>
      <c r="O291" s="2">
        <v>0.375</v>
      </c>
      <c r="P291" t="s">
        <v>87</v>
      </c>
      <c r="Q291">
        <v>1</v>
      </c>
      <c r="R291" t="s">
        <v>88</v>
      </c>
      <c r="S291">
        <v>32.988633999999998</v>
      </c>
      <c r="T291">
        <v>-116.582258</v>
      </c>
      <c r="U291" t="s">
        <v>89</v>
      </c>
      <c r="V291" t="b">
        <v>0</v>
      </c>
      <c r="W291">
        <v>9</v>
      </c>
      <c r="X291" t="s">
        <v>90</v>
      </c>
      <c r="Y291" t="s">
        <v>91</v>
      </c>
      <c r="Z291" t="s">
        <v>92</v>
      </c>
      <c r="AA291" t="s">
        <v>383</v>
      </c>
      <c r="AB291" t="s">
        <v>367</v>
      </c>
      <c r="AC291" t="s">
        <v>368</v>
      </c>
      <c r="AD291" t="s">
        <v>96</v>
      </c>
      <c r="AE291">
        <v>1</v>
      </c>
      <c r="AG291" t="b">
        <v>1</v>
      </c>
      <c r="AH291" t="s">
        <v>384</v>
      </c>
      <c r="AI291" t="s">
        <v>99</v>
      </c>
      <c r="AJ291" t="s">
        <v>100</v>
      </c>
      <c r="AK291">
        <v>3.5</v>
      </c>
      <c r="AL291" t="s">
        <v>101</v>
      </c>
      <c r="AN291" t="s">
        <v>370</v>
      </c>
      <c r="AO291">
        <v>1</v>
      </c>
      <c r="AP291" t="s">
        <v>103</v>
      </c>
      <c r="AQ291">
        <v>51</v>
      </c>
      <c r="AR291" t="s">
        <v>101</v>
      </c>
      <c r="AS291" t="s">
        <v>83</v>
      </c>
      <c r="AT291" t="s">
        <v>104</v>
      </c>
      <c r="AU291" t="s">
        <v>371</v>
      </c>
      <c r="AV291" t="s">
        <v>106</v>
      </c>
      <c r="AW291" t="s">
        <v>125</v>
      </c>
      <c r="AX291">
        <v>50</v>
      </c>
      <c r="AY291" t="s">
        <v>126</v>
      </c>
      <c r="AZ291" t="s">
        <v>109</v>
      </c>
      <c r="BA291" t="s">
        <v>110</v>
      </c>
      <c r="BB291" t="s">
        <v>127</v>
      </c>
      <c r="BC291" t="s">
        <v>128</v>
      </c>
      <c r="BD291" s="1">
        <v>44819</v>
      </c>
      <c r="BE291" t="s">
        <v>372</v>
      </c>
      <c r="BF291" s="1">
        <v>44698</v>
      </c>
      <c r="BG291" t="s">
        <v>117</v>
      </c>
      <c r="BH291" s="1">
        <v>18264</v>
      </c>
      <c r="BI291">
        <v>1</v>
      </c>
      <c r="BJ291" s="35">
        <f>BK291*1000</f>
        <v>9</v>
      </c>
      <c r="BK291">
        <v>8.9999999999999993E-3</v>
      </c>
      <c r="BL291">
        <v>8.9999999999999993E-3</v>
      </c>
      <c r="BM291" t="s">
        <v>115</v>
      </c>
      <c r="BN291" t="s">
        <v>116</v>
      </c>
      <c r="BO291">
        <v>3.0000000000000001E-3</v>
      </c>
      <c r="BP291">
        <v>0.01</v>
      </c>
      <c r="BQ291">
        <v>1</v>
      </c>
      <c r="BR291" t="s">
        <v>117</v>
      </c>
      <c r="BS291" t="s">
        <v>118</v>
      </c>
      <c r="BT291" t="s">
        <v>119</v>
      </c>
      <c r="BU291" t="s">
        <v>120</v>
      </c>
      <c r="BX291" t="b">
        <v>0</v>
      </c>
      <c r="BY291" t="b">
        <v>1</v>
      </c>
      <c r="BZ291">
        <f>VLOOKUP(AA291,Comps2,6,FALSE)</f>
        <v>57</v>
      </c>
      <c r="CA291">
        <f>VLOOKUP(AA291,Comps2,7,FALSE)</f>
        <v>59</v>
      </c>
      <c r="CB291" t="str">
        <f>VLOOKUP(AA291,Comps2,8,FALSE)</f>
        <v>mm</v>
      </c>
      <c r="CC291" t="str">
        <f>VLOOKUP(AA291,Comps2,9,FALSE)</f>
        <v>Field</v>
      </c>
      <c r="CD291">
        <f>VLOOKUP(AA291,Comps2,10,FALSE)</f>
        <v>3.5</v>
      </c>
      <c r="CE291" t="str">
        <f>VLOOKUP(AA291,Comps2,11,FALSE)</f>
        <v>g</v>
      </c>
      <c r="CF291" t="str">
        <f>VLOOKUP(AA291,Comps2,12,FALSE)</f>
        <v>Field</v>
      </c>
      <c r="CG291">
        <f>VLOOKUP(AA291,Comps2,13,FALSE)</f>
        <v>0</v>
      </c>
      <c r="CH291" t="e">
        <f>VLOOKUP(AA291,Comps2,14,FALSE)</f>
        <v>#N/A</v>
      </c>
      <c r="CI291" t="str">
        <f>VLOOKUP(AA291,Comps2,15,FALSE)</f>
        <v>NR</v>
      </c>
    </row>
    <row r="292" spans="1:87" x14ac:dyDescent="0.25">
      <c r="A292" s="1">
        <v>44698</v>
      </c>
      <c r="B292">
        <v>5</v>
      </c>
      <c r="C292">
        <v>2022</v>
      </c>
      <c r="D292" t="s">
        <v>280</v>
      </c>
      <c r="E292" t="s">
        <v>281</v>
      </c>
      <c r="F292" t="s">
        <v>78</v>
      </c>
      <c r="G292" t="s">
        <v>79</v>
      </c>
      <c r="H292" t="s">
        <v>80</v>
      </c>
      <c r="I292" t="s">
        <v>81</v>
      </c>
      <c r="J292" t="s">
        <v>82</v>
      </c>
      <c r="K292" t="s">
        <v>83</v>
      </c>
      <c r="L292" t="s">
        <v>282</v>
      </c>
      <c r="M292" t="s">
        <v>85</v>
      </c>
      <c r="N292" t="s">
        <v>86</v>
      </c>
      <c r="O292" s="2">
        <v>0.375</v>
      </c>
      <c r="P292" t="s">
        <v>87</v>
      </c>
      <c r="Q292">
        <v>1</v>
      </c>
      <c r="R292" t="s">
        <v>88</v>
      </c>
      <c r="S292">
        <v>32.988633999999998</v>
      </c>
      <c r="T292">
        <v>-116.582258</v>
      </c>
      <c r="U292" t="s">
        <v>89</v>
      </c>
      <c r="V292" t="b">
        <v>0</v>
      </c>
      <c r="W292">
        <v>9</v>
      </c>
      <c r="X292" t="s">
        <v>90</v>
      </c>
      <c r="Y292" t="s">
        <v>91</v>
      </c>
      <c r="Z292" t="s">
        <v>92</v>
      </c>
      <c r="AA292" t="s">
        <v>385</v>
      </c>
      <c r="AB292" t="s">
        <v>367</v>
      </c>
      <c r="AC292" t="s">
        <v>368</v>
      </c>
      <c r="AD292" t="s">
        <v>96</v>
      </c>
      <c r="AE292">
        <v>1</v>
      </c>
      <c r="AG292" t="b">
        <v>1</v>
      </c>
      <c r="AH292" t="s">
        <v>386</v>
      </c>
      <c r="AI292" t="s">
        <v>99</v>
      </c>
      <c r="AJ292" t="s">
        <v>100</v>
      </c>
      <c r="AK292">
        <v>3.4</v>
      </c>
      <c r="AL292" t="s">
        <v>101</v>
      </c>
      <c r="AN292" t="s">
        <v>370</v>
      </c>
      <c r="AO292">
        <v>1</v>
      </c>
      <c r="AP292" t="s">
        <v>103</v>
      </c>
      <c r="AQ292">
        <v>51</v>
      </c>
      <c r="AR292" t="s">
        <v>101</v>
      </c>
      <c r="AS292" t="s">
        <v>83</v>
      </c>
      <c r="AT292" t="s">
        <v>104</v>
      </c>
      <c r="AU292" t="s">
        <v>371</v>
      </c>
      <c r="AV292" t="s">
        <v>106</v>
      </c>
      <c r="AW292" t="s">
        <v>125</v>
      </c>
      <c r="AX292">
        <v>50</v>
      </c>
      <c r="AY292" t="s">
        <v>126</v>
      </c>
      <c r="AZ292" t="s">
        <v>109</v>
      </c>
      <c r="BA292" t="s">
        <v>110</v>
      </c>
      <c r="BB292" t="s">
        <v>127</v>
      </c>
      <c r="BC292" t="s">
        <v>128</v>
      </c>
      <c r="BD292" s="1">
        <v>44819</v>
      </c>
      <c r="BE292" t="s">
        <v>372</v>
      </c>
      <c r="BF292" s="1">
        <v>44698</v>
      </c>
      <c r="BG292" t="s">
        <v>117</v>
      </c>
      <c r="BH292" s="1">
        <v>18264</v>
      </c>
      <c r="BI292">
        <v>1</v>
      </c>
      <c r="BJ292" s="35">
        <f>BK292*1000</f>
        <v>9</v>
      </c>
      <c r="BK292">
        <v>8.9999999999999993E-3</v>
      </c>
      <c r="BL292">
        <v>8.9999999999999993E-3</v>
      </c>
      <c r="BM292" t="s">
        <v>115</v>
      </c>
      <c r="BN292" t="s">
        <v>116</v>
      </c>
      <c r="BO292">
        <v>3.0000000000000001E-3</v>
      </c>
      <c r="BP292">
        <v>0.01</v>
      </c>
      <c r="BQ292">
        <v>1</v>
      </c>
      <c r="BR292" t="s">
        <v>117</v>
      </c>
      <c r="BS292" t="s">
        <v>118</v>
      </c>
      <c r="BT292" t="s">
        <v>119</v>
      </c>
      <c r="BU292" t="s">
        <v>120</v>
      </c>
      <c r="BX292" t="b">
        <v>0</v>
      </c>
      <c r="BY292" t="b">
        <v>1</v>
      </c>
      <c r="BZ292">
        <f>VLOOKUP(AA292,Comps2,6,FALSE)</f>
        <v>56</v>
      </c>
      <c r="CA292">
        <f>VLOOKUP(AA292,Comps2,7,FALSE)</f>
        <v>58</v>
      </c>
      <c r="CB292" t="str">
        <f>VLOOKUP(AA292,Comps2,8,FALSE)</f>
        <v>mm</v>
      </c>
      <c r="CC292" t="str">
        <f>VLOOKUP(AA292,Comps2,9,FALSE)</f>
        <v>Field</v>
      </c>
      <c r="CD292">
        <f>VLOOKUP(AA292,Comps2,10,FALSE)</f>
        <v>3.4</v>
      </c>
      <c r="CE292" t="str">
        <f>VLOOKUP(AA292,Comps2,11,FALSE)</f>
        <v>g</v>
      </c>
      <c r="CF292" t="str">
        <f>VLOOKUP(AA292,Comps2,12,FALSE)</f>
        <v>Field</v>
      </c>
      <c r="CG292">
        <f>VLOOKUP(AA292,Comps2,13,FALSE)</f>
        <v>0</v>
      </c>
      <c r="CH292" t="e">
        <f>VLOOKUP(AA292,Comps2,14,FALSE)</f>
        <v>#N/A</v>
      </c>
      <c r="CI292" t="str">
        <f>VLOOKUP(AA292,Comps2,15,FALSE)</f>
        <v>NR</v>
      </c>
    </row>
    <row r="293" spans="1:87" x14ac:dyDescent="0.25">
      <c r="A293" s="1">
        <v>44698</v>
      </c>
      <c r="B293">
        <v>5</v>
      </c>
      <c r="C293">
        <v>2022</v>
      </c>
      <c r="D293" t="s">
        <v>280</v>
      </c>
      <c r="E293" t="s">
        <v>281</v>
      </c>
      <c r="F293" t="s">
        <v>78</v>
      </c>
      <c r="G293" t="s">
        <v>79</v>
      </c>
      <c r="H293" t="s">
        <v>80</v>
      </c>
      <c r="I293" t="s">
        <v>81</v>
      </c>
      <c r="J293" t="s">
        <v>82</v>
      </c>
      <c r="K293" t="s">
        <v>83</v>
      </c>
      <c r="L293" t="s">
        <v>282</v>
      </c>
      <c r="M293" t="s">
        <v>85</v>
      </c>
      <c r="N293" t="s">
        <v>86</v>
      </c>
      <c r="O293" s="2">
        <v>0.375</v>
      </c>
      <c r="P293" t="s">
        <v>87</v>
      </c>
      <c r="Q293">
        <v>1</v>
      </c>
      <c r="R293" t="s">
        <v>88</v>
      </c>
      <c r="S293">
        <v>32.988633999999998</v>
      </c>
      <c r="T293">
        <v>-116.582258</v>
      </c>
      <c r="U293" t="s">
        <v>89</v>
      </c>
      <c r="V293" t="b">
        <v>0</v>
      </c>
      <c r="W293">
        <v>9</v>
      </c>
      <c r="X293" t="s">
        <v>90</v>
      </c>
      <c r="Y293" t="s">
        <v>91</v>
      </c>
      <c r="Z293" t="s">
        <v>92</v>
      </c>
      <c r="AA293" t="s">
        <v>387</v>
      </c>
      <c r="AB293" t="s">
        <v>367</v>
      </c>
      <c r="AC293" t="s">
        <v>368</v>
      </c>
      <c r="AD293" t="s">
        <v>96</v>
      </c>
      <c r="AE293">
        <v>1</v>
      </c>
      <c r="AG293" t="b">
        <v>1</v>
      </c>
      <c r="AH293" t="s">
        <v>388</v>
      </c>
      <c r="AI293" t="s">
        <v>99</v>
      </c>
      <c r="AJ293" t="s">
        <v>100</v>
      </c>
      <c r="AK293">
        <v>4.5</v>
      </c>
      <c r="AL293" t="s">
        <v>101</v>
      </c>
      <c r="AN293" t="s">
        <v>370</v>
      </c>
      <c r="AO293">
        <v>1</v>
      </c>
      <c r="AP293" t="s">
        <v>103</v>
      </c>
      <c r="AQ293">
        <v>51</v>
      </c>
      <c r="AR293" t="s">
        <v>101</v>
      </c>
      <c r="AS293" t="s">
        <v>83</v>
      </c>
      <c r="AT293" t="s">
        <v>104</v>
      </c>
      <c r="AU293" t="s">
        <v>371</v>
      </c>
      <c r="AV293" t="s">
        <v>106</v>
      </c>
      <c r="AW293" t="s">
        <v>125</v>
      </c>
      <c r="AX293">
        <v>50</v>
      </c>
      <c r="AY293" t="s">
        <v>126</v>
      </c>
      <c r="AZ293" t="s">
        <v>109</v>
      </c>
      <c r="BA293" t="s">
        <v>110</v>
      </c>
      <c r="BB293" t="s">
        <v>127</v>
      </c>
      <c r="BC293" t="s">
        <v>128</v>
      </c>
      <c r="BD293" s="1">
        <v>44819</v>
      </c>
      <c r="BE293" t="s">
        <v>372</v>
      </c>
      <c r="BF293" s="1">
        <v>44698</v>
      </c>
      <c r="BG293" t="s">
        <v>117</v>
      </c>
      <c r="BH293" s="1">
        <v>18264</v>
      </c>
      <c r="BI293">
        <v>1</v>
      </c>
      <c r="BJ293" s="35">
        <f>BK293*1000</f>
        <v>9</v>
      </c>
      <c r="BK293">
        <v>8.9999999999999993E-3</v>
      </c>
      <c r="BL293">
        <v>8.9999999999999993E-3</v>
      </c>
      <c r="BM293" t="s">
        <v>115</v>
      </c>
      <c r="BN293" t="s">
        <v>116</v>
      </c>
      <c r="BO293">
        <v>3.0000000000000001E-3</v>
      </c>
      <c r="BP293">
        <v>0.01</v>
      </c>
      <c r="BQ293">
        <v>1</v>
      </c>
      <c r="BR293" t="s">
        <v>117</v>
      </c>
      <c r="BS293" t="s">
        <v>118</v>
      </c>
      <c r="BT293" t="s">
        <v>119</v>
      </c>
      <c r="BU293" t="s">
        <v>120</v>
      </c>
      <c r="BX293" t="b">
        <v>0</v>
      </c>
      <c r="BY293" t="b">
        <v>1</v>
      </c>
      <c r="BZ293">
        <f>VLOOKUP(AA293,Comps2,6,FALSE)</f>
        <v>61</v>
      </c>
      <c r="CA293">
        <f>VLOOKUP(AA293,Comps2,7,FALSE)</f>
        <v>62</v>
      </c>
      <c r="CB293" t="str">
        <f>VLOOKUP(AA293,Comps2,8,FALSE)</f>
        <v>mm</v>
      </c>
      <c r="CC293" t="str">
        <f>VLOOKUP(AA293,Comps2,9,FALSE)</f>
        <v>Field</v>
      </c>
      <c r="CD293">
        <f>VLOOKUP(AA293,Comps2,10,FALSE)</f>
        <v>4.5</v>
      </c>
      <c r="CE293" t="str">
        <f>VLOOKUP(AA293,Comps2,11,FALSE)</f>
        <v>g</v>
      </c>
      <c r="CF293" t="str">
        <f>VLOOKUP(AA293,Comps2,12,FALSE)</f>
        <v>Field</v>
      </c>
      <c r="CG293">
        <f>VLOOKUP(AA293,Comps2,13,FALSE)</f>
        <v>0</v>
      </c>
      <c r="CH293" t="e">
        <f>VLOOKUP(AA293,Comps2,14,FALSE)</f>
        <v>#N/A</v>
      </c>
      <c r="CI293" t="str">
        <f>VLOOKUP(AA293,Comps2,15,FALSE)</f>
        <v>NR</v>
      </c>
    </row>
    <row r="294" spans="1:87" x14ac:dyDescent="0.25">
      <c r="A294" s="1">
        <v>44698</v>
      </c>
      <c r="B294">
        <v>5</v>
      </c>
      <c r="C294">
        <v>2022</v>
      </c>
      <c r="D294" t="s">
        <v>280</v>
      </c>
      <c r="E294" t="s">
        <v>281</v>
      </c>
      <c r="F294" t="s">
        <v>78</v>
      </c>
      <c r="G294" t="s">
        <v>79</v>
      </c>
      <c r="H294" t="s">
        <v>80</v>
      </c>
      <c r="I294" t="s">
        <v>81</v>
      </c>
      <c r="J294" t="s">
        <v>82</v>
      </c>
      <c r="K294" t="s">
        <v>83</v>
      </c>
      <c r="L294" t="s">
        <v>282</v>
      </c>
      <c r="M294" t="s">
        <v>85</v>
      </c>
      <c r="N294" t="s">
        <v>86</v>
      </c>
      <c r="O294" s="2">
        <v>0.375</v>
      </c>
      <c r="P294" t="s">
        <v>87</v>
      </c>
      <c r="Q294">
        <v>1</v>
      </c>
      <c r="R294" t="s">
        <v>88</v>
      </c>
      <c r="S294">
        <v>32.988633999999998</v>
      </c>
      <c r="T294">
        <v>-116.582258</v>
      </c>
      <c r="U294" t="s">
        <v>89</v>
      </c>
      <c r="V294" t="b">
        <v>0</v>
      </c>
      <c r="W294">
        <v>9</v>
      </c>
      <c r="X294" t="s">
        <v>90</v>
      </c>
      <c r="Y294" t="s">
        <v>91</v>
      </c>
      <c r="Z294" t="s">
        <v>92</v>
      </c>
      <c r="AA294" t="s">
        <v>389</v>
      </c>
      <c r="AB294" t="s">
        <v>367</v>
      </c>
      <c r="AC294" t="s">
        <v>368</v>
      </c>
      <c r="AD294" t="s">
        <v>96</v>
      </c>
      <c r="AE294">
        <v>1</v>
      </c>
      <c r="AG294" t="b">
        <v>1</v>
      </c>
      <c r="AH294" t="s">
        <v>390</v>
      </c>
      <c r="AI294" t="s">
        <v>99</v>
      </c>
      <c r="AJ294" t="s">
        <v>100</v>
      </c>
      <c r="AK294">
        <v>6.2</v>
      </c>
      <c r="AL294" t="s">
        <v>101</v>
      </c>
      <c r="AN294" t="s">
        <v>370</v>
      </c>
      <c r="AO294">
        <v>1</v>
      </c>
      <c r="AP294" t="s">
        <v>103</v>
      </c>
      <c r="AQ294">
        <v>51</v>
      </c>
      <c r="AR294" t="s">
        <v>101</v>
      </c>
      <c r="AS294" t="s">
        <v>83</v>
      </c>
      <c r="AT294" t="s">
        <v>104</v>
      </c>
      <c r="AU294" t="s">
        <v>371</v>
      </c>
      <c r="AV294" t="s">
        <v>106</v>
      </c>
      <c r="AW294" t="s">
        <v>125</v>
      </c>
      <c r="AX294">
        <v>50</v>
      </c>
      <c r="AY294" t="s">
        <v>126</v>
      </c>
      <c r="AZ294" t="s">
        <v>109</v>
      </c>
      <c r="BA294" t="s">
        <v>110</v>
      </c>
      <c r="BB294" t="s">
        <v>127</v>
      </c>
      <c r="BC294" t="s">
        <v>128</v>
      </c>
      <c r="BD294" s="1">
        <v>44819</v>
      </c>
      <c r="BE294" t="s">
        <v>372</v>
      </c>
      <c r="BF294" s="1">
        <v>44698</v>
      </c>
      <c r="BG294" t="s">
        <v>117</v>
      </c>
      <c r="BH294" s="1">
        <v>18264</v>
      </c>
      <c r="BI294">
        <v>1</v>
      </c>
      <c r="BJ294" s="35">
        <f>BK294*1000</f>
        <v>9</v>
      </c>
      <c r="BK294">
        <v>8.9999999999999993E-3</v>
      </c>
      <c r="BL294">
        <v>8.9999999999999993E-3</v>
      </c>
      <c r="BM294" t="s">
        <v>115</v>
      </c>
      <c r="BN294" t="s">
        <v>116</v>
      </c>
      <c r="BO294">
        <v>3.0000000000000001E-3</v>
      </c>
      <c r="BP294">
        <v>0.01</v>
      </c>
      <c r="BQ294">
        <v>1</v>
      </c>
      <c r="BR294" t="s">
        <v>117</v>
      </c>
      <c r="BS294" t="s">
        <v>118</v>
      </c>
      <c r="BT294" t="s">
        <v>119</v>
      </c>
      <c r="BU294" t="s">
        <v>120</v>
      </c>
      <c r="BX294" t="b">
        <v>0</v>
      </c>
      <c r="BY294" t="b">
        <v>1</v>
      </c>
      <c r="BZ294">
        <f>VLOOKUP(AA294,Comps2,6,FALSE)</f>
        <v>65</v>
      </c>
      <c r="CA294">
        <f>VLOOKUP(AA294,Comps2,7,FALSE)</f>
        <v>67</v>
      </c>
      <c r="CB294" t="str">
        <f>VLOOKUP(AA294,Comps2,8,FALSE)</f>
        <v>mm</v>
      </c>
      <c r="CC294" t="str">
        <f>VLOOKUP(AA294,Comps2,9,FALSE)</f>
        <v>Field</v>
      </c>
      <c r="CD294">
        <f>VLOOKUP(AA294,Comps2,10,FALSE)</f>
        <v>6.2</v>
      </c>
      <c r="CE294" t="str">
        <f>VLOOKUP(AA294,Comps2,11,FALSE)</f>
        <v>g</v>
      </c>
      <c r="CF294" t="str">
        <f>VLOOKUP(AA294,Comps2,12,FALSE)</f>
        <v>Field</v>
      </c>
      <c r="CG294">
        <f>VLOOKUP(AA294,Comps2,13,FALSE)</f>
        <v>0</v>
      </c>
      <c r="CH294" t="e">
        <f>VLOOKUP(AA294,Comps2,14,FALSE)</f>
        <v>#N/A</v>
      </c>
      <c r="CI294" t="str">
        <f>VLOOKUP(AA294,Comps2,15,FALSE)</f>
        <v>NR</v>
      </c>
    </row>
    <row r="295" spans="1:87" x14ac:dyDescent="0.25">
      <c r="A295" s="1">
        <v>44837</v>
      </c>
      <c r="B295">
        <v>10</v>
      </c>
      <c r="C295">
        <v>2022</v>
      </c>
      <c r="D295" t="s">
        <v>1112</v>
      </c>
      <c r="E295" t="s">
        <v>1113</v>
      </c>
      <c r="F295" t="s">
        <v>78</v>
      </c>
      <c r="G295" t="s">
        <v>79</v>
      </c>
      <c r="H295" t="s">
        <v>80</v>
      </c>
      <c r="I295" t="s">
        <v>81</v>
      </c>
      <c r="J295" t="s">
        <v>82</v>
      </c>
      <c r="K295" t="s">
        <v>83</v>
      </c>
      <c r="M295" t="s">
        <v>1114</v>
      </c>
      <c r="N295" t="s">
        <v>86</v>
      </c>
      <c r="O295" s="2">
        <v>0.60763888888888895</v>
      </c>
      <c r="P295" t="s">
        <v>783</v>
      </c>
      <c r="Q295">
        <v>1</v>
      </c>
      <c r="R295" t="s">
        <v>88</v>
      </c>
      <c r="S295">
        <v>33.458264972549003</v>
      </c>
      <c r="T295">
        <v>-117.696585843137</v>
      </c>
      <c r="U295" t="s">
        <v>89</v>
      </c>
      <c r="V295" t="b">
        <v>0</v>
      </c>
      <c r="W295">
        <v>9</v>
      </c>
      <c r="X295" t="s">
        <v>1115</v>
      </c>
      <c r="Y295" t="s">
        <v>91</v>
      </c>
      <c r="AA295" t="s">
        <v>1116</v>
      </c>
      <c r="AB295" t="s">
        <v>1117</v>
      </c>
      <c r="AC295" t="s">
        <v>1118</v>
      </c>
      <c r="AD295" t="s">
        <v>96</v>
      </c>
      <c r="AE295">
        <v>1</v>
      </c>
      <c r="AF295" t="s">
        <v>1119</v>
      </c>
      <c r="AG295" t="b">
        <v>1</v>
      </c>
      <c r="AH295" t="s">
        <v>1120</v>
      </c>
      <c r="AI295" t="s">
        <v>99</v>
      </c>
      <c r="AJ295" t="s">
        <v>100</v>
      </c>
      <c r="AK295">
        <v>52.96</v>
      </c>
      <c r="AL295" t="s">
        <v>101</v>
      </c>
      <c r="AM295" t="s">
        <v>653</v>
      </c>
      <c r="AN295" t="s">
        <v>1121</v>
      </c>
      <c r="AO295">
        <v>1</v>
      </c>
      <c r="AP295" t="s">
        <v>103</v>
      </c>
      <c r="AQ295">
        <v>264.82</v>
      </c>
      <c r="AR295" t="s">
        <v>101</v>
      </c>
      <c r="AS295" t="s">
        <v>83</v>
      </c>
      <c r="AT295" t="s">
        <v>104</v>
      </c>
      <c r="AU295" t="s">
        <v>1122</v>
      </c>
      <c r="AV295" t="s">
        <v>106</v>
      </c>
      <c r="AW295" t="s">
        <v>125</v>
      </c>
      <c r="AX295">
        <v>50</v>
      </c>
      <c r="AY295" t="s">
        <v>126</v>
      </c>
      <c r="AZ295" t="s">
        <v>109</v>
      </c>
      <c r="BA295" t="s">
        <v>110</v>
      </c>
      <c r="BB295" t="s">
        <v>127</v>
      </c>
      <c r="BC295" t="s">
        <v>640</v>
      </c>
      <c r="BD295" s="1">
        <v>44945</v>
      </c>
      <c r="BE295" t="s">
        <v>1123</v>
      </c>
      <c r="BF295" s="1">
        <v>44837</v>
      </c>
      <c r="BG295" t="s">
        <v>117</v>
      </c>
      <c r="BH295" s="1">
        <v>18264</v>
      </c>
      <c r="BI295">
        <v>1</v>
      </c>
      <c r="BJ295" s="35">
        <f>BK295*1000</f>
        <v>5</v>
      </c>
      <c r="BK295">
        <v>5.0000000000000001E-3</v>
      </c>
      <c r="BL295">
        <v>5.0000000000000001E-3</v>
      </c>
      <c r="BM295" t="s">
        <v>115</v>
      </c>
      <c r="BN295" t="s">
        <v>116</v>
      </c>
      <c r="BO295">
        <v>3.0000000000000001E-3</v>
      </c>
      <c r="BP295">
        <v>0.01</v>
      </c>
      <c r="BQ295">
        <v>1</v>
      </c>
      <c r="BR295" t="s">
        <v>117</v>
      </c>
      <c r="BS295" t="s">
        <v>118</v>
      </c>
      <c r="BT295" t="s">
        <v>119</v>
      </c>
      <c r="BU295" t="s">
        <v>120</v>
      </c>
      <c r="BX295" t="b">
        <v>0</v>
      </c>
      <c r="BY295" t="b">
        <v>1</v>
      </c>
      <c r="BZ295">
        <f>VLOOKUP(AA295,Comps2,6,FALSE)</f>
        <v>448</v>
      </c>
      <c r="CA295">
        <f>VLOOKUP(AA295,Comps2,7,FALSE)</f>
        <v>510</v>
      </c>
      <c r="CB295" t="str">
        <f>VLOOKUP(AA295,Comps2,8,FALSE)</f>
        <v>mm</v>
      </c>
      <c r="CC295" t="str">
        <f>VLOOKUP(AA295,Comps2,9,FALSE)</f>
        <v>Field</v>
      </c>
      <c r="CD295">
        <f>VLOOKUP(AA295,Comps2,10,FALSE)</f>
        <v>1180</v>
      </c>
      <c r="CE295" t="str">
        <f>VLOOKUP(AA295,Comps2,11,FALSE)</f>
        <v>g</v>
      </c>
      <c r="CF295" t="str">
        <f>VLOOKUP(AA295,Comps2,12,FALSE)</f>
        <v>Field</v>
      </c>
      <c r="CG295">
        <f>VLOOKUP(AA295,Comps2,13,FALSE)</f>
        <v>0</v>
      </c>
      <c r="CH295" t="e">
        <f>VLOOKUP(AA295,Comps2,14,FALSE)</f>
        <v>#N/A</v>
      </c>
      <c r="CI295" t="str">
        <f>VLOOKUP(AA295,Comps2,15,FALSE)</f>
        <v>LAB</v>
      </c>
    </row>
    <row r="296" spans="1:87" x14ac:dyDescent="0.25">
      <c r="A296" s="1">
        <v>44837</v>
      </c>
      <c r="B296">
        <v>10</v>
      </c>
      <c r="C296">
        <v>2022</v>
      </c>
      <c r="D296" t="s">
        <v>1112</v>
      </c>
      <c r="E296" t="s">
        <v>1113</v>
      </c>
      <c r="F296" t="s">
        <v>78</v>
      </c>
      <c r="G296" t="s">
        <v>79</v>
      </c>
      <c r="H296" t="s">
        <v>80</v>
      </c>
      <c r="I296" t="s">
        <v>81</v>
      </c>
      <c r="J296" t="s">
        <v>82</v>
      </c>
      <c r="K296" t="s">
        <v>83</v>
      </c>
      <c r="M296" t="s">
        <v>1114</v>
      </c>
      <c r="N296" t="s">
        <v>86</v>
      </c>
      <c r="O296" s="2">
        <v>0.60763888888888895</v>
      </c>
      <c r="P296" t="s">
        <v>783</v>
      </c>
      <c r="Q296">
        <v>1</v>
      </c>
      <c r="R296" t="s">
        <v>88</v>
      </c>
      <c r="S296">
        <v>33.458264972549003</v>
      </c>
      <c r="T296">
        <v>-117.696585843137</v>
      </c>
      <c r="U296" t="s">
        <v>89</v>
      </c>
      <c r="V296" t="b">
        <v>0</v>
      </c>
      <c r="W296">
        <v>9</v>
      </c>
      <c r="X296" t="s">
        <v>1115</v>
      </c>
      <c r="Y296" t="s">
        <v>91</v>
      </c>
      <c r="AA296" t="s">
        <v>1124</v>
      </c>
      <c r="AB296" t="s">
        <v>1117</v>
      </c>
      <c r="AC296" t="s">
        <v>1118</v>
      </c>
      <c r="AD296" t="s">
        <v>96</v>
      </c>
      <c r="AE296">
        <v>1</v>
      </c>
      <c r="AF296" t="s">
        <v>1125</v>
      </c>
      <c r="AG296" t="b">
        <v>1</v>
      </c>
      <c r="AH296" t="s">
        <v>1126</v>
      </c>
      <c r="AI296" t="s">
        <v>99</v>
      </c>
      <c r="AJ296" t="s">
        <v>100</v>
      </c>
      <c r="AK296">
        <v>52.96</v>
      </c>
      <c r="AL296" t="s">
        <v>101</v>
      </c>
      <c r="AM296" t="s">
        <v>653</v>
      </c>
      <c r="AN296" t="s">
        <v>1121</v>
      </c>
      <c r="AO296">
        <v>1</v>
      </c>
      <c r="AP296" t="s">
        <v>103</v>
      </c>
      <c r="AQ296">
        <v>264.82</v>
      </c>
      <c r="AR296" t="s">
        <v>101</v>
      </c>
      <c r="AS296" t="s">
        <v>83</v>
      </c>
      <c r="AT296" t="s">
        <v>104</v>
      </c>
      <c r="AU296" t="s">
        <v>1122</v>
      </c>
      <c r="AV296" t="s">
        <v>106</v>
      </c>
      <c r="AW296" t="s">
        <v>125</v>
      </c>
      <c r="AX296">
        <v>50</v>
      </c>
      <c r="AY296" t="s">
        <v>126</v>
      </c>
      <c r="AZ296" t="s">
        <v>109</v>
      </c>
      <c r="BA296" t="s">
        <v>110</v>
      </c>
      <c r="BB296" t="s">
        <v>127</v>
      </c>
      <c r="BC296" t="s">
        <v>640</v>
      </c>
      <c r="BD296" s="1">
        <v>44945</v>
      </c>
      <c r="BE296" t="s">
        <v>1123</v>
      </c>
      <c r="BF296" s="1">
        <v>44837</v>
      </c>
      <c r="BG296" t="s">
        <v>117</v>
      </c>
      <c r="BH296" s="1">
        <v>18264</v>
      </c>
      <c r="BI296">
        <v>1</v>
      </c>
      <c r="BJ296" s="35">
        <f>BK296*1000</f>
        <v>5</v>
      </c>
      <c r="BK296">
        <v>5.0000000000000001E-3</v>
      </c>
      <c r="BL296">
        <v>5.0000000000000001E-3</v>
      </c>
      <c r="BM296" t="s">
        <v>115</v>
      </c>
      <c r="BN296" t="s">
        <v>116</v>
      </c>
      <c r="BO296">
        <v>3.0000000000000001E-3</v>
      </c>
      <c r="BP296">
        <v>0.01</v>
      </c>
      <c r="BQ296">
        <v>1</v>
      </c>
      <c r="BR296" t="s">
        <v>117</v>
      </c>
      <c r="BS296" t="s">
        <v>118</v>
      </c>
      <c r="BT296" t="s">
        <v>119</v>
      </c>
      <c r="BU296" t="s">
        <v>120</v>
      </c>
      <c r="BX296" t="b">
        <v>0</v>
      </c>
      <c r="BY296" t="b">
        <v>1</v>
      </c>
      <c r="BZ296">
        <f>VLOOKUP(AA296,Comps2,6,FALSE)</f>
        <v>387</v>
      </c>
      <c r="CA296">
        <f>VLOOKUP(AA296,Comps2,7,FALSE)</f>
        <v>432</v>
      </c>
      <c r="CB296" t="str">
        <f>VLOOKUP(AA296,Comps2,8,FALSE)</f>
        <v>mm</v>
      </c>
      <c r="CC296" t="str">
        <f>VLOOKUP(AA296,Comps2,9,FALSE)</f>
        <v>Field</v>
      </c>
      <c r="CD296">
        <f>VLOOKUP(AA296,Comps2,10,FALSE)</f>
        <v>835</v>
      </c>
      <c r="CE296" t="str">
        <f>VLOOKUP(AA296,Comps2,11,FALSE)</f>
        <v>g</v>
      </c>
      <c r="CF296" t="str">
        <f>VLOOKUP(AA296,Comps2,12,FALSE)</f>
        <v>Field</v>
      </c>
      <c r="CG296">
        <f>VLOOKUP(AA296,Comps2,13,FALSE)</f>
        <v>0</v>
      </c>
      <c r="CH296" t="e">
        <f>VLOOKUP(AA296,Comps2,14,FALSE)</f>
        <v>#N/A</v>
      </c>
      <c r="CI296" t="str">
        <f>VLOOKUP(AA296,Comps2,15,FALSE)</f>
        <v>LAB</v>
      </c>
    </row>
    <row r="297" spans="1:87" x14ac:dyDescent="0.25">
      <c r="A297" s="1">
        <v>44837</v>
      </c>
      <c r="B297">
        <v>10</v>
      </c>
      <c r="C297">
        <v>2022</v>
      </c>
      <c r="D297" t="s">
        <v>1112</v>
      </c>
      <c r="E297" t="s">
        <v>1113</v>
      </c>
      <c r="F297" t="s">
        <v>78</v>
      </c>
      <c r="G297" t="s">
        <v>79</v>
      </c>
      <c r="H297" t="s">
        <v>80</v>
      </c>
      <c r="I297" t="s">
        <v>81</v>
      </c>
      <c r="J297" t="s">
        <v>82</v>
      </c>
      <c r="K297" t="s">
        <v>83</v>
      </c>
      <c r="M297" t="s">
        <v>1114</v>
      </c>
      <c r="N297" t="s">
        <v>86</v>
      </c>
      <c r="O297" s="2">
        <v>0.60763888888888895</v>
      </c>
      <c r="P297" t="s">
        <v>783</v>
      </c>
      <c r="Q297">
        <v>1</v>
      </c>
      <c r="R297" t="s">
        <v>88</v>
      </c>
      <c r="S297">
        <v>33.458264972549003</v>
      </c>
      <c r="T297">
        <v>-117.696585843137</v>
      </c>
      <c r="U297" t="s">
        <v>89</v>
      </c>
      <c r="V297" t="b">
        <v>0</v>
      </c>
      <c r="W297">
        <v>9</v>
      </c>
      <c r="X297" t="s">
        <v>1115</v>
      </c>
      <c r="Y297" t="s">
        <v>91</v>
      </c>
      <c r="AA297" t="s">
        <v>1127</v>
      </c>
      <c r="AB297" t="s">
        <v>1117</v>
      </c>
      <c r="AC297" t="s">
        <v>1118</v>
      </c>
      <c r="AD297" t="s">
        <v>96</v>
      </c>
      <c r="AE297">
        <v>1</v>
      </c>
      <c r="AF297" t="s">
        <v>1128</v>
      </c>
      <c r="AG297" t="b">
        <v>1</v>
      </c>
      <c r="AH297" t="s">
        <v>1129</v>
      </c>
      <c r="AI297" t="s">
        <v>99</v>
      </c>
      <c r="AJ297" t="s">
        <v>100</v>
      </c>
      <c r="AK297">
        <v>52.97</v>
      </c>
      <c r="AL297" t="s">
        <v>101</v>
      </c>
      <c r="AM297" t="s">
        <v>653</v>
      </c>
      <c r="AN297" t="s">
        <v>1121</v>
      </c>
      <c r="AO297">
        <v>1</v>
      </c>
      <c r="AP297" t="s">
        <v>103</v>
      </c>
      <c r="AQ297">
        <v>264.82</v>
      </c>
      <c r="AR297" t="s">
        <v>101</v>
      </c>
      <c r="AS297" t="s">
        <v>83</v>
      </c>
      <c r="AT297" t="s">
        <v>104</v>
      </c>
      <c r="AU297" t="s">
        <v>1122</v>
      </c>
      <c r="AV297" t="s">
        <v>106</v>
      </c>
      <c r="AW297" t="s">
        <v>125</v>
      </c>
      <c r="AX297">
        <v>50</v>
      </c>
      <c r="AY297" t="s">
        <v>126</v>
      </c>
      <c r="AZ297" t="s">
        <v>109</v>
      </c>
      <c r="BA297" t="s">
        <v>110</v>
      </c>
      <c r="BB297" t="s">
        <v>127</v>
      </c>
      <c r="BC297" t="s">
        <v>640</v>
      </c>
      <c r="BD297" s="1">
        <v>44945</v>
      </c>
      <c r="BE297" t="s">
        <v>1123</v>
      </c>
      <c r="BF297" s="1">
        <v>44837</v>
      </c>
      <c r="BG297" t="s">
        <v>117</v>
      </c>
      <c r="BH297" s="1">
        <v>18264</v>
      </c>
      <c r="BI297">
        <v>1</v>
      </c>
      <c r="BJ297" s="35">
        <f>BK297*1000</f>
        <v>5</v>
      </c>
      <c r="BK297">
        <v>5.0000000000000001E-3</v>
      </c>
      <c r="BL297">
        <v>5.0000000000000001E-3</v>
      </c>
      <c r="BM297" t="s">
        <v>115</v>
      </c>
      <c r="BN297" t="s">
        <v>116</v>
      </c>
      <c r="BO297">
        <v>3.0000000000000001E-3</v>
      </c>
      <c r="BP297">
        <v>0.01</v>
      </c>
      <c r="BQ297">
        <v>1</v>
      </c>
      <c r="BR297" t="s">
        <v>117</v>
      </c>
      <c r="BS297" t="s">
        <v>118</v>
      </c>
      <c r="BT297" t="s">
        <v>119</v>
      </c>
      <c r="BU297" t="s">
        <v>120</v>
      </c>
      <c r="BX297" t="b">
        <v>0</v>
      </c>
      <c r="BY297" t="b">
        <v>1</v>
      </c>
      <c r="BZ297">
        <f>VLOOKUP(AA297,Comps2,6,FALSE)</f>
        <v>341</v>
      </c>
      <c r="CA297">
        <f>VLOOKUP(AA297,Comps2,7,FALSE)</f>
        <v>388</v>
      </c>
      <c r="CB297" t="str">
        <f>VLOOKUP(AA297,Comps2,8,FALSE)</f>
        <v>mm</v>
      </c>
      <c r="CC297" t="str">
        <f>VLOOKUP(AA297,Comps2,9,FALSE)</f>
        <v>Field</v>
      </c>
      <c r="CD297">
        <f>VLOOKUP(AA297,Comps2,10,FALSE)</f>
        <v>630</v>
      </c>
      <c r="CE297" t="str">
        <f>VLOOKUP(AA297,Comps2,11,FALSE)</f>
        <v>g</v>
      </c>
      <c r="CF297" t="str">
        <f>VLOOKUP(AA297,Comps2,12,FALSE)</f>
        <v>Field</v>
      </c>
      <c r="CG297">
        <f>VLOOKUP(AA297,Comps2,13,FALSE)</f>
        <v>0</v>
      </c>
      <c r="CH297" t="e">
        <f>VLOOKUP(AA297,Comps2,14,FALSE)</f>
        <v>#N/A</v>
      </c>
      <c r="CI297" t="str">
        <f>VLOOKUP(AA297,Comps2,15,FALSE)</f>
        <v>LAB</v>
      </c>
    </row>
    <row r="298" spans="1:87" x14ac:dyDescent="0.25">
      <c r="A298" s="1">
        <v>44837</v>
      </c>
      <c r="B298">
        <v>10</v>
      </c>
      <c r="C298">
        <v>2022</v>
      </c>
      <c r="D298" t="s">
        <v>1112</v>
      </c>
      <c r="E298" t="s">
        <v>1113</v>
      </c>
      <c r="F298" t="s">
        <v>78</v>
      </c>
      <c r="G298" t="s">
        <v>79</v>
      </c>
      <c r="H298" t="s">
        <v>80</v>
      </c>
      <c r="I298" t="s">
        <v>81</v>
      </c>
      <c r="J298" t="s">
        <v>82</v>
      </c>
      <c r="K298" t="s">
        <v>83</v>
      </c>
      <c r="M298" t="s">
        <v>1114</v>
      </c>
      <c r="N298" t="s">
        <v>86</v>
      </c>
      <c r="O298" s="2">
        <v>0.60763888888888895</v>
      </c>
      <c r="P298" t="s">
        <v>783</v>
      </c>
      <c r="Q298">
        <v>1</v>
      </c>
      <c r="R298" t="s">
        <v>88</v>
      </c>
      <c r="S298">
        <v>33.458264972549003</v>
      </c>
      <c r="T298">
        <v>-117.696585843137</v>
      </c>
      <c r="U298" t="s">
        <v>89</v>
      </c>
      <c r="V298" t="b">
        <v>0</v>
      </c>
      <c r="W298">
        <v>9</v>
      </c>
      <c r="X298" t="s">
        <v>1115</v>
      </c>
      <c r="Y298" t="s">
        <v>91</v>
      </c>
      <c r="AA298" t="s">
        <v>1130</v>
      </c>
      <c r="AB298" t="s">
        <v>1117</v>
      </c>
      <c r="AC298" t="s">
        <v>1118</v>
      </c>
      <c r="AD298" t="s">
        <v>96</v>
      </c>
      <c r="AE298">
        <v>1</v>
      </c>
      <c r="AF298" t="s">
        <v>1131</v>
      </c>
      <c r="AG298" t="b">
        <v>1</v>
      </c>
      <c r="AH298" t="s">
        <v>1132</v>
      </c>
      <c r="AI298" t="s">
        <v>99</v>
      </c>
      <c r="AJ298" t="s">
        <v>100</v>
      </c>
      <c r="AK298">
        <v>52.97</v>
      </c>
      <c r="AL298" t="s">
        <v>101</v>
      </c>
      <c r="AM298" t="s">
        <v>653</v>
      </c>
      <c r="AN298" t="s">
        <v>1121</v>
      </c>
      <c r="AO298">
        <v>1</v>
      </c>
      <c r="AP298" t="s">
        <v>103</v>
      </c>
      <c r="AQ298">
        <v>264.82</v>
      </c>
      <c r="AR298" t="s">
        <v>101</v>
      </c>
      <c r="AS298" t="s">
        <v>83</v>
      </c>
      <c r="AT298" t="s">
        <v>104</v>
      </c>
      <c r="AU298" t="s">
        <v>1122</v>
      </c>
      <c r="AV298" t="s">
        <v>106</v>
      </c>
      <c r="AW298" t="s">
        <v>125</v>
      </c>
      <c r="AX298">
        <v>50</v>
      </c>
      <c r="AY298" t="s">
        <v>126</v>
      </c>
      <c r="AZ298" t="s">
        <v>109</v>
      </c>
      <c r="BA298" t="s">
        <v>110</v>
      </c>
      <c r="BB298" t="s">
        <v>127</v>
      </c>
      <c r="BC298" t="s">
        <v>640</v>
      </c>
      <c r="BD298" s="1">
        <v>44945</v>
      </c>
      <c r="BE298" t="s">
        <v>1123</v>
      </c>
      <c r="BF298" s="1">
        <v>44837</v>
      </c>
      <c r="BG298" t="s">
        <v>117</v>
      </c>
      <c r="BH298" s="1">
        <v>18264</v>
      </c>
      <c r="BI298">
        <v>1</v>
      </c>
      <c r="BJ298" s="35">
        <f>BK298*1000</f>
        <v>5</v>
      </c>
      <c r="BK298">
        <v>5.0000000000000001E-3</v>
      </c>
      <c r="BL298">
        <v>5.0000000000000001E-3</v>
      </c>
      <c r="BM298" t="s">
        <v>115</v>
      </c>
      <c r="BN298" t="s">
        <v>116</v>
      </c>
      <c r="BO298">
        <v>3.0000000000000001E-3</v>
      </c>
      <c r="BP298">
        <v>0.01</v>
      </c>
      <c r="BQ298">
        <v>1</v>
      </c>
      <c r="BR298" t="s">
        <v>117</v>
      </c>
      <c r="BS298" t="s">
        <v>118</v>
      </c>
      <c r="BT298" t="s">
        <v>119</v>
      </c>
      <c r="BU298" t="s">
        <v>120</v>
      </c>
      <c r="BX298" t="b">
        <v>0</v>
      </c>
      <c r="BY298" t="b">
        <v>1</v>
      </c>
      <c r="BZ298">
        <f>VLOOKUP(AA298,Comps2,6,FALSE)</f>
        <v>448</v>
      </c>
      <c r="CA298">
        <f>VLOOKUP(AA298,Comps2,7,FALSE)</f>
        <v>510</v>
      </c>
      <c r="CB298" t="str">
        <f>VLOOKUP(AA298,Comps2,8,FALSE)</f>
        <v>mm</v>
      </c>
      <c r="CC298" t="str">
        <f>VLOOKUP(AA298,Comps2,9,FALSE)</f>
        <v>Field</v>
      </c>
      <c r="CD298">
        <f>VLOOKUP(AA298,Comps2,10,FALSE)</f>
        <v>1395</v>
      </c>
      <c r="CE298" t="str">
        <f>VLOOKUP(AA298,Comps2,11,FALSE)</f>
        <v>g</v>
      </c>
      <c r="CF298" t="str">
        <f>VLOOKUP(AA298,Comps2,12,FALSE)</f>
        <v>Field</v>
      </c>
      <c r="CG298">
        <f>VLOOKUP(AA298,Comps2,13,FALSE)</f>
        <v>0</v>
      </c>
      <c r="CH298" t="e">
        <f>VLOOKUP(AA298,Comps2,14,FALSE)</f>
        <v>#N/A</v>
      </c>
      <c r="CI298" t="str">
        <f>VLOOKUP(AA298,Comps2,15,FALSE)</f>
        <v>LAB</v>
      </c>
    </row>
    <row r="299" spans="1:87" x14ac:dyDescent="0.25">
      <c r="A299" s="1">
        <v>44837</v>
      </c>
      <c r="B299">
        <v>10</v>
      </c>
      <c r="C299">
        <v>2022</v>
      </c>
      <c r="D299" t="s">
        <v>1112</v>
      </c>
      <c r="E299" t="s">
        <v>1113</v>
      </c>
      <c r="F299" t="s">
        <v>78</v>
      </c>
      <c r="G299" t="s">
        <v>79</v>
      </c>
      <c r="H299" t="s">
        <v>80</v>
      </c>
      <c r="I299" t="s">
        <v>81</v>
      </c>
      <c r="J299" t="s">
        <v>82</v>
      </c>
      <c r="K299" t="s">
        <v>83</v>
      </c>
      <c r="M299" t="s">
        <v>1114</v>
      </c>
      <c r="N299" t="s">
        <v>86</v>
      </c>
      <c r="O299" s="2">
        <v>0.60763888888888895</v>
      </c>
      <c r="P299" t="s">
        <v>783</v>
      </c>
      <c r="Q299">
        <v>1</v>
      </c>
      <c r="R299" t="s">
        <v>88</v>
      </c>
      <c r="S299">
        <v>33.458264972549003</v>
      </c>
      <c r="T299">
        <v>-117.696585843137</v>
      </c>
      <c r="U299" t="s">
        <v>89</v>
      </c>
      <c r="V299" t="b">
        <v>0</v>
      </c>
      <c r="W299">
        <v>9</v>
      </c>
      <c r="X299" t="s">
        <v>1115</v>
      </c>
      <c r="Y299" t="s">
        <v>91</v>
      </c>
      <c r="AA299" t="s">
        <v>1133</v>
      </c>
      <c r="AB299" t="s">
        <v>1117</v>
      </c>
      <c r="AC299" t="s">
        <v>1118</v>
      </c>
      <c r="AD299" t="s">
        <v>96</v>
      </c>
      <c r="AE299">
        <v>1</v>
      </c>
      <c r="AF299" t="s">
        <v>1134</v>
      </c>
      <c r="AG299" t="b">
        <v>1</v>
      </c>
      <c r="AH299" t="s">
        <v>1135</v>
      </c>
      <c r="AI299" t="s">
        <v>99</v>
      </c>
      <c r="AJ299" t="s">
        <v>100</v>
      </c>
      <c r="AK299">
        <v>52.96</v>
      </c>
      <c r="AL299" t="s">
        <v>101</v>
      </c>
      <c r="AM299" t="s">
        <v>653</v>
      </c>
      <c r="AN299" t="s">
        <v>1121</v>
      </c>
      <c r="AO299">
        <v>1</v>
      </c>
      <c r="AP299" t="s">
        <v>103</v>
      </c>
      <c r="AQ299">
        <v>264.82</v>
      </c>
      <c r="AR299" t="s">
        <v>101</v>
      </c>
      <c r="AS299" t="s">
        <v>83</v>
      </c>
      <c r="AT299" t="s">
        <v>104</v>
      </c>
      <c r="AU299" t="s">
        <v>1122</v>
      </c>
      <c r="AV299" t="s">
        <v>106</v>
      </c>
      <c r="AW299" t="s">
        <v>125</v>
      </c>
      <c r="AX299">
        <v>50</v>
      </c>
      <c r="AY299" t="s">
        <v>126</v>
      </c>
      <c r="AZ299" t="s">
        <v>109</v>
      </c>
      <c r="BA299" t="s">
        <v>110</v>
      </c>
      <c r="BB299" t="s">
        <v>127</v>
      </c>
      <c r="BC299" t="s">
        <v>640</v>
      </c>
      <c r="BD299" s="1">
        <v>44945</v>
      </c>
      <c r="BE299" t="s">
        <v>1123</v>
      </c>
      <c r="BF299" s="1">
        <v>44837</v>
      </c>
      <c r="BG299" t="s">
        <v>117</v>
      </c>
      <c r="BH299" s="1">
        <v>18264</v>
      </c>
      <c r="BI299">
        <v>1</v>
      </c>
      <c r="BJ299" s="35">
        <f>BK299*1000</f>
        <v>5</v>
      </c>
      <c r="BK299">
        <v>5.0000000000000001E-3</v>
      </c>
      <c r="BL299">
        <v>5.0000000000000001E-3</v>
      </c>
      <c r="BM299" t="s">
        <v>115</v>
      </c>
      <c r="BN299" t="s">
        <v>116</v>
      </c>
      <c r="BO299">
        <v>3.0000000000000001E-3</v>
      </c>
      <c r="BP299">
        <v>0.01</v>
      </c>
      <c r="BQ299">
        <v>1</v>
      </c>
      <c r="BR299" t="s">
        <v>117</v>
      </c>
      <c r="BS299" t="s">
        <v>118</v>
      </c>
      <c r="BT299" t="s">
        <v>119</v>
      </c>
      <c r="BU299" t="s">
        <v>120</v>
      </c>
      <c r="BX299" t="b">
        <v>0</v>
      </c>
      <c r="BY299" t="b">
        <v>1</v>
      </c>
      <c r="BZ299">
        <f>VLOOKUP(AA299,Comps2,6,FALSE)</f>
        <v>222</v>
      </c>
      <c r="CA299">
        <f>VLOOKUP(AA299,Comps2,7,FALSE)</f>
        <v>485</v>
      </c>
      <c r="CB299" t="str">
        <f>VLOOKUP(AA299,Comps2,8,FALSE)</f>
        <v>mm</v>
      </c>
      <c r="CC299" t="str">
        <f>VLOOKUP(AA299,Comps2,9,FALSE)</f>
        <v>Field</v>
      </c>
      <c r="CD299">
        <f>VLOOKUP(AA299,Comps2,10,FALSE)</f>
        <v>1175</v>
      </c>
      <c r="CE299" t="str">
        <f>VLOOKUP(AA299,Comps2,11,FALSE)</f>
        <v>g</v>
      </c>
      <c r="CF299" t="str">
        <f>VLOOKUP(AA299,Comps2,12,FALSE)</f>
        <v>Field</v>
      </c>
      <c r="CG299">
        <f>VLOOKUP(AA299,Comps2,13,FALSE)</f>
        <v>0</v>
      </c>
      <c r="CH299" t="e">
        <f>VLOOKUP(AA299,Comps2,14,FALSE)</f>
        <v>#N/A</v>
      </c>
      <c r="CI299" t="str">
        <f>VLOOKUP(AA299,Comps2,15,FALSE)</f>
        <v>LAB</v>
      </c>
    </row>
    <row r="300" spans="1:87" x14ac:dyDescent="0.25">
      <c r="A300" s="1"/>
      <c r="O300" s="2"/>
      <c r="BD300" s="1"/>
      <c r="BF300" s="1"/>
      <c r="BH300" s="1"/>
    </row>
    <row r="301" spans="1:87" x14ac:dyDescent="0.25">
      <c r="A301" s="1"/>
      <c r="O301" s="2"/>
      <c r="BD301" s="1"/>
      <c r="BF301" s="1"/>
      <c r="BH301" s="1"/>
    </row>
    <row r="302" spans="1:87" x14ac:dyDescent="0.25">
      <c r="A302" s="1"/>
      <c r="O302" s="2"/>
      <c r="BD302" s="1"/>
      <c r="BF302" s="1"/>
      <c r="BH302" s="1"/>
    </row>
    <row r="303" spans="1:87" x14ac:dyDescent="0.25">
      <c r="A303" s="1"/>
      <c r="O303" s="2"/>
      <c r="BD303" s="1"/>
      <c r="BF303" s="1"/>
      <c r="BH303" s="1"/>
    </row>
    <row r="304" spans="1:87" x14ac:dyDescent="0.25">
      <c r="A304" s="1"/>
      <c r="O304" s="2"/>
      <c r="BD304" s="1"/>
      <c r="BF304" s="1"/>
      <c r="BH304" s="1"/>
    </row>
    <row r="305" spans="1:60" x14ac:dyDescent="0.25">
      <c r="A305" s="1"/>
      <c r="O305" s="2"/>
      <c r="BD305" s="1"/>
      <c r="BF305" s="1"/>
      <c r="BH305" s="1"/>
    </row>
    <row r="306" spans="1:60" x14ac:dyDescent="0.25">
      <c r="A306" s="1"/>
      <c r="O306" s="2"/>
      <c r="BD306" s="1"/>
      <c r="BF306" s="1"/>
      <c r="BH306" s="1"/>
    </row>
    <row r="307" spans="1:60" x14ac:dyDescent="0.25">
      <c r="A307" s="1"/>
      <c r="O307" s="2"/>
      <c r="BD307" s="1"/>
      <c r="BF307" s="1"/>
      <c r="BH307" s="1"/>
    </row>
    <row r="308" spans="1:60" x14ac:dyDescent="0.25">
      <c r="A308" s="1"/>
      <c r="O308" s="2"/>
      <c r="BD308" s="1"/>
      <c r="BF308" s="1"/>
      <c r="BH308" s="1"/>
    </row>
    <row r="309" spans="1:60" x14ac:dyDescent="0.25">
      <c r="A309" s="1"/>
      <c r="O309" s="2"/>
      <c r="BD309" s="1"/>
      <c r="BF309" s="1"/>
      <c r="BH309" s="1"/>
    </row>
    <row r="310" spans="1:60" x14ac:dyDescent="0.25">
      <c r="A310" s="1"/>
      <c r="O310" s="2"/>
      <c r="BD310" s="1"/>
      <c r="BF310" s="1"/>
      <c r="BH310" s="1"/>
    </row>
    <row r="311" spans="1:60" x14ac:dyDescent="0.25">
      <c r="A311" s="1"/>
      <c r="O311" s="2"/>
      <c r="BD311" s="1"/>
      <c r="BF311" s="1"/>
      <c r="BH311" s="1"/>
    </row>
    <row r="312" spans="1:60" x14ac:dyDescent="0.25">
      <c r="A312" s="1"/>
      <c r="O312" s="2"/>
      <c r="BD312" s="1"/>
      <c r="BF312" s="1"/>
      <c r="BH312" s="1"/>
    </row>
    <row r="313" spans="1:60" x14ac:dyDescent="0.25">
      <c r="A313" s="1"/>
      <c r="O313" s="2"/>
      <c r="BD313" s="1"/>
      <c r="BF313" s="1"/>
      <c r="BH313" s="1"/>
    </row>
    <row r="314" spans="1:60" x14ac:dyDescent="0.25">
      <c r="A314" s="1"/>
      <c r="O314" s="2"/>
      <c r="BD314" s="1"/>
      <c r="BF314" s="1"/>
      <c r="BH314" s="1"/>
    </row>
    <row r="315" spans="1:60" x14ac:dyDescent="0.25">
      <c r="A315" s="1"/>
      <c r="O315" s="2"/>
      <c r="BD315" s="1"/>
      <c r="BF315" s="1"/>
      <c r="BH315" s="1"/>
    </row>
    <row r="316" spans="1:60" x14ac:dyDescent="0.25">
      <c r="A316" s="1"/>
      <c r="O316" s="2"/>
      <c r="BD316" s="1"/>
      <c r="BF316" s="1"/>
      <c r="BH316" s="1"/>
    </row>
    <row r="317" spans="1:60" x14ac:dyDescent="0.25">
      <c r="A317" s="1"/>
      <c r="O317" s="2"/>
      <c r="BD317" s="1"/>
      <c r="BF317" s="1"/>
      <c r="BH317" s="1"/>
    </row>
    <row r="318" spans="1:60" x14ac:dyDescent="0.25">
      <c r="A318" s="1"/>
      <c r="O318" s="2"/>
      <c r="BD318" s="1"/>
      <c r="BF318" s="1"/>
      <c r="BH318" s="1"/>
    </row>
    <row r="319" spans="1:60" x14ac:dyDescent="0.25">
      <c r="A319" s="1"/>
      <c r="O319" s="2"/>
      <c r="BD319" s="1"/>
      <c r="BF319" s="1"/>
      <c r="BH319" s="1"/>
    </row>
    <row r="320" spans="1:60" x14ac:dyDescent="0.25">
      <c r="A320" s="1"/>
      <c r="O320" s="2"/>
      <c r="BD320" s="1"/>
      <c r="BF320" s="1"/>
      <c r="BH320" s="1"/>
    </row>
    <row r="321" spans="1:60" x14ac:dyDescent="0.25">
      <c r="A321" s="1"/>
      <c r="O321" s="2"/>
      <c r="BD321" s="1"/>
      <c r="BF321" s="1"/>
      <c r="BH321" s="1"/>
    </row>
    <row r="322" spans="1:60" x14ac:dyDescent="0.25">
      <c r="A322" s="1"/>
      <c r="O322" s="2"/>
      <c r="BD322" s="1"/>
      <c r="BF322" s="1"/>
      <c r="BH322" s="1"/>
    </row>
    <row r="323" spans="1:60" x14ac:dyDescent="0.25">
      <c r="A323" s="1"/>
      <c r="O323" s="2"/>
      <c r="BD323" s="1"/>
      <c r="BF323" s="1"/>
      <c r="BH323" s="1"/>
    </row>
    <row r="324" spans="1:60" x14ac:dyDescent="0.25">
      <c r="A324" s="1"/>
      <c r="O324" s="2"/>
      <c r="BD324" s="1"/>
      <c r="BF324" s="1"/>
      <c r="BH324" s="1"/>
    </row>
    <row r="325" spans="1:60" x14ac:dyDescent="0.25">
      <c r="A325" s="1"/>
      <c r="O325" s="2"/>
      <c r="BD325" s="1"/>
      <c r="BF325" s="1"/>
      <c r="BH325" s="1"/>
    </row>
    <row r="326" spans="1:60" x14ac:dyDescent="0.25">
      <c r="A326" s="1"/>
      <c r="O326" s="2"/>
      <c r="BD326" s="1"/>
      <c r="BF326" s="1"/>
      <c r="BH326" s="1"/>
    </row>
    <row r="327" spans="1:60" x14ac:dyDescent="0.25">
      <c r="A327" s="1"/>
      <c r="O327" s="2"/>
      <c r="BD327" s="1"/>
      <c r="BF327" s="1"/>
      <c r="BH327" s="1"/>
    </row>
    <row r="328" spans="1:60" x14ac:dyDescent="0.25">
      <c r="A328" s="1"/>
      <c r="O328" s="2"/>
      <c r="BD328" s="1"/>
      <c r="BF328" s="1"/>
      <c r="BH328" s="1"/>
    </row>
    <row r="329" spans="1:60" x14ac:dyDescent="0.25">
      <c r="A329" s="1"/>
      <c r="O329" s="2"/>
      <c r="BD329" s="1"/>
      <c r="BF329" s="1"/>
      <c r="BH329" s="1"/>
    </row>
    <row r="330" spans="1:60" x14ac:dyDescent="0.25">
      <c r="A330" s="1"/>
      <c r="O330" s="2"/>
      <c r="BD330" s="1"/>
      <c r="BF330" s="1"/>
      <c r="BH330" s="1"/>
    </row>
    <row r="331" spans="1:60" x14ac:dyDescent="0.25">
      <c r="A331" s="1"/>
      <c r="O331" s="2"/>
      <c r="BD331" s="1"/>
      <c r="BF331" s="1"/>
      <c r="BH331" s="1"/>
    </row>
    <row r="332" spans="1:60" x14ac:dyDescent="0.25">
      <c r="A332" s="1"/>
      <c r="O332" s="2"/>
      <c r="BD332" s="1"/>
      <c r="BF332" s="1"/>
      <c r="BH332" s="1"/>
    </row>
    <row r="333" spans="1:60" x14ac:dyDescent="0.25">
      <c r="A333" s="1"/>
      <c r="O333" s="2"/>
      <c r="BD333" s="1"/>
      <c r="BF333" s="1"/>
      <c r="BH333" s="1"/>
    </row>
    <row r="334" spans="1:60" x14ac:dyDescent="0.25">
      <c r="A334" s="1"/>
      <c r="O334" s="2"/>
      <c r="BD334" s="1"/>
      <c r="BF334" s="1"/>
      <c r="BH334" s="1"/>
    </row>
    <row r="335" spans="1:60" x14ac:dyDescent="0.25">
      <c r="A335" s="1"/>
      <c r="O335" s="2"/>
      <c r="BD335" s="1"/>
      <c r="BF335" s="1"/>
      <c r="BH335" s="1"/>
    </row>
    <row r="336" spans="1:60" x14ac:dyDescent="0.25">
      <c r="A336" s="1"/>
      <c r="O336" s="2"/>
      <c r="BD336" s="1"/>
      <c r="BF336" s="1"/>
      <c r="BH336" s="1"/>
    </row>
    <row r="337" spans="1:60" x14ac:dyDescent="0.25">
      <c r="A337" s="1"/>
      <c r="O337" s="2"/>
      <c r="BD337" s="1"/>
      <c r="BF337" s="1"/>
      <c r="BH337" s="1"/>
    </row>
    <row r="338" spans="1:60" x14ac:dyDescent="0.25">
      <c r="A338" s="1"/>
      <c r="O338" s="2"/>
      <c r="BD338" s="1"/>
      <c r="BF338" s="1"/>
      <c r="BH338" s="1"/>
    </row>
    <row r="339" spans="1:60" x14ac:dyDescent="0.25">
      <c r="A339" s="1"/>
      <c r="O339" s="2"/>
      <c r="BD339" s="1"/>
      <c r="BF339" s="1"/>
      <c r="BH339" s="1"/>
    </row>
    <row r="340" spans="1:60" x14ac:dyDescent="0.25">
      <c r="A340" s="1"/>
      <c r="O340" s="2"/>
      <c r="BD340" s="1"/>
      <c r="BF340" s="1"/>
      <c r="BH340" s="1"/>
    </row>
    <row r="341" spans="1:60" x14ac:dyDescent="0.25">
      <c r="A341" s="1"/>
      <c r="O341" s="2"/>
      <c r="BD341" s="1"/>
      <c r="BF341" s="1"/>
      <c r="BH341" s="1"/>
    </row>
    <row r="342" spans="1:60" x14ac:dyDescent="0.25">
      <c r="A342" s="1"/>
      <c r="O342" s="2"/>
      <c r="BD342" s="1"/>
      <c r="BF342" s="1"/>
      <c r="BH342" s="1"/>
    </row>
    <row r="343" spans="1:60" x14ac:dyDescent="0.25">
      <c r="A343" s="1"/>
      <c r="O343" s="2"/>
      <c r="BD343" s="1"/>
      <c r="BF343" s="1"/>
      <c r="BH343" s="1"/>
    </row>
    <row r="344" spans="1:60" x14ac:dyDescent="0.25">
      <c r="A344" s="1"/>
      <c r="O344" s="2"/>
      <c r="BD344" s="1"/>
      <c r="BF344" s="1"/>
      <c r="BH344" s="1"/>
    </row>
    <row r="345" spans="1:60" x14ac:dyDescent="0.25">
      <c r="A345" s="1"/>
      <c r="O345" s="2"/>
      <c r="BD345" s="1"/>
      <c r="BF345" s="1"/>
      <c r="BH345" s="1"/>
    </row>
    <row r="346" spans="1:60" x14ac:dyDescent="0.25">
      <c r="A346" s="1"/>
      <c r="O346" s="2"/>
      <c r="BD346" s="1"/>
      <c r="BF346" s="1"/>
      <c r="BH346" s="1"/>
    </row>
    <row r="347" spans="1:60" x14ac:dyDescent="0.25">
      <c r="A347" s="1"/>
      <c r="O347" s="2"/>
      <c r="BD347" s="1"/>
      <c r="BF347" s="1"/>
      <c r="BH347" s="1"/>
    </row>
    <row r="348" spans="1:60" x14ac:dyDescent="0.25">
      <c r="A348" s="1"/>
      <c r="O348" s="2"/>
      <c r="BD348" s="1"/>
      <c r="BF348" s="1"/>
      <c r="BH348" s="1"/>
    </row>
    <row r="349" spans="1:60" x14ac:dyDescent="0.25">
      <c r="A349" s="1"/>
      <c r="O349" s="2"/>
      <c r="BD349" s="1"/>
      <c r="BF349" s="1"/>
      <c r="BH349" s="1"/>
    </row>
    <row r="350" spans="1:60" x14ac:dyDescent="0.25">
      <c r="A350" s="1"/>
      <c r="O350" s="2"/>
      <c r="BD350" s="1"/>
      <c r="BF350" s="1"/>
      <c r="BH350" s="1"/>
    </row>
    <row r="351" spans="1:60" x14ac:dyDescent="0.25">
      <c r="A351" s="1"/>
      <c r="O351" s="2"/>
      <c r="BD351" s="1"/>
      <c r="BF351" s="1"/>
      <c r="BH351" s="1"/>
    </row>
    <row r="352" spans="1:60" x14ac:dyDescent="0.25">
      <c r="A352" s="1"/>
      <c r="O352" s="2"/>
      <c r="BD352" s="1"/>
      <c r="BF352" s="1"/>
      <c r="BH352" s="1"/>
    </row>
    <row r="353" spans="1:60" x14ac:dyDescent="0.25">
      <c r="A353" s="1"/>
      <c r="O353" s="2"/>
      <c r="BD353" s="1"/>
      <c r="BF353" s="1"/>
      <c r="BH353" s="1"/>
    </row>
    <row r="354" spans="1:60" x14ac:dyDescent="0.25">
      <c r="A354" s="1"/>
      <c r="O354" s="2"/>
      <c r="BD354" s="1"/>
      <c r="BF354" s="1"/>
      <c r="BH354" s="1"/>
    </row>
    <row r="355" spans="1:60" x14ac:dyDescent="0.25">
      <c r="A355" s="1"/>
      <c r="O355" s="2"/>
      <c r="BD355" s="1"/>
      <c r="BF355" s="1"/>
      <c r="BH355" s="1"/>
    </row>
    <row r="356" spans="1:60" x14ac:dyDescent="0.25">
      <c r="A356" s="1"/>
      <c r="O356" s="2"/>
      <c r="BD356" s="1"/>
      <c r="BF356" s="1"/>
      <c r="BH356" s="1"/>
    </row>
    <row r="357" spans="1:60" x14ac:dyDescent="0.25">
      <c r="A357" s="1"/>
      <c r="O357" s="2"/>
      <c r="BD357" s="1"/>
      <c r="BF357" s="1"/>
      <c r="BH357" s="1"/>
    </row>
    <row r="358" spans="1:60" x14ac:dyDescent="0.25">
      <c r="A358" s="1"/>
      <c r="O358" s="2"/>
      <c r="BD358" s="1"/>
      <c r="BF358" s="1"/>
      <c r="BH358" s="1"/>
    </row>
    <row r="359" spans="1:60" x14ac:dyDescent="0.25">
      <c r="A359" s="1"/>
      <c r="O359" s="2"/>
      <c r="BD359" s="1"/>
      <c r="BF359" s="1"/>
      <c r="BH359" s="1"/>
    </row>
    <row r="360" spans="1:60" x14ac:dyDescent="0.25">
      <c r="A360" s="1"/>
      <c r="O360" s="2"/>
      <c r="BD360" s="1"/>
      <c r="BF360" s="1"/>
      <c r="BH360" s="1"/>
    </row>
    <row r="361" spans="1:60" x14ac:dyDescent="0.25">
      <c r="A361" s="1"/>
      <c r="O361" s="2"/>
      <c r="BD361" s="1"/>
      <c r="BF361" s="1"/>
      <c r="BH361" s="1"/>
    </row>
    <row r="362" spans="1:60" x14ac:dyDescent="0.25">
      <c r="A362" s="1"/>
      <c r="O362" s="2"/>
      <c r="BD362" s="1"/>
      <c r="BF362" s="1"/>
      <c r="BH362" s="1"/>
    </row>
    <row r="363" spans="1:60" x14ac:dyDescent="0.25">
      <c r="A363" s="1"/>
      <c r="O363" s="2"/>
      <c r="BD363" s="1"/>
      <c r="BF363" s="1"/>
      <c r="BH363" s="1"/>
    </row>
    <row r="364" spans="1:60" x14ac:dyDescent="0.25">
      <c r="A364" s="1"/>
      <c r="O364" s="2"/>
      <c r="BD364" s="1"/>
      <c r="BF364" s="1"/>
      <c r="BH364" s="1"/>
    </row>
    <row r="365" spans="1:60" x14ac:dyDescent="0.25">
      <c r="A365" s="1"/>
      <c r="O365" s="2"/>
      <c r="BD365" s="1"/>
      <c r="BF365" s="1"/>
      <c r="BH365" s="1"/>
    </row>
  </sheetData>
  <autoFilter ref="A1:CI365" xr:uid="{C98B90AF-A308-4E0F-AB3B-47CD41B5BBAD}"/>
  <sortState xmlns:xlrd2="http://schemas.microsoft.com/office/spreadsheetml/2017/richdata2" ref="A1:BU123">
    <sortCondition ref="E1:E123"/>
    <sortCondition descending="1" ref="BC1:BC123"/>
  </sortState>
  <conditionalFormatting sqref="AA1:A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F3A4-9DDD-4126-9ED5-6EE01D5E2867}">
  <dimension ref="A1:CI248"/>
  <sheetViews>
    <sheetView topLeftCell="BG1" zoomScale="75" zoomScaleNormal="75" workbookViewId="0">
      <selection activeCell="BJ2" sqref="BJ2"/>
    </sheetView>
  </sheetViews>
  <sheetFormatPr defaultRowHeight="15" x14ac:dyDescent="0.25"/>
  <cols>
    <col min="1" max="1" width="15.140625" bestFit="1" customWidth="1"/>
    <col min="5" max="5" width="48.5703125" bestFit="1" customWidth="1"/>
    <col min="27" max="27" width="27.5703125" bestFit="1" customWidth="1"/>
    <col min="30" max="52" width="9.140625" customWidth="1"/>
    <col min="53" max="53" width="11.85546875" customWidth="1"/>
    <col min="54" max="59" width="9.140625" customWidth="1"/>
    <col min="60" max="60" width="12" customWidth="1"/>
    <col min="62" max="62" width="17.28515625" bestFit="1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1628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1263</v>
      </c>
      <c r="CA1" t="s">
        <v>1264</v>
      </c>
      <c r="CB1" t="s">
        <v>1265</v>
      </c>
      <c r="CC1" t="s">
        <v>1266</v>
      </c>
      <c r="CD1" t="s">
        <v>1267</v>
      </c>
      <c r="CE1" t="s">
        <v>1268</v>
      </c>
      <c r="CF1" t="s">
        <v>1269</v>
      </c>
      <c r="CG1" t="s">
        <v>1270</v>
      </c>
      <c r="CH1" t="s">
        <v>153</v>
      </c>
      <c r="CI1" t="s">
        <v>1271</v>
      </c>
    </row>
    <row r="2" spans="1:87" x14ac:dyDescent="0.25">
      <c r="A2" s="1">
        <v>44789</v>
      </c>
      <c r="B2">
        <v>8</v>
      </c>
      <c r="C2">
        <v>2022</v>
      </c>
      <c r="D2" t="s">
        <v>620</v>
      </c>
      <c r="E2" t="s">
        <v>621</v>
      </c>
      <c r="F2" t="s">
        <v>78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t="s">
        <v>84</v>
      </c>
      <c r="M2" t="s">
        <v>633</v>
      </c>
      <c r="N2" t="s">
        <v>86</v>
      </c>
      <c r="O2" s="2">
        <v>0.375</v>
      </c>
      <c r="P2" t="s">
        <v>87</v>
      </c>
      <c r="Q2">
        <v>1</v>
      </c>
      <c r="R2" t="s">
        <v>88</v>
      </c>
      <c r="S2">
        <v>32.767538999999999</v>
      </c>
      <c r="T2">
        <v>-117.160904</v>
      </c>
      <c r="U2" t="s">
        <v>89</v>
      </c>
      <c r="V2" t="b">
        <v>0</v>
      </c>
      <c r="W2">
        <v>9</v>
      </c>
      <c r="X2" t="s">
        <v>634</v>
      </c>
      <c r="Y2" t="s">
        <v>91</v>
      </c>
      <c r="AA2" t="s">
        <v>666</v>
      </c>
      <c r="AB2" t="s">
        <v>347</v>
      </c>
      <c r="AC2" t="s">
        <v>348</v>
      </c>
      <c r="AD2" t="s">
        <v>96</v>
      </c>
      <c r="AE2">
        <v>1</v>
      </c>
      <c r="AF2" t="s">
        <v>667</v>
      </c>
      <c r="AG2" t="b">
        <v>1</v>
      </c>
      <c r="AH2" t="s">
        <v>673</v>
      </c>
      <c r="AI2" t="s">
        <v>674</v>
      </c>
      <c r="AJ2" t="s">
        <v>117</v>
      </c>
      <c r="AK2">
        <v>13.71</v>
      </c>
      <c r="AL2" t="s">
        <v>101</v>
      </c>
      <c r="AN2" t="s">
        <v>675</v>
      </c>
      <c r="AO2">
        <v>1</v>
      </c>
      <c r="AP2" t="s">
        <v>103</v>
      </c>
      <c r="AQ2">
        <v>34.06</v>
      </c>
      <c r="AR2" t="s">
        <v>101</v>
      </c>
      <c r="AS2" t="s">
        <v>83</v>
      </c>
      <c r="AT2" t="s">
        <v>104</v>
      </c>
      <c r="AU2" t="s">
        <v>676</v>
      </c>
      <c r="AV2" t="s">
        <v>106</v>
      </c>
      <c r="AW2" t="s">
        <v>107</v>
      </c>
      <c r="AX2">
        <v>90</v>
      </c>
      <c r="AY2" t="s">
        <v>121</v>
      </c>
      <c r="AZ2" t="s">
        <v>109</v>
      </c>
      <c r="BA2" t="s">
        <v>110</v>
      </c>
      <c r="BB2" t="s">
        <v>122</v>
      </c>
      <c r="BC2" t="s">
        <v>1616</v>
      </c>
      <c r="BD2" s="1">
        <v>45056</v>
      </c>
      <c r="BE2" t="s">
        <v>677</v>
      </c>
      <c r="BF2" s="1">
        <v>44789</v>
      </c>
      <c r="BG2" t="s">
        <v>114</v>
      </c>
      <c r="BH2" s="1">
        <v>45047</v>
      </c>
      <c r="BI2">
        <v>2</v>
      </c>
      <c r="BJ2">
        <f>BK2*1000</f>
        <v>4420</v>
      </c>
      <c r="BK2">
        <v>4.42</v>
      </c>
      <c r="BL2">
        <v>4.42</v>
      </c>
      <c r="BM2" t="s">
        <v>123</v>
      </c>
      <c r="BN2" t="s">
        <v>124</v>
      </c>
      <c r="BO2">
        <v>0.21</v>
      </c>
      <c r="BP2">
        <v>0.64</v>
      </c>
      <c r="BQ2">
        <v>1</v>
      </c>
      <c r="BR2" t="s">
        <v>117</v>
      </c>
      <c r="BS2" t="s">
        <v>118</v>
      </c>
      <c r="BT2" t="s">
        <v>119</v>
      </c>
      <c r="BU2" t="s">
        <v>120</v>
      </c>
      <c r="BW2" t="s">
        <v>1617</v>
      </c>
      <c r="BX2" t="b">
        <v>0</v>
      </c>
      <c r="BY2" t="b">
        <v>1</v>
      </c>
      <c r="BZ2">
        <f>VLOOKUP(AA2,Comps2,6,FALSE)</f>
        <v>522</v>
      </c>
      <c r="CA2">
        <f>VLOOKUP(AA2,Comps2,7,FALSE)</f>
        <v>581</v>
      </c>
      <c r="CB2" t="str">
        <f>VLOOKUP(AA2,Comps2,8,FALSE)</f>
        <v>mm</v>
      </c>
      <c r="CC2" t="str">
        <f>VLOOKUP(AA2,Comps2,9,FALSE)</f>
        <v>Field</v>
      </c>
      <c r="CD2">
        <f>VLOOKUP(AA2,Comps2,10,FALSE)</f>
        <v>2580</v>
      </c>
      <c r="CE2" t="str">
        <f>VLOOKUP(AA2,Comps2,11,FALSE)</f>
        <v>g</v>
      </c>
      <c r="CF2" t="str">
        <f>VLOOKUP(AA2,Comps2,12,FALSE)</f>
        <v>Field</v>
      </c>
      <c r="CG2">
        <f>VLOOKUP(AA2,Comps2,13,FALSE)</f>
        <v>0</v>
      </c>
      <c r="CH2" t="e">
        <f>VLOOKUP(AA2,Comps2,14,FALSE)</f>
        <v>#N/A</v>
      </c>
      <c r="CI2" t="str">
        <f>VLOOKUP(AA2,Comps2,15,FALSE)</f>
        <v>LAB</v>
      </c>
    </row>
    <row r="3" spans="1:87" x14ac:dyDescent="0.25">
      <c r="A3" s="1">
        <v>44789</v>
      </c>
      <c r="B3">
        <v>8</v>
      </c>
      <c r="C3">
        <v>2022</v>
      </c>
      <c r="D3" t="s">
        <v>620</v>
      </c>
      <c r="E3" t="s">
        <v>621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633</v>
      </c>
      <c r="N3" t="s">
        <v>86</v>
      </c>
      <c r="O3" s="2">
        <v>0.375</v>
      </c>
      <c r="P3" t="s">
        <v>87</v>
      </c>
      <c r="Q3">
        <v>1</v>
      </c>
      <c r="R3" t="s">
        <v>88</v>
      </c>
      <c r="S3">
        <v>32.767538999999999</v>
      </c>
      <c r="T3">
        <v>-117.160904</v>
      </c>
      <c r="U3" t="s">
        <v>89</v>
      </c>
      <c r="V3" t="b">
        <v>0</v>
      </c>
      <c r="W3">
        <v>9</v>
      </c>
      <c r="X3" t="s">
        <v>634</v>
      </c>
      <c r="Y3" t="s">
        <v>91</v>
      </c>
      <c r="AA3" t="s">
        <v>678</v>
      </c>
      <c r="AB3" t="s">
        <v>347</v>
      </c>
      <c r="AC3" t="s">
        <v>348</v>
      </c>
      <c r="AD3" t="s">
        <v>96</v>
      </c>
      <c r="AE3">
        <v>1</v>
      </c>
      <c r="AF3" t="s">
        <v>679</v>
      </c>
      <c r="AG3" t="b">
        <v>1</v>
      </c>
      <c r="AH3" t="s">
        <v>681</v>
      </c>
      <c r="AI3" t="s">
        <v>674</v>
      </c>
      <c r="AJ3" t="s">
        <v>117</v>
      </c>
      <c r="AK3">
        <v>20.350000000000001</v>
      </c>
      <c r="AL3" t="s">
        <v>101</v>
      </c>
      <c r="AN3" t="s">
        <v>675</v>
      </c>
      <c r="AO3">
        <v>1</v>
      </c>
      <c r="AP3" t="s">
        <v>103</v>
      </c>
      <c r="AQ3">
        <v>34.06</v>
      </c>
      <c r="AR3" t="s">
        <v>101</v>
      </c>
      <c r="AS3" t="s">
        <v>83</v>
      </c>
      <c r="AT3" t="s">
        <v>104</v>
      </c>
      <c r="AU3" t="s">
        <v>676</v>
      </c>
      <c r="AV3" t="s">
        <v>106</v>
      </c>
      <c r="AW3" t="s">
        <v>107</v>
      </c>
      <c r="AX3">
        <v>90</v>
      </c>
      <c r="AY3" t="s">
        <v>121</v>
      </c>
      <c r="AZ3" t="s">
        <v>109</v>
      </c>
      <c r="BA3" t="s">
        <v>110</v>
      </c>
      <c r="BB3" t="s">
        <v>122</v>
      </c>
      <c r="BC3" t="s">
        <v>1616</v>
      </c>
      <c r="BD3" s="1">
        <v>45056</v>
      </c>
      <c r="BE3" t="s">
        <v>677</v>
      </c>
      <c r="BF3" s="1">
        <v>44789</v>
      </c>
      <c r="BG3" t="s">
        <v>114</v>
      </c>
      <c r="BH3" s="1">
        <v>45047</v>
      </c>
      <c r="BI3">
        <v>2</v>
      </c>
      <c r="BJ3">
        <f>BK3*1000</f>
        <v>4420</v>
      </c>
      <c r="BK3">
        <v>4.42</v>
      </c>
      <c r="BL3">
        <v>4.42</v>
      </c>
      <c r="BM3" t="s">
        <v>123</v>
      </c>
      <c r="BN3" t="s">
        <v>124</v>
      </c>
      <c r="BO3">
        <v>0.21</v>
      </c>
      <c r="BP3">
        <v>0.64</v>
      </c>
      <c r="BQ3">
        <v>1</v>
      </c>
      <c r="BR3" t="s">
        <v>117</v>
      </c>
      <c r="BS3" t="s">
        <v>118</v>
      </c>
      <c r="BT3" t="s">
        <v>119</v>
      </c>
      <c r="BU3" t="s">
        <v>120</v>
      </c>
      <c r="BW3" t="s">
        <v>1617</v>
      </c>
      <c r="BX3" t="b">
        <v>0</v>
      </c>
      <c r="BY3" t="b">
        <v>1</v>
      </c>
      <c r="BZ3">
        <f>VLOOKUP(AA3,Comps2,6,FALSE)</f>
        <v>567</v>
      </c>
      <c r="CA3">
        <f>VLOOKUP(AA3,Comps2,7,FALSE)</f>
        <v>633</v>
      </c>
      <c r="CB3" t="str">
        <f>VLOOKUP(AA3,Comps2,8,FALSE)</f>
        <v>mm</v>
      </c>
      <c r="CC3" t="str">
        <f>VLOOKUP(AA3,Comps2,9,FALSE)</f>
        <v>Field</v>
      </c>
      <c r="CD3">
        <f>VLOOKUP(AA3,Comps2,10,FALSE)</f>
        <v>3485</v>
      </c>
      <c r="CE3" t="str">
        <f>VLOOKUP(AA3,Comps2,11,FALSE)</f>
        <v>g</v>
      </c>
      <c r="CF3" t="str">
        <f>VLOOKUP(AA3,Comps2,12,FALSE)</f>
        <v>Field</v>
      </c>
      <c r="CG3">
        <f>VLOOKUP(AA3,Comps2,13,FALSE)</f>
        <v>0</v>
      </c>
      <c r="CH3" t="e">
        <f>VLOOKUP(AA3,Comps2,14,FALSE)</f>
        <v>#N/A</v>
      </c>
      <c r="CI3" t="str">
        <f>VLOOKUP(AA3,Comps2,15,FALSE)</f>
        <v>LAB</v>
      </c>
    </row>
    <row r="4" spans="1:87" x14ac:dyDescent="0.25">
      <c r="A4" s="1">
        <v>44789</v>
      </c>
      <c r="B4">
        <v>8</v>
      </c>
      <c r="C4">
        <v>2022</v>
      </c>
      <c r="D4" t="s">
        <v>620</v>
      </c>
      <c r="E4" t="s">
        <v>621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633</v>
      </c>
      <c r="N4" t="s">
        <v>86</v>
      </c>
      <c r="O4" s="2">
        <v>0.375</v>
      </c>
      <c r="P4" t="s">
        <v>87</v>
      </c>
      <c r="Q4">
        <v>1</v>
      </c>
      <c r="R4" t="s">
        <v>88</v>
      </c>
      <c r="S4">
        <v>32.767538999999999</v>
      </c>
      <c r="T4">
        <v>-117.160904</v>
      </c>
      <c r="U4" t="s">
        <v>89</v>
      </c>
      <c r="V4" t="b">
        <v>0</v>
      </c>
      <c r="W4">
        <v>9</v>
      </c>
      <c r="X4" t="s">
        <v>634</v>
      </c>
      <c r="Y4" t="s">
        <v>91</v>
      </c>
      <c r="AA4" t="s">
        <v>666</v>
      </c>
      <c r="AB4" t="s">
        <v>347</v>
      </c>
      <c r="AC4" t="s">
        <v>348</v>
      </c>
      <c r="AD4" t="s">
        <v>96</v>
      </c>
      <c r="AE4">
        <v>1</v>
      </c>
      <c r="AF4" t="s">
        <v>667</v>
      </c>
      <c r="AG4" t="b">
        <v>1</v>
      </c>
      <c r="AH4" t="s">
        <v>673</v>
      </c>
      <c r="AI4" t="s">
        <v>674</v>
      </c>
      <c r="AJ4" t="s">
        <v>117</v>
      </c>
      <c r="AK4">
        <v>13.71</v>
      </c>
      <c r="AL4" t="s">
        <v>101</v>
      </c>
      <c r="AN4" t="s">
        <v>675</v>
      </c>
      <c r="AO4">
        <v>1</v>
      </c>
      <c r="AP4" t="s">
        <v>103</v>
      </c>
      <c r="AQ4">
        <v>34.06</v>
      </c>
      <c r="AR4" t="s">
        <v>101</v>
      </c>
      <c r="AS4" t="s">
        <v>83</v>
      </c>
      <c r="AT4" t="s">
        <v>104</v>
      </c>
      <c r="AU4" t="s">
        <v>676</v>
      </c>
      <c r="AV4" t="s">
        <v>106</v>
      </c>
      <c r="AW4" t="s">
        <v>107</v>
      </c>
      <c r="AX4">
        <v>90</v>
      </c>
      <c r="AY4" t="s">
        <v>121</v>
      </c>
      <c r="AZ4" t="s">
        <v>109</v>
      </c>
      <c r="BA4" t="s">
        <v>110</v>
      </c>
      <c r="BB4" t="s">
        <v>122</v>
      </c>
      <c r="BC4" t="s">
        <v>1616</v>
      </c>
      <c r="BD4" s="1">
        <v>45056</v>
      </c>
      <c r="BE4" t="s">
        <v>677</v>
      </c>
      <c r="BF4" s="1">
        <v>44789</v>
      </c>
      <c r="BG4" t="s">
        <v>114</v>
      </c>
      <c r="BH4" s="1">
        <v>45047</v>
      </c>
      <c r="BI4">
        <v>1</v>
      </c>
      <c r="BJ4">
        <f>BK4*1000</f>
        <v>4260</v>
      </c>
      <c r="BK4">
        <v>4.26</v>
      </c>
      <c r="BL4">
        <v>4.26</v>
      </c>
      <c r="BM4" t="s">
        <v>123</v>
      </c>
      <c r="BN4" t="s">
        <v>124</v>
      </c>
      <c r="BO4">
        <v>0.21</v>
      </c>
      <c r="BP4">
        <v>0.64</v>
      </c>
      <c r="BQ4">
        <v>1</v>
      </c>
      <c r="BR4" t="s">
        <v>117</v>
      </c>
      <c r="BS4" t="s">
        <v>118</v>
      </c>
      <c r="BT4" t="s">
        <v>119</v>
      </c>
      <c r="BU4" t="s">
        <v>120</v>
      </c>
      <c r="BX4" t="b">
        <v>0</v>
      </c>
      <c r="BY4" t="b">
        <v>1</v>
      </c>
      <c r="BZ4">
        <f>VLOOKUP(AA4,Comps2,6,FALSE)</f>
        <v>522</v>
      </c>
      <c r="CA4">
        <f>VLOOKUP(AA4,Comps2,7,FALSE)</f>
        <v>581</v>
      </c>
      <c r="CB4" t="str">
        <f>VLOOKUP(AA4,Comps2,8,FALSE)</f>
        <v>mm</v>
      </c>
      <c r="CC4" t="str">
        <f>VLOOKUP(AA4,Comps2,9,FALSE)</f>
        <v>Field</v>
      </c>
      <c r="CD4">
        <f>VLOOKUP(AA4,Comps2,10,FALSE)</f>
        <v>2580</v>
      </c>
      <c r="CE4" t="str">
        <f>VLOOKUP(AA4,Comps2,11,FALSE)</f>
        <v>g</v>
      </c>
      <c r="CF4" t="str">
        <f>VLOOKUP(AA4,Comps2,12,FALSE)</f>
        <v>Field</v>
      </c>
      <c r="CG4">
        <f>VLOOKUP(AA4,Comps2,13,FALSE)</f>
        <v>0</v>
      </c>
      <c r="CH4" t="e">
        <f>VLOOKUP(AA4,Comps2,14,FALSE)</f>
        <v>#N/A</v>
      </c>
      <c r="CI4" t="str">
        <f>VLOOKUP(AA4,Comps2,15,FALSE)</f>
        <v>LAB</v>
      </c>
    </row>
    <row r="5" spans="1:87" x14ac:dyDescent="0.25">
      <c r="A5" s="1">
        <v>44789</v>
      </c>
      <c r="B5">
        <v>8</v>
      </c>
      <c r="C5">
        <v>2022</v>
      </c>
      <c r="D5" t="s">
        <v>620</v>
      </c>
      <c r="E5" t="s">
        <v>621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  <c r="K5" t="s">
        <v>83</v>
      </c>
      <c r="L5" t="s">
        <v>84</v>
      </c>
      <c r="M5" t="s">
        <v>633</v>
      </c>
      <c r="N5" t="s">
        <v>86</v>
      </c>
      <c r="O5" s="2">
        <v>0.375</v>
      </c>
      <c r="P5" t="s">
        <v>87</v>
      </c>
      <c r="Q5">
        <v>1</v>
      </c>
      <c r="R5" t="s">
        <v>88</v>
      </c>
      <c r="S5">
        <v>32.767538999999999</v>
      </c>
      <c r="T5">
        <v>-117.160904</v>
      </c>
      <c r="U5" t="s">
        <v>89</v>
      </c>
      <c r="V5" t="b">
        <v>0</v>
      </c>
      <c r="W5">
        <v>9</v>
      </c>
      <c r="X5" t="s">
        <v>634</v>
      </c>
      <c r="Y5" t="s">
        <v>91</v>
      </c>
      <c r="AA5" t="s">
        <v>678</v>
      </c>
      <c r="AB5" t="s">
        <v>347</v>
      </c>
      <c r="AC5" t="s">
        <v>348</v>
      </c>
      <c r="AD5" t="s">
        <v>96</v>
      </c>
      <c r="AE5">
        <v>1</v>
      </c>
      <c r="AF5" t="s">
        <v>679</v>
      </c>
      <c r="AG5" t="b">
        <v>1</v>
      </c>
      <c r="AH5" t="s">
        <v>681</v>
      </c>
      <c r="AI5" t="s">
        <v>674</v>
      </c>
      <c r="AJ5" t="s">
        <v>117</v>
      </c>
      <c r="AK5">
        <v>20.350000000000001</v>
      </c>
      <c r="AL5" t="s">
        <v>101</v>
      </c>
      <c r="AN5" t="s">
        <v>675</v>
      </c>
      <c r="AO5">
        <v>1</v>
      </c>
      <c r="AP5" t="s">
        <v>103</v>
      </c>
      <c r="AQ5">
        <v>34.06</v>
      </c>
      <c r="AR5" t="s">
        <v>101</v>
      </c>
      <c r="AS5" t="s">
        <v>83</v>
      </c>
      <c r="AT5" t="s">
        <v>104</v>
      </c>
      <c r="AU5" t="s">
        <v>676</v>
      </c>
      <c r="AV5" t="s">
        <v>106</v>
      </c>
      <c r="AW5" t="s">
        <v>107</v>
      </c>
      <c r="AX5">
        <v>90</v>
      </c>
      <c r="AY5" t="s">
        <v>121</v>
      </c>
      <c r="AZ5" t="s">
        <v>109</v>
      </c>
      <c r="BA5" t="s">
        <v>110</v>
      </c>
      <c r="BB5" t="s">
        <v>122</v>
      </c>
      <c r="BC5" t="s">
        <v>1616</v>
      </c>
      <c r="BD5" s="1">
        <v>45056</v>
      </c>
      <c r="BE5" t="s">
        <v>677</v>
      </c>
      <c r="BF5" s="1">
        <v>44789</v>
      </c>
      <c r="BG5" t="s">
        <v>114</v>
      </c>
      <c r="BH5" s="1">
        <v>45047</v>
      </c>
      <c r="BI5">
        <v>1</v>
      </c>
      <c r="BJ5">
        <f>BK5*1000</f>
        <v>4260</v>
      </c>
      <c r="BK5">
        <v>4.26</v>
      </c>
      <c r="BL5">
        <v>4.26</v>
      </c>
      <c r="BM5" t="s">
        <v>123</v>
      </c>
      <c r="BN5" t="s">
        <v>124</v>
      </c>
      <c r="BO5">
        <v>0.21</v>
      </c>
      <c r="BP5">
        <v>0.64</v>
      </c>
      <c r="BQ5">
        <v>1</v>
      </c>
      <c r="BR5" t="s">
        <v>117</v>
      </c>
      <c r="BS5" t="s">
        <v>118</v>
      </c>
      <c r="BT5" t="s">
        <v>119</v>
      </c>
      <c r="BU5" t="s">
        <v>120</v>
      </c>
      <c r="BX5" t="b">
        <v>0</v>
      </c>
      <c r="BY5" t="b">
        <v>1</v>
      </c>
      <c r="BZ5">
        <f>VLOOKUP(AA5,Comps2,6,FALSE)</f>
        <v>567</v>
      </c>
      <c r="CA5">
        <f>VLOOKUP(AA5,Comps2,7,FALSE)</f>
        <v>633</v>
      </c>
      <c r="CB5" t="str">
        <f>VLOOKUP(AA5,Comps2,8,FALSE)</f>
        <v>mm</v>
      </c>
      <c r="CC5" t="str">
        <f>VLOOKUP(AA5,Comps2,9,FALSE)</f>
        <v>Field</v>
      </c>
      <c r="CD5">
        <f>VLOOKUP(AA5,Comps2,10,FALSE)</f>
        <v>3485</v>
      </c>
      <c r="CE5" t="str">
        <f>VLOOKUP(AA5,Comps2,11,FALSE)</f>
        <v>g</v>
      </c>
      <c r="CF5" t="str">
        <f>VLOOKUP(AA5,Comps2,12,FALSE)</f>
        <v>Field</v>
      </c>
      <c r="CG5">
        <f>VLOOKUP(AA5,Comps2,13,FALSE)</f>
        <v>0</v>
      </c>
      <c r="CH5" t="e">
        <f>VLOOKUP(AA5,Comps2,14,FALSE)</f>
        <v>#N/A</v>
      </c>
      <c r="CI5" t="str">
        <f>VLOOKUP(AA5,Comps2,15,FALSE)</f>
        <v>LAB</v>
      </c>
    </row>
    <row r="6" spans="1:87" x14ac:dyDescent="0.25">
      <c r="A6" s="1">
        <v>44804</v>
      </c>
      <c r="B6">
        <v>8</v>
      </c>
      <c r="C6">
        <v>2022</v>
      </c>
      <c r="D6" t="s">
        <v>878</v>
      </c>
      <c r="E6" t="s">
        <v>879</v>
      </c>
      <c r="F6" t="s">
        <v>78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M6" t="s">
        <v>782</v>
      </c>
      <c r="N6" t="s">
        <v>86</v>
      </c>
      <c r="O6" s="2">
        <v>0.30208333333333331</v>
      </c>
      <c r="P6" t="s">
        <v>783</v>
      </c>
      <c r="Q6">
        <v>1</v>
      </c>
      <c r="R6" t="s">
        <v>88</v>
      </c>
      <c r="S6">
        <v>33.191589999999998</v>
      </c>
      <c r="T6">
        <v>-117.38888</v>
      </c>
      <c r="U6" t="s">
        <v>89</v>
      </c>
      <c r="V6" t="b">
        <v>0</v>
      </c>
      <c r="X6" t="s">
        <v>784</v>
      </c>
      <c r="Y6" t="s">
        <v>91</v>
      </c>
      <c r="Z6" t="s">
        <v>1073</v>
      </c>
      <c r="AA6" t="s">
        <v>1086</v>
      </c>
      <c r="AB6" t="s">
        <v>531</v>
      </c>
      <c r="AC6" t="s">
        <v>532</v>
      </c>
      <c r="AD6" t="s">
        <v>96</v>
      </c>
      <c r="AE6">
        <v>1</v>
      </c>
      <c r="AF6" t="s">
        <v>1087</v>
      </c>
      <c r="AG6" t="b">
        <v>1</v>
      </c>
      <c r="AH6" t="s">
        <v>1092</v>
      </c>
      <c r="AI6" t="s">
        <v>674</v>
      </c>
      <c r="AJ6" t="s">
        <v>117</v>
      </c>
      <c r="AK6">
        <v>39.74</v>
      </c>
      <c r="AL6" t="s">
        <v>101</v>
      </c>
      <c r="AN6" t="s">
        <v>1093</v>
      </c>
      <c r="AO6">
        <v>1</v>
      </c>
      <c r="AP6" t="s">
        <v>103</v>
      </c>
      <c r="AQ6">
        <v>124.97</v>
      </c>
      <c r="AR6" t="s">
        <v>101</v>
      </c>
      <c r="AS6" t="s">
        <v>83</v>
      </c>
      <c r="AT6" t="s">
        <v>104</v>
      </c>
      <c r="AU6" t="s">
        <v>1094</v>
      </c>
      <c r="AV6" t="s">
        <v>106</v>
      </c>
      <c r="AW6" t="s">
        <v>107</v>
      </c>
      <c r="AX6">
        <v>90</v>
      </c>
      <c r="AY6" t="s">
        <v>121</v>
      </c>
      <c r="AZ6" t="s">
        <v>109</v>
      </c>
      <c r="BA6" t="s">
        <v>110</v>
      </c>
      <c r="BB6" t="s">
        <v>122</v>
      </c>
      <c r="BC6" t="s">
        <v>1616</v>
      </c>
      <c r="BD6" s="1">
        <v>45056</v>
      </c>
      <c r="BE6" t="s">
        <v>1095</v>
      </c>
      <c r="BF6" s="1">
        <v>44804</v>
      </c>
      <c r="BG6" t="s">
        <v>114</v>
      </c>
      <c r="BH6" s="1">
        <v>45047</v>
      </c>
      <c r="BI6">
        <v>1</v>
      </c>
      <c r="BJ6">
        <f>BK6*1000</f>
        <v>1780</v>
      </c>
      <c r="BK6">
        <v>1.78</v>
      </c>
      <c r="BL6">
        <v>1.78</v>
      </c>
      <c r="BM6" t="s">
        <v>123</v>
      </c>
      <c r="BN6" t="s">
        <v>124</v>
      </c>
      <c r="BO6">
        <v>0.21</v>
      </c>
      <c r="BP6">
        <v>0.64</v>
      </c>
      <c r="BQ6">
        <v>1</v>
      </c>
      <c r="BR6" t="s">
        <v>117</v>
      </c>
      <c r="BS6" t="s">
        <v>118</v>
      </c>
      <c r="BT6" t="s">
        <v>119</v>
      </c>
      <c r="BU6" t="s">
        <v>120</v>
      </c>
      <c r="BX6" t="b">
        <v>0</v>
      </c>
      <c r="BY6" t="b">
        <v>1</v>
      </c>
      <c r="BZ6">
        <f>VLOOKUP(AA6,Comps2,6,FALSE)</f>
        <v>552</v>
      </c>
      <c r="CA6">
        <f>VLOOKUP(AA6,Comps2,7,FALSE)</f>
        <v>575</v>
      </c>
      <c r="CB6" t="str">
        <f>VLOOKUP(AA6,Comps2,8,FALSE)</f>
        <v>mm</v>
      </c>
      <c r="CC6" t="str">
        <f>VLOOKUP(AA6,Comps2,9,FALSE)</f>
        <v>Field</v>
      </c>
      <c r="CD6">
        <f>VLOOKUP(AA6,Comps2,10,FALSE)</f>
        <v>2515</v>
      </c>
      <c r="CE6" t="str">
        <f>VLOOKUP(AA6,Comps2,11,FALSE)</f>
        <v>g</v>
      </c>
      <c r="CF6" t="str">
        <f>VLOOKUP(AA6,Comps2,12,FALSE)</f>
        <v>Field</v>
      </c>
      <c r="CG6">
        <f>VLOOKUP(AA6,Comps2,13,FALSE)</f>
        <v>0</v>
      </c>
      <c r="CH6" t="e">
        <f>VLOOKUP(AA6,Comps2,14,FALSE)</f>
        <v>#N/A</v>
      </c>
      <c r="CI6" t="str">
        <f>VLOOKUP(AA6,Comps2,15,FALSE)</f>
        <v>LAB</v>
      </c>
    </row>
    <row r="7" spans="1:87" x14ac:dyDescent="0.25">
      <c r="A7" s="1">
        <v>44804</v>
      </c>
      <c r="B7">
        <v>8</v>
      </c>
      <c r="C7">
        <v>2022</v>
      </c>
      <c r="D7" t="s">
        <v>878</v>
      </c>
      <c r="E7" t="s">
        <v>879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  <c r="M7" t="s">
        <v>782</v>
      </c>
      <c r="N7" t="s">
        <v>86</v>
      </c>
      <c r="O7" s="2">
        <v>0.30208333333333331</v>
      </c>
      <c r="P7" t="s">
        <v>783</v>
      </c>
      <c r="Q7">
        <v>1</v>
      </c>
      <c r="R7" t="s">
        <v>88</v>
      </c>
      <c r="S7">
        <v>33.191589999999998</v>
      </c>
      <c r="T7">
        <v>-117.38888</v>
      </c>
      <c r="U7" t="s">
        <v>89</v>
      </c>
      <c r="V7" t="b">
        <v>0</v>
      </c>
      <c r="X7" t="s">
        <v>784</v>
      </c>
      <c r="Y7" t="s">
        <v>91</v>
      </c>
      <c r="Z7" t="s">
        <v>1073</v>
      </c>
      <c r="AA7" t="s">
        <v>1096</v>
      </c>
      <c r="AB7" t="s">
        <v>531</v>
      </c>
      <c r="AC7" t="s">
        <v>532</v>
      </c>
      <c r="AD7" t="s">
        <v>96</v>
      </c>
      <c r="AE7">
        <v>1</v>
      </c>
      <c r="AF7" t="s">
        <v>1097</v>
      </c>
      <c r="AG7" t="b">
        <v>1</v>
      </c>
      <c r="AH7" t="s">
        <v>1099</v>
      </c>
      <c r="AI7" t="s">
        <v>674</v>
      </c>
      <c r="AJ7" t="s">
        <v>117</v>
      </c>
      <c r="AK7">
        <v>24.09</v>
      </c>
      <c r="AL7" t="s">
        <v>101</v>
      </c>
      <c r="AN7" t="s">
        <v>1093</v>
      </c>
      <c r="AO7">
        <v>1</v>
      </c>
      <c r="AP7" t="s">
        <v>103</v>
      </c>
      <c r="AQ7">
        <v>124.97</v>
      </c>
      <c r="AR7" t="s">
        <v>101</v>
      </c>
      <c r="AS7" t="s">
        <v>83</v>
      </c>
      <c r="AT7" t="s">
        <v>104</v>
      </c>
      <c r="AU7" t="s">
        <v>1094</v>
      </c>
      <c r="AV7" t="s">
        <v>106</v>
      </c>
      <c r="AW7" t="s">
        <v>107</v>
      </c>
      <c r="AX7">
        <v>90</v>
      </c>
      <c r="AY7" t="s">
        <v>121</v>
      </c>
      <c r="AZ7" t="s">
        <v>109</v>
      </c>
      <c r="BA7" t="s">
        <v>110</v>
      </c>
      <c r="BB7" t="s">
        <v>122</v>
      </c>
      <c r="BC7" t="s">
        <v>1616</v>
      </c>
      <c r="BD7" s="1">
        <v>45056</v>
      </c>
      <c r="BE7" t="s">
        <v>1095</v>
      </c>
      <c r="BF7" s="1">
        <v>44804</v>
      </c>
      <c r="BG7" t="s">
        <v>114</v>
      </c>
      <c r="BH7" s="1">
        <v>45047</v>
      </c>
      <c r="BI7">
        <v>1</v>
      </c>
      <c r="BJ7">
        <f>BK7*1000</f>
        <v>1780</v>
      </c>
      <c r="BK7">
        <v>1.78</v>
      </c>
      <c r="BL7">
        <v>1.78</v>
      </c>
      <c r="BM7" t="s">
        <v>123</v>
      </c>
      <c r="BN7" t="s">
        <v>124</v>
      </c>
      <c r="BO7">
        <v>0.21</v>
      </c>
      <c r="BP7">
        <v>0.64</v>
      </c>
      <c r="BQ7">
        <v>1</v>
      </c>
      <c r="BR7" t="s">
        <v>117</v>
      </c>
      <c r="BS7" t="s">
        <v>118</v>
      </c>
      <c r="BT7" t="s">
        <v>119</v>
      </c>
      <c r="BU7" t="s">
        <v>120</v>
      </c>
      <c r="BX7" t="b">
        <v>0</v>
      </c>
      <c r="BY7" t="b">
        <v>1</v>
      </c>
      <c r="BZ7">
        <f>VLOOKUP(AA7,Comps2,6,FALSE)</f>
        <v>547</v>
      </c>
      <c r="CA7">
        <f>VLOOKUP(AA7,Comps2,7,FALSE)</f>
        <v>568</v>
      </c>
      <c r="CB7" t="str">
        <f>VLOOKUP(AA7,Comps2,8,FALSE)</f>
        <v>mm</v>
      </c>
      <c r="CC7" t="str">
        <f>VLOOKUP(AA7,Comps2,9,FALSE)</f>
        <v>Field</v>
      </c>
      <c r="CD7">
        <f>VLOOKUP(AA7,Comps2,10,FALSE)</f>
        <v>2580</v>
      </c>
      <c r="CE7" t="str">
        <f>VLOOKUP(AA7,Comps2,11,FALSE)</f>
        <v>g</v>
      </c>
      <c r="CF7" t="str">
        <f>VLOOKUP(AA7,Comps2,12,FALSE)</f>
        <v>Field</v>
      </c>
      <c r="CG7">
        <f>VLOOKUP(AA7,Comps2,13,FALSE)</f>
        <v>0</v>
      </c>
      <c r="CH7" t="e">
        <f>VLOOKUP(AA7,Comps2,14,FALSE)</f>
        <v>#N/A</v>
      </c>
      <c r="CI7" t="str">
        <f>VLOOKUP(AA7,Comps2,15,FALSE)</f>
        <v>LAB</v>
      </c>
    </row>
    <row r="8" spans="1:87" x14ac:dyDescent="0.25">
      <c r="A8" s="1">
        <v>44804</v>
      </c>
      <c r="B8">
        <v>8</v>
      </c>
      <c r="C8">
        <v>2022</v>
      </c>
      <c r="D8" t="s">
        <v>878</v>
      </c>
      <c r="E8" t="s">
        <v>879</v>
      </c>
      <c r="F8" t="s">
        <v>78</v>
      </c>
      <c r="G8" t="s">
        <v>79</v>
      </c>
      <c r="H8" t="s">
        <v>80</v>
      </c>
      <c r="I8" t="s">
        <v>81</v>
      </c>
      <c r="J8" t="s">
        <v>82</v>
      </c>
      <c r="K8" t="s">
        <v>83</v>
      </c>
      <c r="M8" t="s">
        <v>782</v>
      </c>
      <c r="N8" t="s">
        <v>86</v>
      </c>
      <c r="O8" s="2">
        <v>0.30208333333333331</v>
      </c>
      <c r="P8" t="s">
        <v>783</v>
      </c>
      <c r="Q8">
        <v>1</v>
      </c>
      <c r="R8" t="s">
        <v>88</v>
      </c>
      <c r="S8">
        <v>33.191589999999998</v>
      </c>
      <c r="T8">
        <v>-117.38888</v>
      </c>
      <c r="U8" t="s">
        <v>89</v>
      </c>
      <c r="V8" t="b">
        <v>0</v>
      </c>
      <c r="X8" t="s">
        <v>784</v>
      </c>
      <c r="Y8" t="s">
        <v>91</v>
      </c>
      <c r="Z8" t="s">
        <v>1073</v>
      </c>
      <c r="AA8" t="s">
        <v>1100</v>
      </c>
      <c r="AB8" t="s">
        <v>531</v>
      </c>
      <c r="AC8" t="s">
        <v>532</v>
      </c>
      <c r="AD8" t="s">
        <v>96</v>
      </c>
      <c r="AE8">
        <v>1</v>
      </c>
      <c r="AF8" t="s">
        <v>1101</v>
      </c>
      <c r="AG8" t="b">
        <v>1</v>
      </c>
      <c r="AH8" t="s">
        <v>1103</v>
      </c>
      <c r="AI8" t="s">
        <v>674</v>
      </c>
      <c r="AJ8" t="s">
        <v>117</v>
      </c>
      <c r="AK8">
        <v>18.25</v>
      </c>
      <c r="AL8" t="s">
        <v>101</v>
      </c>
      <c r="AN8" t="s">
        <v>1093</v>
      </c>
      <c r="AO8">
        <v>1</v>
      </c>
      <c r="AP8" t="s">
        <v>103</v>
      </c>
      <c r="AQ8">
        <v>124.97</v>
      </c>
      <c r="AR8" t="s">
        <v>101</v>
      </c>
      <c r="AS8" t="s">
        <v>83</v>
      </c>
      <c r="AT8" t="s">
        <v>104</v>
      </c>
      <c r="AU8" t="s">
        <v>1094</v>
      </c>
      <c r="AV8" t="s">
        <v>106</v>
      </c>
      <c r="AW8" t="s">
        <v>107</v>
      </c>
      <c r="AX8">
        <v>90</v>
      </c>
      <c r="AY8" t="s">
        <v>121</v>
      </c>
      <c r="AZ8" t="s">
        <v>109</v>
      </c>
      <c r="BA8" t="s">
        <v>110</v>
      </c>
      <c r="BB8" t="s">
        <v>122</v>
      </c>
      <c r="BC8" t="s">
        <v>1616</v>
      </c>
      <c r="BD8" s="1">
        <v>45056</v>
      </c>
      <c r="BE8" t="s">
        <v>1095</v>
      </c>
      <c r="BF8" s="1">
        <v>44804</v>
      </c>
      <c r="BG8" t="s">
        <v>114</v>
      </c>
      <c r="BH8" s="1">
        <v>45047</v>
      </c>
      <c r="BI8">
        <v>1</v>
      </c>
      <c r="BJ8">
        <f>BK8*1000</f>
        <v>1780</v>
      </c>
      <c r="BK8">
        <v>1.78</v>
      </c>
      <c r="BL8">
        <v>1.78</v>
      </c>
      <c r="BM8" t="s">
        <v>123</v>
      </c>
      <c r="BN8" t="s">
        <v>124</v>
      </c>
      <c r="BO8">
        <v>0.21</v>
      </c>
      <c r="BP8">
        <v>0.64</v>
      </c>
      <c r="BQ8">
        <v>1</v>
      </c>
      <c r="BR8" t="s">
        <v>117</v>
      </c>
      <c r="BS8" t="s">
        <v>118</v>
      </c>
      <c r="BT8" t="s">
        <v>119</v>
      </c>
      <c r="BU8" t="s">
        <v>120</v>
      </c>
      <c r="BX8" t="b">
        <v>0</v>
      </c>
      <c r="BY8" t="b">
        <v>1</v>
      </c>
      <c r="BZ8">
        <f>VLOOKUP(AA8,Comps2,6,FALSE)</f>
        <v>501</v>
      </c>
      <c r="CA8">
        <f>VLOOKUP(AA8,Comps2,7,FALSE)</f>
        <v>526</v>
      </c>
      <c r="CB8" t="str">
        <f>VLOOKUP(AA8,Comps2,8,FALSE)</f>
        <v>mm</v>
      </c>
      <c r="CC8" t="str">
        <f>VLOOKUP(AA8,Comps2,9,FALSE)</f>
        <v>Field</v>
      </c>
      <c r="CD8">
        <f>VLOOKUP(AA8,Comps2,10,FALSE)</f>
        <v>1790</v>
      </c>
      <c r="CE8" t="str">
        <f>VLOOKUP(AA8,Comps2,11,FALSE)</f>
        <v>g</v>
      </c>
      <c r="CF8" t="str">
        <f>VLOOKUP(AA8,Comps2,12,FALSE)</f>
        <v>Field</v>
      </c>
      <c r="CG8">
        <f>VLOOKUP(AA8,Comps2,13,FALSE)</f>
        <v>0</v>
      </c>
      <c r="CH8" t="e">
        <f>VLOOKUP(AA8,Comps2,14,FALSE)</f>
        <v>#N/A</v>
      </c>
      <c r="CI8" t="str">
        <f>VLOOKUP(AA8,Comps2,15,FALSE)</f>
        <v>LAB</v>
      </c>
    </row>
    <row r="9" spans="1:87" x14ac:dyDescent="0.25">
      <c r="A9" s="1">
        <v>44804</v>
      </c>
      <c r="B9">
        <v>8</v>
      </c>
      <c r="C9">
        <v>2022</v>
      </c>
      <c r="D9" t="s">
        <v>878</v>
      </c>
      <c r="E9" t="s">
        <v>879</v>
      </c>
      <c r="F9" t="s">
        <v>78</v>
      </c>
      <c r="G9" t="s">
        <v>79</v>
      </c>
      <c r="H9" t="s">
        <v>80</v>
      </c>
      <c r="I9" t="s">
        <v>81</v>
      </c>
      <c r="J9" t="s">
        <v>82</v>
      </c>
      <c r="K9" t="s">
        <v>83</v>
      </c>
      <c r="M9" t="s">
        <v>782</v>
      </c>
      <c r="N9" t="s">
        <v>86</v>
      </c>
      <c r="O9" s="2">
        <v>0.30208333333333331</v>
      </c>
      <c r="P9" t="s">
        <v>783</v>
      </c>
      <c r="Q9">
        <v>1</v>
      </c>
      <c r="R9" t="s">
        <v>88</v>
      </c>
      <c r="S9">
        <v>33.191589999999998</v>
      </c>
      <c r="T9">
        <v>-117.38888</v>
      </c>
      <c r="U9" t="s">
        <v>89</v>
      </c>
      <c r="V9" t="b">
        <v>0</v>
      </c>
      <c r="X9" t="s">
        <v>784</v>
      </c>
      <c r="Y9" t="s">
        <v>91</v>
      </c>
      <c r="Z9" t="s">
        <v>1073</v>
      </c>
      <c r="AA9" t="s">
        <v>1104</v>
      </c>
      <c r="AB9" t="s">
        <v>531</v>
      </c>
      <c r="AC9" t="s">
        <v>532</v>
      </c>
      <c r="AD9" t="s">
        <v>96</v>
      </c>
      <c r="AE9">
        <v>1</v>
      </c>
      <c r="AF9" t="s">
        <v>1105</v>
      </c>
      <c r="AG9" t="b">
        <v>1</v>
      </c>
      <c r="AH9" t="s">
        <v>1107</v>
      </c>
      <c r="AI9" t="s">
        <v>674</v>
      </c>
      <c r="AJ9" t="s">
        <v>117</v>
      </c>
      <c r="AK9">
        <v>26.04</v>
      </c>
      <c r="AL9" t="s">
        <v>101</v>
      </c>
      <c r="AN9" t="s">
        <v>1093</v>
      </c>
      <c r="AO9">
        <v>1</v>
      </c>
      <c r="AP9" t="s">
        <v>103</v>
      </c>
      <c r="AQ9">
        <v>124.97</v>
      </c>
      <c r="AR9" t="s">
        <v>101</v>
      </c>
      <c r="AS9" t="s">
        <v>83</v>
      </c>
      <c r="AT9" t="s">
        <v>104</v>
      </c>
      <c r="AU9" t="s">
        <v>1094</v>
      </c>
      <c r="AV9" t="s">
        <v>106</v>
      </c>
      <c r="AW9" t="s">
        <v>107</v>
      </c>
      <c r="AX9">
        <v>90</v>
      </c>
      <c r="AY9" t="s">
        <v>121</v>
      </c>
      <c r="AZ9" t="s">
        <v>109</v>
      </c>
      <c r="BA9" t="s">
        <v>110</v>
      </c>
      <c r="BB9" t="s">
        <v>122</v>
      </c>
      <c r="BC9" t="s">
        <v>1616</v>
      </c>
      <c r="BD9" s="1">
        <v>45056</v>
      </c>
      <c r="BE9" t="s">
        <v>1095</v>
      </c>
      <c r="BF9" s="1">
        <v>44804</v>
      </c>
      <c r="BG9" t="s">
        <v>114</v>
      </c>
      <c r="BH9" s="1">
        <v>45047</v>
      </c>
      <c r="BI9">
        <v>1</v>
      </c>
      <c r="BJ9">
        <f>BK9*1000</f>
        <v>1780</v>
      </c>
      <c r="BK9">
        <v>1.78</v>
      </c>
      <c r="BL9">
        <v>1.78</v>
      </c>
      <c r="BM9" t="s">
        <v>123</v>
      </c>
      <c r="BN9" t="s">
        <v>124</v>
      </c>
      <c r="BO9">
        <v>0.21</v>
      </c>
      <c r="BP9">
        <v>0.64</v>
      </c>
      <c r="BQ9">
        <v>1</v>
      </c>
      <c r="BR9" t="s">
        <v>117</v>
      </c>
      <c r="BS9" t="s">
        <v>118</v>
      </c>
      <c r="BT9" t="s">
        <v>119</v>
      </c>
      <c r="BU9" t="s">
        <v>120</v>
      </c>
      <c r="BX9" t="b">
        <v>0</v>
      </c>
      <c r="BY9" t="b">
        <v>1</v>
      </c>
      <c r="BZ9">
        <f>VLOOKUP(AA9,Comps2,6,FALSE)</f>
        <v>563</v>
      </c>
      <c r="CA9">
        <f>VLOOKUP(AA9,Comps2,7,FALSE)</f>
        <v>580</v>
      </c>
      <c r="CB9" t="str">
        <f>VLOOKUP(AA9,Comps2,8,FALSE)</f>
        <v>mm</v>
      </c>
      <c r="CC9" t="str">
        <f>VLOOKUP(AA9,Comps2,9,FALSE)</f>
        <v>Field</v>
      </c>
      <c r="CD9">
        <f>VLOOKUP(AA9,Comps2,10,FALSE)</f>
        <v>2555</v>
      </c>
      <c r="CE9" t="str">
        <f>VLOOKUP(AA9,Comps2,11,FALSE)</f>
        <v>g</v>
      </c>
      <c r="CF9" t="str">
        <f>VLOOKUP(AA9,Comps2,12,FALSE)</f>
        <v>Field</v>
      </c>
      <c r="CG9">
        <f>VLOOKUP(AA9,Comps2,13,FALSE)</f>
        <v>0</v>
      </c>
      <c r="CH9" t="e">
        <f>VLOOKUP(AA9,Comps2,14,FALSE)</f>
        <v>#N/A</v>
      </c>
      <c r="CI9" t="str">
        <f>VLOOKUP(AA9,Comps2,15,FALSE)</f>
        <v>LAB</v>
      </c>
    </row>
    <row r="10" spans="1:87" x14ac:dyDescent="0.25">
      <c r="A10" s="1">
        <v>44804</v>
      </c>
      <c r="B10">
        <v>8</v>
      </c>
      <c r="C10">
        <v>2022</v>
      </c>
      <c r="D10" t="s">
        <v>878</v>
      </c>
      <c r="E10" t="s">
        <v>879</v>
      </c>
      <c r="F10" t="s">
        <v>78</v>
      </c>
      <c r="G10" t="s">
        <v>79</v>
      </c>
      <c r="H10" t="s">
        <v>80</v>
      </c>
      <c r="I10" t="s">
        <v>81</v>
      </c>
      <c r="J10" t="s">
        <v>82</v>
      </c>
      <c r="K10" t="s">
        <v>83</v>
      </c>
      <c r="M10" t="s">
        <v>782</v>
      </c>
      <c r="N10" t="s">
        <v>86</v>
      </c>
      <c r="O10" s="2">
        <v>0.30208333333333331</v>
      </c>
      <c r="P10" t="s">
        <v>783</v>
      </c>
      <c r="Q10">
        <v>1</v>
      </c>
      <c r="R10" t="s">
        <v>88</v>
      </c>
      <c r="S10">
        <v>33.191589999999998</v>
      </c>
      <c r="T10">
        <v>-117.38888</v>
      </c>
      <c r="U10" t="s">
        <v>89</v>
      </c>
      <c r="V10" t="b">
        <v>0</v>
      </c>
      <c r="X10" t="s">
        <v>784</v>
      </c>
      <c r="Y10" t="s">
        <v>91</v>
      </c>
      <c r="Z10" t="s">
        <v>1073</v>
      </c>
      <c r="AA10" t="s">
        <v>1108</v>
      </c>
      <c r="AB10" t="s">
        <v>531</v>
      </c>
      <c r="AC10" t="s">
        <v>532</v>
      </c>
      <c r="AD10" t="s">
        <v>96</v>
      </c>
      <c r="AE10">
        <v>1</v>
      </c>
      <c r="AF10" t="s">
        <v>1109</v>
      </c>
      <c r="AG10" t="b">
        <v>1</v>
      </c>
      <c r="AH10" t="s">
        <v>1111</v>
      </c>
      <c r="AI10" t="s">
        <v>674</v>
      </c>
      <c r="AJ10" t="s">
        <v>117</v>
      </c>
      <c r="AK10">
        <v>16.850000000000001</v>
      </c>
      <c r="AL10" t="s">
        <v>101</v>
      </c>
      <c r="AN10" t="s">
        <v>1093</v>
      </c>
      <c r="AO10">
        <v>1</v>
      </c>
      <c r="AP10" t="s">
        <v>103</v>
      </c>
      <c r="AQ10">
        <v>124.97</v>
      </c>
      <c r="AR10" t="s">
        <v>101</v>
      </c>
      <c r="AS10" t="s">
        <v>83</v>
      </c>
      <c r="AT10" t="s">
        <v>104</v>
      </c>
      <c r="AU10" t="s">
        <v>1094</v>
      </c>
      <c r="AV10" t="s">
        <v>106</v>
      </c>
      <c r="AW10" t="s">
        <v>107</v>
      </c>
      <c r="AX10">
        <v>90</v>
      </c>
      <c r="AY10" t="s">
        <v>121</v>
      </c>
      <c r="AZ10" t="s">
        <v>109</v>
      </c>
      <c r="BA10" t="s">
        <v>110</v>
      </c>
      <c r="BB10" t="s">
        <v>122</v>
      </c>
      <c r="BC10" t="s">
        <v>1616</v>
      </c>
      <c r="BD10" s="1">
        <v>45056</v>
      </c>
      <c r="BE10" t="s">
        <v>1095</v>
      </c>
      <c r="BF10" s="1">
        <v>44804</v>
      </c>
      <c r="BG10" t="s">
        <v>114</v>
      </c>
      <c r="BH10" s="1">
        <v>45047</v>
      </c>
      <c r="BI10">
        <v>1</v>
      </c>
      <c r="BJ10">
        <f>BK10*1000</f>
        <v>1780</v>
      </c>
      <c r="BK10">
        <v>1.78</v>
      </c>
      <c r="BL10">
        <v>1.78</v>
      </c>
      <c r="BM10" t="s">
        <v>123</v>
      </c>
      <c r="BN10" t="s">
        <v>124</v>
      </c>
      <c r="BO10">
        <v>0.21</v>
      </c>
      <c r="BP10">
        <v>0.64</v>
      </c>
      <c r="BQ10">
        <v>1</v>
      </c>
      <c r="BR10" t="s">
        <v>117</v>
      </c>
      <c r="BS10" t="s">
        <v>118</v>
      </c>
      <c r="BT10" t="s">
        <v>119</v>
      </c>
      <c r="BU10" t="s">
        <v>120</v>
      </c>
      <c r="BX10" t="b">
        <v>0</v>
      </c>
      <c r="BY10" t="b">
        <v>1</v>
      </c>
      <c r="BZ10">
        <f>VLOOKUP(AA10,Comps2,6,FALSE)</f>
        <v>564</v>
      </c>
      <c r="CA10">
        <f>VLOOKUP(AA10,Comps2,7,FALSE)</f>
        <v>593</v>
      </c>
      <c r="CB10" t="str">
        <f>VLOOKUP(AA10,Comps2,8,FALSE)</f>
        <v>mm</v>
      </c>
      <c r="CC10" t="str">
        <f>VLOOKUP(AA10,Comps2,9,FALSE)</f>
        <v>Field</v>
      </c>
      <c r="CD10">
        <f>VLOOKUP(AA10,Comps2,10,FALSE)</f>
        <v>2515</v>
      </c>
      <c r="CE10" t="str">
        <f>VLOOKUP(AA10,Comps2,11,FALSE)</f>
        <v>g</v>
      </c>
      <c r="CF10" t="str">
        <f>VLOOKUP(AA10,Comps2,12,FALSE)</f>
        <v>Field</v>
      </c>
      <c r="CG10">
        <f>VLOOKUP(AA10,Comps2,13,FALSE)</f>
        <v>0</v>
      </c>
      <c r="CH10" t="e">
        <f>VLOOKUP(AA10,Comps2,14,FALSE)</f>
        <v>#N/A</v>
      </c>
      <c r="CI10" t="str">
        <f>VLOOKUP(AA10,Comps2,15,FALSE)</f>
        <v>LAB</v>
      </c>
    </row>
    <row r="11" spans="1:87" x14ac:dyDescent="0.25">
      <c r="A11" s="1">
        <v>44795</v>
      </c>
      <c r="B11">
        <v>8</v>
      </c>
      <c r="C11">
        <v>2022</v>
      </c>
      <c r="D11" t="s">
        <v>729</v>
      </c>
      <c r="E11" t="s">
        <v>730</v>
      </c>
      <c r="F11" t="s">
        <v>78</v>
      </c>
      <c r="G11" t="s">
        <v>79</v>
      </c>
      <c r="H11" t="s">
        <v>80</v>
      </c>
      <c r="I11" t="s">
        <v>81</v>
      </c>
      <c r="J11" t="s">
        <v>82</v>
      </c>
      <c r="K11" t="s">
        <v>83</v>
      </c>
      <c r="M11" t="s">
        <v>527</v>
      </c>
      <c r="N11" t="s">
        <v>86</v>
      </c>
      <c r="O11" s="2">
        <v>0.69444444444444453</v>
      </c>
      <c r="P11" t="s">
        <v>528</v>
      </c>
      <c r="Q11">
        <v>1</v>
      </c>
      <c r="R11" t="s">
        <v>88</v>
      </c>
      <c r="S11">
        <v>32.579559000000003</v>
      </c>
      <c r="T11">
        <v>-117.137264</v>
      </c>
      <c r="U11" t="s">
        <v>89</v>
      </c>
      <c r="V11" t="b">
        <v>0</v>
      </c>
      <c r="X11" t="s">
        <v>529</v>
      </c>
      <c r="Y11" t="s">
        <v>91</v>
      </c>
      <c r="AA11" t="s">
        <v>757</v>
      </c>
      <c r="AB11" t="s">
        <v>758</v>
      </c>
      <c r="AC11" t="s">
        <v>759</v>
      </c>
      <c r="AD11" t="s">
        <v>96</v>
      </c>
      <c r="AE11">
        <v>1</v>
      </c>
      <c r="AF11" t="s">
        <v>760</v>
      </c>
      <c r="AG11" t="b">
        <v>1</v>
      </c>
      <c r="AH11" t="s">
        <v>761</v>
      </c>
      <c r="AI11" t="s">
        <v>99</v>
      </c>
      <c r="AJ11" t="s">
        <v>100</v>
      </c>
      <c r="AK11">
        <v>180.25</v>
      </c>
      <c r="AL11" t="s">
        <v>101</v>
      </c>
      <c r="AN11" t="s">
        <v>762</v>
      </c>
      <c r="AO11">
        <v>1</v>
      </c>
      <c r="AP11" t="s">
        <v>103</v>
      </c>
      <c r="AQ11">
        <v>350</v>
      </c>
      <c r="AR11" t="s">
        <v>101</v>
      </c>
      <c r="AS11" t="s">
        <v>83</v>
      </c>
      <c r="AT11" t="s">
        <v>104</v>
      </c>
      <c r="AU11" t="s">
        <v>763</v>
      </c>
      <c r="AV11" t="s">
        <v>106</v>
      </c>
      <c r="AW11" t="s">
        <v>107</v>
      </c>
      <c r="AX11">
        <v>90</v>
      </c>
      <c r="AY11" t="s">
        <v>121</v>
      </c>
      <c r="AZ11" t="s">
        <v>109</v>
      </c>
      <c r="BA11" t="s">
        <v>110</v>
      </c>
      <c r="BB11" t="s">
        <v>122</v>
      </c>
      <c r="BC11" t="s">
        <v>738</v>
      </c>
      <c r="BD11" s="1">
        <v>44974</v>
      </c>
      <c r="BE11" t="s">
        <v>764</v>
      </c>
      <c r="BF11" s="1">
        <v>44795</v>
      </c>
      <c r="BG11" t="s">
        <v>114</v>
      </c>
      <c r="BH11" s="1">
        <v>44973</v>
      </c>
      <c r="BI11">
        <v>1</v>
      </c>
      <c r="BJ11">
        <f>BK11*1000</f>
        <v>1040</v>
      </c>
      <c r="BK11">
        <v>1.04</v>
      </c>
      <c r="BL11">
        <v>1.04</v>
      </c>
      <c r="BM11" t="s">
        <v>123</v>
      </c>
      <c r="BN11" t="s">
        <v>124</v>
      </c>
      <c r="BO11">
        <v>0.21</v>
      </c>
      <c r="BP11">
        <v>0.64</v>
      </c>
      <c r="BQ11">
        <v>1</v>
      </c>
      <c r="BR11" t="s">
        <v>117</v>
      </c>
      <c r="BS11" t="s">
        <v>118</v>
      </c>
      <c r="BT11" t="s">
        <v>119</v>
      </c>
      <c r="BU11" t="s">
        <v>120</v>
      </c>
      <c r="BX11" t="b">
        <v>0</v>
      </c>
      <c r="BY11" t="b">
        <v>1</v>
      </c>
      <c r="BZ11">
        <f>VLOOKUP(AA11,Comps2,6,FALSE)</f>
        <v>275</v>
      </c>
      <c r="CA11">
        <f>VLOOKUP(AA11,Comps2,7,FALSE)</f>
        <v>305</v>
      </c>
      <c r="CB11" t="str">
        <f>VLOOKUP(AA11,Comps2,8,FALSE)</f>
        <v>mm</v>
      </c>
      <c r="CC11" t="str">
        <f>VLOOKUP(AA11,Comps2,9,FALSE)</f>
        <v>Field</v>
      </c>
      <c r="CD11">
        <f>VLOOKUP(AA11,Comps2,10,FALSE)</f>
        <v>265</v>
      </c>
      <c r="CE11" t="str">
        <f>VLOOKUP(AA11,Comps2,11,FALSE)</f>
        <v>g</v>
      </c>
      <c r="CF11" t="str">
        <f>VLOOKUP(AA11,Comps2,12,FALSE)</f>
        <v>Field</v>
      </c>
      <c r="CG11">
        <f>VLOOKUP(AA11,Comps2,13,FALSE)</f>
        <v>0</v>
      </c>
      <c r="CH11" t="e">
        <f>VLOOKUP(AA11,Comps2,14,FALSE)</f>
        <v>#N/A</v>
      </c>
      <c r="CI11" t="str">
        <f>VLOOKUP(AA11,Comps2,15,FALSE)</f>
        <v>LAB</v>
      </c>
    </row>
    <row r="12" spans="1:87" x14ac:dyDescent="0.25">
      <c r="A12" s="1">
        <v>44796</v>
      </c>
      <c r="B12">
        <v>8</v>
      </c>
      <c r="C12">
        <v>2022</v>
      </c>
      <c r="D12" t="s">
        <v>729</v>
      </c>
      <c r="E12" t="s">
        <v>730</v>
      </c>
      <c r="F12" t="s">
        <v>78</v>
      </c>
      <c r="G12" t="s">
        <v>79</v>
      </c>
      <c r="H12" t="s">
        <v>80</v>
      </c>
      <c r="I12" t="s">
        <v>81</v>
      </c>
      <c r="J12" t="s">
        <v>82</v>
      </c>
      <c r="K12" t="s">
        <v>83</v>
      </c>
      <c r="M12" t="s">
        <v>848</v>
      </c>
      <c r="N12" t="s">
        <v>86</v>
      </c>
      <c r="O12" s="2">
        <v>0.68055555555555547</v>
      </c>
      <c r="P12" t="s">
        <v>528</v>
      </c>
      <c r="Q12">
        <v>1</v>
      </c>
      <c r="R12" t="s">
        <v>88</v>
      </c>
      <c r="S12">
        <v>32.579559000000003</v>
      </c>
      <c r="T12">
        <v>-117.137264</v>
      </c>
      <c r="U12" t="s">
        <v>89</v>
      </c>
      <c r="V12" t="b">
        <v>0</v>
      </c>
      <c r="X12" t="s">
        <v>529</v>
      </c>
      <c r="Y12" t="s">
        <v>91</v>
      </c>
      <c r="AA12" t="s">
        <v>855</v>
      </c>
      <c r="AB12" t="s">
        <v>758</v>
      </c>
      <c r="AC12" t="s">
        <v>759</v>
      </c>
      <c r="AD12" t="s">
        <v>96</v>
      </c>
      <c r="AE12">
        <v>1</v>
      </c>
      <c r="AF12" t="s">
        <v>856</v>
      </c>
      <c r="AG12" t="b">
        <v>1</v>
      </c>
      <c r="AH12" t="s">
        <v>857</v>
      </c>
      <c r="AI12" t="s">
        <v>99</v>
      </c>
      <c r="AJ12" t="s">
        <v>100</v>
      </c>
      <c r="AK12">
        <v>169.75</v>
      </c>
      <c r="AL12" t="s">
        <v>101</v>
      </c>
      <c r="AN12" t="s">
        <v>762</v>
      </c>
      <c r="AO12">
        <v>1</v>
      </c>
      <c r="AP12" t="s">
        <v>103</v>
      </c>
      <c r="AQ12">
        <v>350</v>
      </c>
      <c r="AR12" t="s">
        <v>101</v>
      </c>
      <c r="AS12" t="s">
        <v>83</v>
      </c>
      <c r="AT12" t="s">
        <v>104</v>
      </c>
      <c r="AU12" t="s">
        <v>763</v>
      </c>
      <c r="AV12" t="s">
        <v>106</v>
      </c>
      <c r="AW12" t="s">
        <v>107</v>
      </c>
      <c r="AX12">
        <v>90</v>
      </c>
      <c r="AY12" t="s">
        <v>121</v>
      </c>
      <c r="AZ12" t="s">
        <v>109</v>
      </c>
      <c r="BA12" t="s">
        <v>110</v>
      </c>
      <c r="BB12" t="s">
        <v>122</v>
      </c>
      <c r="BC12" t="s">
        <v>738</v>
      </c>
      <c r="BD12" s="1">
        <v>44974</v>
      </c>
      <c r="BE12" t="s">
        <v>764</v>
      </c>
      <c r="BF12" s="1">
        <v>44795</v>
      </c>
      <c r="BG12" t="s">
        <v>114</v>
      </c>
      <c r="BH12" s="1">
        <v>44973</v>
      </c>
      <c r="BI12">
        <v>1</v>
      </c>
      <c r="BJ12">
        <f>BK12*1000</f>
        <v>1040</v>
      </c>
      <c r="BK12">
        <v>1.04</v>
      </c>
      <c r="BL12">
        <v>1.04</v>
      </c>
      <c r="BM12" t="s">
        <v>123</v>
      </c>
      <c r="BN12" t="s">
        <v>124</v>
      </c>
      <c r="BO12">
        <v>0.21</v>
      </c>
      <c r="BP12">
        <v>0.64</v>
      </c>
      <c r="BQ12">
        <v>1</v>
      </c>
      <c r="BR12" t="s">
        <v>117</v>
      </c>
      <c r="BS12" t="s">
        <v>118</v>
      </c>
      <c r="BT12" t="s">
        <v>119</v>
      </c>
      <c r="BU12" t="s">
        <v>120</v>
      </c>
      <c r="BX12" t="b">
        <v>0</v>
      </c>
      <c r="BY12" t="b">
        <v>1</v>
      </c>
      <c r="BZ12">
        <f>VLOOKUP(AA12,Comps2,6,FALSE)</f>
        <v>261</v>
      </c>
      <c r="CA12">
        <f>VLOOKUP(AA12,Comps2,7,FALSE)</f>
        <v>287</v>
      </c>
      <c r="CB12" t="str">
        <f>VLOOKUP(AA12,Comps2,8,FALSE)</f>
        <v>mm</v>
      </c>
      <c r="CC12" t="str">
        <f>VLOOKUP(AA12,Comps2,9,FALSE)</f>
        <v>Field</v>
      </c>
      <c r="CD12">
        <f>VLOOKUP(AA12,Comps2,10,FALSE)</f>
        <v>200</v>
      </c>
      <c r="CE12" t="str">
        <f>VLOOKUP(AA12,Comps2,11,FALSE)</f>
        <v>g</v>
      </c>
      <c r="CF12" t="str">
        <f>VLOOKUP(AA12,Comps2,12,FALSE)</f>
        <v>Field</v>
      </c>
      <c r="CG12">
        <f>VLOOKUP(AA12,Comps2,13,FALSE)</f>
        <v>0</v>
      </c>
      <c r="CH12" t="e">
        <f>VLOOKUP(AA12,Comps2,14,FALSE)</f>
        <v>#N/A</v>
      </c>
      <c r="CI12" t="str">
        <f>VLOOKUP(AA12,Comps2,15,FALSE)</f>
        <v>LAB</v>
      </c>
    </row>
    <row r="13" spans="1:87" x14ac:dyDescent="0.25">
      <c r="A13" s="1">
        <v>44838</v>
      </c>
      <c r="B13">
        <v>10</v>
      </c>
      <c r="C13">
        <v>2022</v>
      </c>
      <c r="D13" t="s">
        <v>1112</v>
      </c>
      <c r="E13" t="s">
        <v>1113</v>
      </c>
      <c r="F13" t="s">
        <v>78</v>
      </c>
      <c r="G13" t="s">
        <v>79</v>
      </c>
      <c r="H13" t="s">
        <v>80</v>
      </c>
      <c r="I13" t="s">
        <v>81</v>
      </c>
      <c r="J13" t="s">
        <v>82</v>
      </c>
      <c r="K13" t="s">
        <v>83</v>
      </c>
      <c r="M13" t="s">
        <v>527</v>
      </c>
      <c r="N13" t="s">
        <v>86</v>
      </c>
      <c r="O13" s="2">
        <v>0.31944444444444448</v>
      </c>
      <c r="P13" t="s">
        <v>528</v>
      </c>
      <c r="Q13">
        <v>1</v>
      </c>
      <c r="R13" t="s">
        <v>88</v>
      </c>
      <c r="S13">
        <v>33.458264972549003</v>
      </c>
      <c r="T13">
        <v>-117.696585843137</v>
      </c>
      <c r="U13" t="s">
        <v>89</v>
      </c>
      <c r="V13" t="b">
        <v>0</v>
      </c>
      <c r="W13">
        <v>9</v>
      </c>
      <c r="X13" t="s">
        <v>529</v>
      </c>
      <c r="Y13" t="s">
        <v>91</v>
      </c>
      <c r="AA13" t="s">
        <v>1166</v>
      </c>
      <c r="AB13" t="s">
        <v>758</v>
      </c>
      <c r="AC13" t="s">
        <v>759</v>
      </c>
      <c r="AD13" t="s">
        <v>96</v>
      </c>
      <c r="AE13">
        <v>1</v>
      </c>
      <c r="AF13" t="s">
        <v>1167</v>
      </c>
      <c r="AG13" t="b">
        <v>1</v>
      </c>
      <c r="AH13" t="s">
        <v>1168</v>
      </c>
      <c r="AI13" t="s">
        <v>99</v>
      </c>
      <c r="AJ13" t="s">
        <v>100</v>
      </c>
      <c r="AK13">
        <v>69.33</v>
      </c>
      <c r="AL13" t="s">
        <v>101</v>
      </c>
      <c r="AN13" t="s">
        <v>1169</v>
      </c>
      <c r="AO13">
        <v>1</v>
      </c>
      <c r="AP13" t="s">
        <v>103</v>
      </c>
      <c r="AQ13">
        <v>325</v>
      </c>
      <c r="AR13" t="s">
        <v>101</v>
      </c>
      <c r="AS13" t="s">
        <v>83</v>
      </c>
      <c r="AT13" t="s">
        <v>104</v>
      </c>
      <c r="AU13" t="s">
        <v>1170</v>
      </c>
      <c r="AV13" t="s">
        <v>106</v>
      </c>
      <c r="AW13" t="s">
        <v>107</v>
      </c>
      <c r="AX13">
        <v>90</v>
      </c>
      <c r="AY13" t="s">
        <v>121</v>
      </c>
      <c r="AZ13" t="s">
        <v>109</v>
      </c>
      <c r="BA13" t="s">
        <v>110</v>
      </c>
      <c r="BB13" t="s">
        <v>122</v>
      </c>
      <c r="BC13" t="s">
        <v>738</v>
      </c>
      <c r="BD13" s="1">
        <v>44974</v>
      </c>
      <c r="BE13" t="s">
        <v>1171</v>
      </c>
      <c r="BF13" s="1">
        <v>44838</v>
      </c>
      <c r="BG13" t="s">
        <v>114</v>
      </c>
      <c r="BH13" s="1">
        <v>44973</v>
      </c>
      <c r="BI13">
        <v>1</v>
      </c>
      <c r="BJ13">
        <f>BK13*1000</f>
        <v>900</v>
      </c>
      <c r="BK13">
        <v>0.9</v>
      </c>
      <c r="BL13">
        <v>0.9</v>
      </c>
      <c r="BM13" t="s">
        <v>123</v>
      </c>
      <c r="BN13" t="s">
        <v>124</v>
      </c>
      <c r="BO13">
        <v>0.21</v>
      </c>
      <c r="BP13">
        <v>0.64</v>
      </c>
      <c r="BQ13">
        <v>1</v>
      </c>
      <c r="BR13" t="s">
        <v>117</v>
      </c>
      <c r="BS13" t="s">
        <v>118</v>
      </c>
      <c r="BT13" t="s">
        <v>119</v>
      </c>
      <c r="BU13" t="s">
        <v>120</v>
      </c>
      <c r="BX13" t="b">
        <v>0</v>
      </c>
      <c r="BY13" t="b">
        <v>1</v>
      </c>
      <c r="BZ13">
        <f>VLOOKUP(AA13,Comps2,6,FALSE)</f>
        <v>242</v>
      </c>
      <c r="CA13">
        <f>VLOOKUP(AA13,Comps2,7,FALSE)</f>
        <v>267</v>
      </c>
      <c r="CB13" t="str">
        <f>VLOOKUP(AA13,Comps2,8,FALSE)</f>
        <v>mm</v>
      </c>
      <c r="CC13" t="str">
        <f>VLOOKUP(AA13,Comps2,9,FALSE)</f>
        <v>Field</v>
      </c>
      <c r="CD13">
        <f>VLOOKUP(AA13,Comps2,10,FALSE)</f>
        <v>180</v>
      </c>
      <c r="CE13" t="str">
        <f>VLOOKUP(AA13,Comps2,11,FALSE)</f>
        <v>g</v>
      </c>
      <c r="CF13" t="str">
        <f>VLOOKUP(AA13,Comps2,12,FALSE)</f>
        <v>Field</v>
      </c>
      <c r="CG13">
        <f>VLOOKUP(AA13,Comps2,13,FALSE)</f>
        <v>0</v>
      </c>
      <c r="CH13" t="e">
        <f>VLOOKUP(AA13,Comps2,14,FALSE)</f>
        <v>#N/A</v>
      </c>
      <c r="CI13" t="str">
        <f>VLOOKUP(AA13,Comps2,15,FALSE)</f>
        <v>LAB</v>
      </c>
    </row>
    <row r="14" spans="1:87" x14ac:dyDescent="0.25">
      <c r="A14" s="1">
        <v>44838</v>
      </c>
      <c r="B14">
        <v>10</v>
      </c>
      <c r="C14">
        <v>2022</v>
      </c>
      <c r="D14" t="s">
        <v>1112</v>
      </c>
      <c r="E14" t="s">
        <v>1113</v>
      </c>
      <c r="F14" t="s">
        <v>78</v>
      </c>
      <c r="G14" t="s">
        <v>79</v>
      </c>
      <c r="H14" t="s">
        <v>80</v>
      </c>
      <c r="I14" t="s">
        <v>81</v>
      </c>
      <c r="J14" t="s">
        <v>82</v>
      </c>
      <c r="K14" t="s">
        <v>83</v>
      </c>
      <c r="M14" t="s">
        <v>527</v>
      </c>
      <c r="N14" t="s">
        <v>86</v>
      </c>
      <c r="O14" s="2">
        <v>0.31944444444444448</v>
      </c>
      <c r="P14" t="s">
        <v>528</v>
      </c>
      <c r="Q14">
        <v>1</v>
      </c>
      <c r="R14" t="s">
        <v>88</v>
      </c>
      <c r="S14">
        <v>33.458264972549003</v>
      </c>
      <c r="T14">
        <v>-117.696585843137</v>
      </c>
      <c r="U14" t="s">
        <v>89</v>
      </c>
      <c r="V14" t="b">
        <v>0</v>
      </c>
      <c r="W14">
        <v>9</v>
      </c>
      <c r="X14" t="s">
        <v>529</v>
      </c>
      <c r="Y14" t="s">
        <v>91</v>
      </c>
      <c r="AA14" t="s">
        <v>1172</v>
      </c>
      <c r="AB14" t="s">
        <v>758</v>
      </c>
      <c r="AC14" t="s">
        <v>759</v>
      </c>
      <c r="AD14" t="s">
        <v>96</v>
      </c>
      <c r="AE14">
        <v>1</v>
      </c>
      <c r="AF14" t="s">
        <v>1173</v>
      </c>
      <c r="AG14" t="b">
        <v>1</v>
      </c>
      <c r="AH14" t="s">
        <v>1174</v>
      </c>
      <c r="AI14" t="s">
        <v>99</v>
      </c>
      <c r="AJ14" t="s">
        <v>100</v>
      </c>
      <c r="AK14">
        <v>69.33</v>
      </c>
      <c r="AL14" t="s">
        <v>101</v>
      </c>
      <c r="AN14" t="s">
        <v>1169</v>
      </c>
      <c r="AO14">
        <v>1</v>
      </c>
      <c r="AP14" t="s">
        <v>103</v>
      </c>
      <c r="AQ14">
        <v>325</v>
      </c>
      <c r="AR14" t="s">
        <v>101</v>
      </c>
      <c r="AS14" t="s">
        <v>83</v>
      </c>
      <c r="AT14" t="s">
        <v>104</v>
      </c>
      <c r="AU14" t="s">
        <v>1170</v>
      </c>
      <c r="AV14" t="s">
        <v>106</v>
      </c>
      <c r="AW14" t="s">
        <v>107</v>
      </c>
      <c r="AX14">
        <v>90</v>
      </c>
      <c r="AY14" t="s">
        <v>121</v>
      </c>
      <c r="AZ14" t="s">
        <v>109</v>
      </c>
      <c r="BA14" t="s">
        <v>110</v>
      </c>
      <c r="BB14" t="s">
        <v>122</v>
      </c>
      <c r="BC14" t="s">
        <v>738</v>
      </c>
      <c r="BD14" s="1">
        <v>44974</v>
      </c>
      <c r="BE14" t="s">
        <v>1171</v>
      </c>
      <c r="BF14" s="1">
        <v>44838</v>
      </c>
      <c r="BG14" t="s">
        <v>114</v>
      </c>
      <c r="BH14" s="1">
        <v>44973</v>
      </c>
      <c r="BI14">
        <v>1</v>
      </c>
      <c r="BJ14">
        <f>BK14*1000</f>
        <v>900</v>
      </c>
      <c r="BK14">
        <v>0.9</v>
      </c>
      <c r="BL14">
        <v>0.9</v>
      </c>
      <c r="BM14" t="s">
        <v>123</v>
      </c>
      <c r="BN14" t="s">
        <v>124</v>
      </c>
      <c r="BO14">
        <v>0.21</v>
      </c>
      <c r="BP14">
        <v>0.64</v>
      </c>
      <c r="BQ14">
        <v>1</v>
      </c>
      <c r="BR14" t="s">
        <v>117</v>
      </c>
      <c r="BS14" t="s">
        <v>118</v>
      </c>
      <c r="BT14" t="s">
        <v>119</v>
      </c>
      <c r="BU14" t="s">
        <v>120</v>
      </c>
      <c r="BX14" t="b">
        <v>0</v>
      </c>
      <c r="BY14" t="b">
        <v>1</v>
      </c>
      <c r="BZ14">
        <f>VLOOKUP(AA14,Comps2,6,FALSE)</f>
        <v>241</v>
      </c>
      <c r="CA14">
        <f>VLOOKUP(AA14,Comps2,7,FALSE)</f>
        <v>265</v>
      </c>
      <c r="CB14" t="str">
        <f>VLOOKUP(AA14,Comps2,8,FALSE)</f>
        <v>mm</v>
      </c>
      <c r="CC14" t="str">
        <f>VLOOKUP(AA14,Comps2,9,FALSE)</f>
        <v>Field</v>
      </c>
      <c r="CD14">
        <f>VLOOKUP(AA14,Comps2,10,FALSE)</f>
        <v>180</v>
      </c>
      <c r="CE14" t="str">
        <f>VLOOKUP(AA14,Comps2,11,FALSE)</f>
        <v>g</v>
      </c>
      <c r="CF14" t="str">
        <f>VLOOKUP(AA14,Comps2,12,FALSE)</f>
        <v>Field</v>
      </c>
      <c r="CG14">
        <f>VLOOKUP(AA14,Comps2,13,FALSE)</f>
        <v>0</v>
      </c>
      <c r="CH14" t="e">
        <f>VLOOKUP(AA14,Comps2,14,FALSE)</f>
        <v>#N/A</v>
      </c>
      <c r="CI14" t="str">
        <f>VLOOKUP(AA14,Comps2,15,FALSE)</f>
        <v>LAB</v>
      </c>
    </row>
    <row r="15" spans="1:87" x14ac:dyDescent="0.25">
      <c r="A15" s="1">
        <v>44838</v>
      </c>
      <c r="B15">
        <v>10</v>
      </c>
      <c r="C15">
        <v>2022</v>
      </c>
      <c r="D15" t="s">
        <v>1112</v>
      </c>
      <c r="E15" t="s">
        <v>1113</v>
      </c>
      <c r="F15" t="s">
        <v>78</v>
      </c>
      <c r="G15" t="s">
        <v>79</v>
      </c>
      <c r="H15" t="s">
        <v>80</v>
      </c>
      <c r="I15" t="s">
        <v>81</v>
      </c>
      <c r="J15" t="s">
        <v>82</v>
      </c>
      <c r="K15" t="s">
        <v>83</v>
      </c>
      <c r="M15" t="s">
        <v>527</v>
      </c>
      <c r="N15" t="s">
        <v>86</v>
      </c>
      <c r="O15" s="2">
        <v>0.31944444444444448</v>
      </c>
      <c r="P15" t="s">
        <v>528</v>
      </c>
      <c r="Q15">
        <v>1</v>
      </c>
      <c r="R15" t="s">
        <v>88</v>
      </c>
      <c r="S15">
        <v>33.458264972549003</v>
      </c>
      <c r="T15">
        <v>-117.696585843137</v>
      </c>
      <c r="U15" t="s">
        <v>89</v>
      </c>
      <c r="V15" t="b">
        <v>0</v>
      </c>
      <c r="W15">
        <v>9</v>
      </c>
      <c r="X15" t="s">
        <v>529</v>
      </c>
      <c r="Y15" t="s">
        <v>91</v>
      </c>
      <c r="AA15" t="s">
        <v>1175</v>
      </c>
      <c r="AB15" t="s">
        <v>758</v>
      </c>
      <c r="AC15" t="s">
        <v>759</v>
      </c>
      <c r="AD15" t="s">
        <v>96</v>
      </c>
      <c r="AE15">
        <v>1</v>
      </c>
      <c r="AF15" t="s">
        <v>1176</v>
      </c>
      <c r="AG15" t="b">
        <v>1</v>
      </c>
      <c r="AH15" t="s">
        <v>1177</v>
      </c>
      <c r="AI15" t="s">
        <v>99</v>
      </c>
      <c r="AJ15" t="s">
        <v>100</v>
      </c>
      <c r="AK15">
        <v>56.88</v>
      </c>
      <c r="AL15" t="s">
        <v>101</v>
      </c>
      <c r="AN15" t="s">
        <v>1169</v>
      </c>
      <c r="AO15">
        <v>1</v>
      </c>
      <c r="AP15" t="s">
        <v>103</v>
      </c>
      <c r="AQ15">
        <v>325</v>
      </c>
      <c r="AR15" t="s">
        <v>101</v>
      </c>
      <c r="AS15" t="s">
        <v>83</v>
      </c>
      <c r="AT15" t="s">
        <v>104</v>
      </c>
      <c r="AU15" t="s">
        <v>1170</v>
      </c>
      <c r="AV15" t="s">
        <v>106</v>
      </c>
      <c r="AW15" t="s">
        <v>107</v>
      </c>
      <c r="AX15">
        <v>90</v>
      </c>
      <c r="AY15" t="s">
        <v>121</v>
      </c>
      <c r="AZ15" t="s">
        <v>109</v>
      </c>
      <c r="BA15" t="s">
        <v>110</v>
      </c>
      <c r="BB15" t="s">
        <v>122</v>
      </c>
      <c r="BC15" t="s">
        <v>738</v>
      </c>
      <c r="BD15" s="1">
        <v>44974</v>
      </c>
      <c r="BE15" t="s">
        <v>1171</v>
      </c>
      <c r="BF15" s="1">
        <v>44838</v>
      </c>
      <c r="BG15" t="s">
        <v>114</v>
      </c>
      <c r="BH15" s="1">
        <v>44973</v>
      </c>
      <c r="BI15">
        <v>1</v>
      </c>
      <c r="BJ15">
        <f>BK15*1000</f>
        <v>900</v>
      </c>
      <c r="BK15">
        <v>0.9</v>
      </c>
      <c r="BL15">
        <v>0.9</v>
      </c>
      <c r="BM15" t="s">
        <v>123</v>
      </c>
      <c r="BN15" t="s">
        <v>124</v>
      </c>
      <c r="BO15">
        <v>0.21</v>
      </c>
      <c r="BP15">
        <v>0.64</v>
      </c>
      <c r="BQ15">
        <v>1</v>
      </c>
      <c r="BR15" t="s">
        <v>117</v>
      </c>
      <c r="BS15" t="s">
        <v>118</v>
      </c>
      <c r="BT15" t="s">
        <v>119</v>
      </c>
      <c r="BU15" t="s">
        <v>120</v>
      </c>
      <c r="BX15" t="b">
        <v>0</v>
      </c>
      <c r="BY15" t="b">
        <v>1</v>
      </c>
      <c r="BZ15">
        <f>VLOOKUP(AA15,Comps2,6,FALSE)</f>
        <v>248</v>
      </c>
      <c r="CA15">
        <f>VLOOKUP(AA15,Comps2,7,FALSE)</f>
        <v>260</v>
      </c>
      <c r="CB15" t="str">
        <f>VLOOKUP(AA15,Comps2,8,FALSE)</f>
        <v>mm</v>
      </c>
      <c r="CC15" t="str">
        <f>VLOOKUP(AA15,Comps2,9,FALSE)</f>
        <v>Field</v>
      </c>
      <c r="CD15">
        <f>VLOOKUP(AA15,Comps2,10,FALSE)</f>
        <v>150</v>
      </c>
      <c r="CE15" t="str">
        <f>VLOOKUP(AA15,Comps2,11,FALSE)</f>
        <v>g</v>
      </c>
      <c r="CF15" t="str">
        <f>VLOOKUP(AA15,Comps2,12,FALSE)</f>
        <v>Field</v>
      </c>
      <c r="CG15">
        <f>VLOOKUP(AA15,Comps2,13,FALSE)</f>
        <v>0</v>
      </c>
      <c r="CH15" t="e">
        <f>VLOOKUP(AA15,Comps2,14,FALSE)</f>
        <v>#N/A</v>
      </c>
      <c r="CI15" t="str">
        <f>VLOOKUP(AA15,Comps2,15,FALSE)</f>
        <v>LAB</v>
      </c>
    </row>
    <row r="16" spans="1:87" x14ac:dyDescent="0.25">
      <c r="A16" s="1">
        <v>44838</v>
      </c>
      <c r="B16">
        <v>10</v>
      </c>
      <c r="C16">
        <v>2022</v>
      </c>
      <c r="D16" t="s">
        <v>1112</v>
      </c>
      <c r="E16" t="s">
        <v>1113</v>
      </c>
      <c r="F16" t="s">
        <v>78</v>
      </c>
      <c r="G16" t="s">
        <v>79</v>
      </c>
      <c r="H16" t="s">
        <v>80</v>
      </c>
      <c r="I16" t="s">
        <v>81</v>
      </c>
      <c r="J16" t="s">
        <v>82</v>
      </c>
      <c r="K16" t="s">
        <v>83</v>
      </c>
      <c r="M16" t="s">
        <v>527</v>
      </c>
      <c r="N16" t="s">
        <v>86</v>
      </c>
      <c r="O16" s="2">
        <v>0.31944444444444448</v>
      </c>
      <c r="P16" t="s">
        <v>528</v>
      </c>
      <c r="Q16">
        <v>1</v>
      </c>
      <c r="R16" t="s">
        <v>88</v>
      </c>
      <c r="S16">
        <v>33.458264972549003</v>
      </c>
      <c r="T16">
        <v>-117.696585843137</v>
      </c>
      <c r="U16" t="s">
        <v>89</v>
      </c>
      <c r="V16" t="b">
        <v>0</v>
      </c>
      <c r="W16">
        <v>9</v>
      </c>
      <c r="X16" t="s">
        <v>529</v>
      </c>
      <c r="Y16" t="s">
        <v>91</v>
      </c>
      <c r="AA16" t="s">
        <v>1178</v>
      </c>
      <c r="AB16" t="s">
        <v>758</v>
      </c>
      <c r="AC16" t="s">
        <v>759</v>
      </c>
      <c r="AD16" t="s">
        <v>96</v>
      </c>
      <c r="AE16">
        <v>1</v>
      </c>
      <c r="AF16" t="s">
        <v>1179</v>
      </c>
      <c r="AG16" t="b">
        <v>1</v>
      </c>
      <c r="AH16" t="s">
        <v>1180</v>
      </c>
      <c r="AI16" t="s">
        <v>99</v>
      </c>
      <c r="AJ16" t="s">
        <v>100</v>
      </c>
      <c r="AK16">
        <v>69.33</v>
      </c>
      <c r="AL16" t="s">
        <v>101</v>
      </c>
      <c r="AN16" t="s">
        <v>1169</v>
      </c>
      <c r="AO16">
        <v>1</v>
      </c>
      <c r="AP16" t="s">
        <v>103</v>
      </c>
      <c r="AQ16">
        <v>325</v>
      </c>
      <c r="AR16" t="s">
        <v>101</v>
      </c>
      <c r="AS16" t="s">
        <v>83</v>
      </c>
      <c r="AT16" t="s">
        <v>104</v>
      </c>
      <c r="AU16" t="s">
        <v>1170</v>
      </c>
      <c r="AV16" t="s">
        <v>106</v>
      </c>
      <c r="AW16" t="s">
        <v>107</v>
      </c>
      <c r="AX16">
        <v>90</v>
      </c>
      <c r="AY16" t="s">
        <v>121</v>
      </c>
      <c r="AZ16" t="s">
        <v>109</v>
      </c>
      <c r="BA16" t="s">
        <v>110</v>
      </c>
      <c r="BB16" t="s">
        <v>122</v>
      </c>
      <c r="BC16" t="s">
        <v>738</v>
      </c>
      <c r="BD16" s="1">
        <v>44974</v>
      </c>
      <c r="BE16" t="s">
        <v>1171</v>
      </c>
      <c r="BF16" s="1">
        <v>44838</v>
      </c>
      <c r="BG16" t="s">
        <v>114</v>
      </c>
      <c r="BH16" s="1">
        <v>44973</v>
      </c>
      <c r="BI16">
        <v>1</v>
      </c>
      <c r="BJ16">
        <f>BK16*1000</f>
        <v>900</v>
      </c>
      <c r="BK16">
        <v>0.9</v>
      </c>
      <c r="BL16">
        <v>0.9</v>
      </c>
      <c r="BM16" t="s">
        <v>123</v>
      </c>
      <c r="BN16" t="s">
        <v>124</v>
      </c>
      <c r="BO16">
        <v>0.21</v>
      </c>
      <c r="BP16">
        <v>0.64</v>
      </c>
      <c r="BQ16">
        <v>1</v>
      </c>
      <c r="BR16" t="s">
        <v>117</v>
      </c>
      <c r="BS16" t="s">
        <v>118</v>
      </c>
      <c r="BT16" t="s">
        <v>119</v>
      </c>
      <c r="BU16" t="s">
        <v>120</v>
      </c>
      <c r="BX16" t="b">
        <v>0</v>
      </c>
      <c r="BY16" t="b">
        <v>1</v>
      </c>
      <c r="BZ16">
        <f>VLOOKUP(AA16,Comps2,6,FALSE)</f>
        <v>251</v>
      </c>
      <c r="CA16">
        <f>VLOOKUP(AA16,Comps2,7,FALSE)</f>
        <v>277</v>
      </c>
      <c r="CB16" t="str">
        <f>VLOOKUP(AA16,Comps2,8,FALSE)</f>
        <v>mm</v>
      </c>
      <c r="CC16" t="str">
        <f>VLOOKUP(AA16,Comps2,9,FALSE)</f>
        <v>Field</v>
      </c>
      <c r="CD16">
        <f>VLOOKUP(AA16,Comps2,10,FALSE)</f>
        <v>180</v>
      </c>
      <c r="CE16" t="str">
        <f>VLOOKUP(AA16,Comps2,11,FALSE)</f>
        <v>g</v>
      </c>
      <c r="CF16" t="str">
        <f>VLOOKUP(AA16,Comps2,12,FALSE)</f>
        <v>Field</v>
      </c>
      <c r="CG16">
        <f>VLOOKUP(AA16,Comps2,13,FALSE)</f>
        <v>0</v>
      </c>
      <c r="CH16" t="e">
        <f>VLOOKUP(AA16,Comps2,14,FALSE)</f>
        <v>#N/A</v>
      </c>
      <c r="CI16" t="str">
        <f>VLOOKUP(AA16,Comps2,15,FALSE)</f>
        <v>LAB</v>
      </c>
    </row>
    <row r="17" spans="1:87" x14ac:dyDescent="0.25">
      <c r="A17" s="1">
        <v>44838</v>
      </c>
      <c r="B17">
        <v>10</v>
      </c>
      <c r="C17">
        <v>2022</v>
      </c>
      <c r="D17" t="s">
        <v>1112</v>
      </c>
      <c r="E17" t="s">
        <v>1113</v>
      </c>
      <c r="F17" t="s">
        <v>78</v>
      </c>
      <c r="G17" t="s">
        <v>79</v>
      </c>
      <c r="H17" t="s">
        <v>80</v>
      </c>
      <c r="I17" t="s">
        <v>81</v>
      </c>
      <c r="J17" t="s">
        <v>82</v>
      </c>
      <c r="K17" t="s">
        <v>83</v>
      </c>
      <c r="M17" t="s">
        <v>527</v>
      </c>
      <c r="N17" t="s">
        <v>86</v>
      </c>
      <c r="O17" s="2">
        <v>0.31944444444444448</v>
      </c>
      <c r="P17" t="s">
        <v>528</v>
      </c>
      <c r="Q17">
        <v>1</v>
      </c>
      <c r="R17" t="s">
        <v>88</v>
      </c>
      <c r="S17">
        <v>33.458264972549003</v>
      </c>
      <c r="T17">
        <v>-117.696585843137</v>
      </c>
      <c r="U17" t="s">
        <v>89</v>
      </c>
      <c r="V17" t="b">
        <v>0</v>
      </c>
      <c r="W17">
        <v>9</v>
      </c>
      <c r="X17" t="s">
        <v>529</v>
      </c>
      <c r="Y17" t="s">
        <v>91</v>
      </c>
      <c r="AA17" t="s">
        <v>1181</v>
      </c>
      <c r="AB17" t="s">
        <v>758</v>
      </c>
      <c r="AC17" t="s">
        <v>759</v>
      </c>
      <c r="AD17" t="s">
        <v>96</v>
      </c>
      <c r="AE17">
        <v>1</v>
      </c>
      <c r="AF17" t="s">
        <v>1182</v>
      </c>
      <c r="AG17" t="b">
        <v>1</v>
      </c>
      <c r="AH17" t="s">
        <v>1183</v>
      </c>
      <c r="AI17" t="s">
        <v>99</v>
      </c>
      <c r="AJ17" t="s">
        <v>100</v>
      </c>
      <c r="AK17">
        <v>60.13</v>
      </c>
      <c r="AL17" t="s">
        <v>101</v>
      </c>
      <c r="AN17" t="s">
        <v>1169</v>
      </c>
      <c r="AO17">
        <v>1</v>
      </c>
      <c r="AP17" t="s">
        <v>103</v>
      </c>
      <c r="AQ17">
        <v>325</v>
      </c>
      <c r="AR17" t="s">
        <v>101</v>
      </c>
      <c r="AS17" t="s">
        <v>83</v>
      </c>
      <c r="AT17" t="s">
        <v>104</v>
      </c>
      <c r="AU17" t="s">
        <v>1170</v>
      </c>
      <c r="AV17" t="s">
        <v>106</v>
      </c>
      <c r="AW17" t="s">
        <v>107</v>
      </c>
      <c r="AX17">
        <v>90</v>
      </c>
      <c r="AY17" t="s">
        <v>121</v>
      </c>
      <c r="AZ17" t="s">
        <v>109</v>
      </c>
      <c r="BA17" t="s">
        <v>110</v>
      </c>
      <c r="BB17" t="s">
        <v>122</v>
      </c>
      <c r="BC17" t="s">
        <v>738</v>
      </c>
      <c r="BD17" s="1">
        <v>44974</v>
      </c>
      <c r="BE17" t="s">
        <v>1171</v>
      </c>
      <c r="BF17" s="1">
        <v>44838</v>
      </c>
      <c r="BG17" t="s">
        <v>114</v>
      </c>
      <c r="BH17" s="1">
        <v>44973</v>
      </c>
      <c r="BI17">
        <v>1</v>
      </c>
      <c r="BJ17">
        <f>BK17*1000</f>
        <v>900</v>
      </c>
      <c r="BK17">
        <v>0.9</v>
      </c>
      <c r="BL17">
        <v>0.9</v>
      </c>
      <c r="BM17" t="s">
        <v>123</v>
      </c>
      <c r="BN17" t="s">
        <v>124</v>
      </c>
      <c r="BO17">
        <v>0.21</v>
      </c>
      <c r="BP17">
        <v>0.64</v>
      </c>
      <c r="BQ17">
        <v>1</v>
      </c>
      <c r="BR17" t="s">
        <v>117</v>
      </c>
      <c r="BS17" t="s">
        <v>118</v>
      </c>
      <c r="BT17" t="s">
        <v>119</v>
      </c>
      <c r="BU17" t="s">
        <v>120</v>
      </c>
      <c r="BX17" t="b">
        <v>0</v>
      </c>
      <c r="BY17" t="b">
        <v>1</v>
      </c>
      <c r="BZ17">
        <f>VLOOKUP(AA17,Comps2,6,FALSE)</f>
        <v>230</v>
      </c>
      <c r="CA17">
        <f>VLOOKUP(AA17,Comps2,7,FALSE)</f>
        <v>256</v>
      </c>
      <c r="CB17" t="str">
        <f>VLOOKUP(AA17,Comps2,8,FALSE)</f>
        <v>mm</v>
      </c>
      <c r="CC17" t="str">
        <f>VLOOKUP(AA17,Comps2,9,FALSE)</f>
        <v>Field</v>
      </c>
      <c r="CD17">
        <f>VLOOKUP(AA17,Comps2,10,FALSE)</f>
        <v>155</v>
      </c>
      <c r="CE17" t="str">
        <f>VLOOKUP(AA17,Comps2,11,FALSE)</f>
        <v>g</v>
      </c>
      <c r="CF17" t="str">
        <f>VLOOKUP(AA17,Comps2,12,FALSE)</f>
        <v>Field</v>
      </c>
      <c r="CG17">
        <f>VLOOKUP(AA17,Comps2,13,FALSE)</f>
        <v>0</v>
      </c>
      <c r="CH17" t="e">
        <f>VLOOKUP(AA17,Comps2,14,FALSE)</f>
        <v>#N/A</v>
      </c>
      <c r="CI17" t="str">
        <f>VLOOKUP(AA17,Comps2,15,FALSE)</f>
        <v>LAB</v>
      </c>
    </row>
    <row r="18" spans="1:87" x14ac:dyDescent="0.25">
      <c r="A18" s="1">
        <v>44802</v>
      </c>
      <c r="B18">
        <v>8</v>
      </c>
      <c r="C18">
        <v>2022</v>
      </c>
      <c r="D18" t="s">
        <v>929</v>
      </c>
      <c r="E18" t="s">
        <v>930</v>
      </c>
      <c r="F18" t="s">
        <v>78</v>
      </c>
      <c r="G18" t="s">
        <v>79</v>
      </c>
      <c r="H18" t="s">
        <v>80</v>
      </c>
      <c r="I18" t="s">
        <v>81</v>
      </c>
      <c r="J18" t="s">
        <v>82</v>
      </c>
      <c r="K18" t="s">
        <v>83</v>
      </c>
      <c r="M18" t="s">
        <v>538</v>
      </c>
      <c r="N18" t="s">
        <v>86</v>
      </c>
      <c r="O18" s="2">
        <v>0.58333333333333337</v>
      </c>
      <c r="P18" t="s">
        <v>528</v>
      </c>
      <c r="Q18">
        <v>1</v>
      </c>
      <c r="R18" t="s">
        <v>88</v>
      </c>
      <c r="S18">
        <v>32.75752</v>
      </c>
      <c r="T18">
        <v>-117.25532</v>
      </c>
      <c r="U18" t="s">
        <v>89</v>
      </c>
      <c r="V18" t="b">
        <v>0</v>
      </c>
      <c r="X18" t="s">
        <v>529</v>
      </c>
      <c r="Y18" t="s">
        <v>91</v>
      </c>
      <c r="AA18" t="s">
        <v>954</v>
      </c>
      <c r="AB18" t="s">
        <v>758</v>
      </c>
      <c r="AC18" t="s">
        <v>759</v>
      </c>
      <c r="AD18" t="s">
        <v>96</v>
      </c>
      <c r="AE18">
        <v>1</v>
      </c>
      <c r="AF18" t="s">
        <v>955</v>
      </c>
      <c r="AG18" t="b">
        <v>1</v>
      </c>
      <c r="AH18" t="s">
        <v>956</v>
      </c>
      <c r="AI18" t="s">
        <v>99</v>
      </c>
      <c r="AJ18" t="s">
        <v>100</v>
      </c>
      <c r="AK18">
        <v>55.5</v>
      </c>
      <c r="AL18" t="s">
        <v>101</v>
      </c>
      <c r="AN18" t="s">
        <v>957</v>
      </c>
      <c r="AO18">
        <v>1</v>
      </c>
      <c r="AP18" t="s">
        <v>103</v>
      </c>
      <c r="AQ18">
        <v>300</v>
      </c>
      <c r="AR18" t="s">
        <v>101</v>
      </c>
      <c r="AS18" t="s">
        <v>83</v>
      </c>
      <c r="AT18" t="s">
        <v>104</v>
      </c>
      <c r="AU18" t="s">
        <v>958</v>
      </c>
      <c r="AV18" t="s">
        <v>106</v>
      </c>
      <c r="AW18" t="s">
        <v>107</v>
      </c>
      <c r="AX18">
        <v>90</v>
      </c>
      <c r="AY18" t="s">
        <v>121</v>
      </c>
      <c r="AZ18" t="s">
        <v>109</v>
      </c>
      <c r="BA18" t="s">
        <v>110</v>
      </c>
      <c r="BB18" t="s">
        <v>122</v>
      </c>
      <c r="BC18" t="s">
        <v>1618</v>
      </c>
      <c r="BD18" s="1">
        <v>45020</v>
      </c>
      <c r="BE18" t="s">
        <v>959</v>
      </c>
      <c r="BF18" s="1">
        <v>44802</v>
      </c>
      <c r="BG18" t="s">
        <v>114</v>
      </c>
      <c r="BH18" s="1">
        <v>44981</v>
      </c>
      <c r="BI18">
        <v>1</v>
      </c>
      <c r="BJ18">
        <f>BK18*1000</f>
        <v>890</v>
      </c>
      <c r="BK18">
        <v>0.89</v>
      </c>
      <c r="BL18">
        <v>0.89</v>
      </c>
      <c r="BM18" t="s">
        <v>123</v>
      </c>
      <c r="BN18" t="s">
        <v>124</v>
      </c>
      <c r="BO18">
        <v>0.21</v>
      </c>
      <c r="BP18">
        <v>0.64</v>
      </c>
      <c r="BQ18">
        <v>1</v>
      </c>
      <c r="BR18" t="s">
        <v>117</v>
      </c>
      <c r="BS18" t="s">
        <v>118</v>
      </c>
      <c r="BT18" t="s">
        <v>119</v>
      </c>
      <c r="BU18" t="s">
        <v>120</v>
      </c>
      <c r="BX18" t="b">
        <v>0</v>
      </c>
      <c r="BY18" t="b">
        <v>1</v>
      </c>
      <c r="BZ18">
        <f>VLOOKUP(AA18,Comps2,6,FALSE)</f>
        <v>250</v>
      </c>
      <c r="CA18">
        <f>VLOOKUP(AA18,Comps2,7,FALSE)</f>
        <v>271</v>
      </c>
      <c r="CB18" t="str">
        <f>VLOOKUP(AA18,Comps2,8,FALSE)</f>
        <v>mm</v>
      </c>
      <c r="CC18" t="str">
        <f>VLOOKUP(AA18,Comps2,9,FALSE)</f>
        <v>Field</v>
      </c>
      <c r="CD18">
        <f>VLOOKUP(AA18,Comps2,10,FALSE)</f>
        <v>195</v>
      </c>
      <c r="CE18" t="str">
        <f>VLOOKUP(AA18,Comps2,11,FALSE)</f>
        <v>g</v>
      </c>
      <c r="CF18" t="str">
        <f>VLOOKUP(AA18,Comps2,12,FALSE)</f>
        <v>Field</v>
      </c>
      <c r="CG18">
        <f>VLOOKUP(AA18,Comps2,13,FALSE)</f>
        <v>0</v>
      </c>
      <c r="CH18" t="e">
        <f>VLOOKUP(AA18,Comps2,14,FALSE)</f>
        <v>#N/A</v>
      </c>
      <c r="CI18" t="str">
        <f>VLOOKUP(AA18,Comps2,15,FALSE)</f>
        <v>LAB</v>
      </c>
    </row>
    <row r="19" spans="1:87" x14ac:dyDescent="0.25">
      <c r="A19" s="1">
        <v>44802</v>
      </c>
      <c r="B19">
        <v>8</v>
      </c>
      <c r="C19">
        <v>2022</v>
      </c>
      <c r="D19" t="s">
        <v>929</v>
      </c>
      <c r="E19" t="s">
        <v>930</v>
      </c>
      <c r="F19" t="s">
        <v>78</v>
      </c>
      <c r="G19" t="s">
        <v>79</v>
      </c>
      <c r="H19" t="s">
        <v>80</v>
      </c>
      <c r="I19" t="s">
        <v>81</v>
      </c>
      <c r="J19" t="s">
        <v>82</v>
      </c>
      <c r="K19" t="s">
        <v>83</v>
      </c>
      <c r="M19" t="s">
        <v>538</v>
      </c>
      <c r="N19" t="s">
        <v>86</v>
      </c>
      <c r="O19" s="2">
        <v>0.58333333333333337</v>
      </c>
      <c r="P19" t="s">
        <v>528</v>
      </c>
      <c r="Q19">
        <v>1</v>
      </c>
      <c r="R19" t="s">
        <v>88</v>
      </c>
      <c r="S19">
        <v>32.75752</v>
      </c>
      <c r="T19">
        <v>-117.25532</v>
      </c>
      <c r="U19" t="s">
        <v>89</v>
      </c>
      <c r="V19" t="b">
        <v>0</v>
      </c>
      <c r="X19" t="s">
        <v>529</v>
      </c>
      <c r="Y19" t="s">
        <v>91</v>
      </c>
      <c r="AA19" t="s">
        <v>960</v>
      </c>
      <c r="AB19" t="s">
        <v>758</v>
      </c>
      <c r="AC19" t="s">
        <v>759</v>
      </c>
      <c r="AD19" t="s">
        <v>96</v>
      </c>
      <c r="AE19">
        <v>1</v>
      </c>
      <c r="AF19" t="s">
        <v>961</v>
      </c>
      <c r="AG19" t="b">
        <v>1</v>
      </c>
      <c r="AH19" t="s">
        <v>962</v>
      </c>
      <c r="AI19" t="s">
        <v>99</v>
      </c>
      <c r="AJ19" t="s">
        <v>100</v>
      </c>
      <c r="AK19">
        <v>55.5</v>
      </c>
      <c r="AL19" t="s">
        <v>101</v>
      </c>
      <c r="AN19" t="s">
        <v>957</v>
      </c>
      <c r="AO19">
        <v>1</v>
      </c>
      <c r="AP19" t="s">
        <v>103</v>
      </c>
      <c r="AQ19">
        <v>300</v>
      </c>
      <c r="AR19" t="s">
        <v>101</v>
      </c>
      <c r="AS19" t="s">
        <v>83</v>
      </c>
      <c r="AT19" t="s">
        <v>104</v>
      </c>
      <c r="AU19" t="s">
        <v>958</v>
      </c>
      <c r="AV19" t="s">
        <v>106</v>
      </c>
      <c r="AW19" t="s">
        <v>107</v>
      </c>
      <c r="AX19">
        <v>90</v>
      </c>
      <c r="AY19" t="s">
        <v>121</v>
      </c>
      <c r="AZ19" t="s">
        <v>109</v>
      </c>
      <c r="BA19" t="s">
        <v>110</v>
      </c>
      <c r="BB19" t="s">
        <v>122</v>
      </c>
      <c r="BC19" t="s">
        <v>1618</v>
      </c>
      <c r="BD19" s="1">
        <v>45020</v>
      </c>
      <c r="BE19" t="s">
        <v>959</v>
      </c>
      <c r="BF19" s="1">
        <v>44802</v>
      </c>
      <c r="BG19" t="s">
        <v>114</v>
      </c>
      <c r="BH19" s="1">
        <v>44981</v>
      </c>
      <c r="BI19">
        <v>1</v>
      </c>
      <c r="BJ19">
        <f>BK19*1000</f>
        <v>890</v>
      </c>
      <c r="BK19">
        <v>0.89</v>
      </c>
      <c r="BL19">
        <v>0.89</v>
      </c>
      <c r="BM19" t="s">
        <v>123</v>
      </c>
      <c r="BN19" t="s">
        <v>124</v>
      </c>
      <c r="BO19">
        <v>0.21</v>
      </c>
      <c r="BP19">
        <v>0.64</v>
      </c>
      <c r="BQ19">
        <v>1</v>
      </c>
      <c r="BR19" t="s">
        <v>117</v>
      </c>
      <c r="BS19" t="s">
        <v>118</v>
      </c>
      <c r="BT19" t="s">
        <v>119</v>
      </c>
      <c r="BU19" t="s">
        <v>120</v>
      </c>
      <c r="BX19" t="b">
        <v>0</v>
      </c>
      <c r="BY19" t="b">
        <v>1</v>
      </c>
      <c r="BZ19">
        <f>VLOOKUP(AA19,Comps2,6,FALSE)</f>
        <v>252</v>
      </c>
      <c r="CA19">
        <f>VLOOKUP(AA19,Comps2,7,FALSE)</f>
        <v>277</v>
      </c>
      <c r="CB19" t="str">
        <f>VLOOKUP(AA19,Comps2,8,FALSE)</f>
        <v>mm</v>
      </c>
      <c r="CC19" t="str">
        <f>VLOOKUP(AA19,Comps2,9,FALSE)</f>
        <v>Field</v>
      </c>
      <c r="CD19">
        <f>VLOOKUP(AA19,Comps2,10,FALSE)</f>
        <v>195</v>
      </c>
      <c r="CE19" t="str">
        <f>VLOOKUP(AA19,Comps2,11,FALSE)</f>
        <v>g</v>
      </c>
      <c r="CF19" t="str">
        <f>VLOOKUP(AA19,Comps2,12,FALSE)</f>
        <v>Field</v>
      </c>
      <c r="CG19">
        <f>VLOOKUP(AA19,Comps2,13,FALSE)</f>
        <v>0</v>
      </c>
      <c r="CH19" t="e">
        <f>VLOOKUP(AA19,Comps2,14,FALSE)</f>
        <v>#N/A</v>
      </c>
      <c r="CI19" t="str">
        <f>VLOOKUP(AA19,Comps2,15,FALSE)</f>
        <v>LAB</v>
      </c>
    </row>
    <row r="20" spans="1:87" x14ac:dyDescent="0.25">
      <c r="A20" s="1">
        <v>44802</v>
      </c>
      <c r="B20">
        <v>8</v>
      </c>
      <c r="C20">
        <v>2022</v>
      </c>
      <c r="D20" t="s">
        <v>929</v>
      </c>
      <c r="E20" t="s">
        <v>930</v>
      </c>
      <c r="F20" t="s">
        <v>78</v>
      </c>
      <c r="G20" t="s">
        <v>79</v>
      </c>
      <c r="H20" t="s">
        <v>80</v>
      </c>
      <c r="I20" t="s">
        <v>81</v>
      </c>
      <c r="J20" t="s">
        <v>82</v>
      </c>
      <c r="K20" t="s">
        <v>83</v>
      </c>
      <c r="M20" t="s">
        <v>538</v>
      </c>
      <c r="N20" t="s">
        <v>86</v>
      </c>
      <c r="O20" s="2">
        <v>0.58333333333333337</v>
      </c>
      <c r="P20" t="s">
        <v>528</v>
      </c>
      <c r="Q20">
        <v>1</v>
      </c>
      <c r="R20" t="s">
        <v>88</v>
      </c>
      <c r="S20">
        <v>32.75752</v>
      </c>
      <c r="T20">
        <v>-117.25532</v>
      </c>
      <c r="U20" t="s">
        <v>89</v>
      </c>
      <c r="V20" t="b">
        <v>0</v>
      </c>
      <c r="X20" t="s">
        <v>529</v>
      </c>
      <c r="Y20" t="s">
        <v>91</v>
      </c>
      <c r="AA20" t="s">
        <v>963</v>
      </c>
      <c r="AB20" t="s">
        <v>758</v>
      </c>
      <c r="AC20" t="s">
        <v>759</v>
      </c>
      <c r="AD20" t="s">
        <v>96</v>
      </c>
      <c r="AE20">
        <v>1</v>
      </c>
      <c r="AF20" t="s">
        <v>964</v>
      </c>
      <c r="AG20" t="b">
        <v>1</v>
      </c>
      <c r="AH20" t="s">
        <v>965</v>
      </c>
      <c r="AI20" t="s">
        <v>99</v>
      </c>
      <c r="AJ20" t="s">
        <v>100</v>
      </c>
      <c r="AK20">
        <v>66</v>
      </c>
      <c r="AL20" t="s">
        <v>101</v>
      </c>
      <c r="AN20" t="s">
        <v>957</v>
      </c>
      <c r="AO20">
        <v>1</v>
      </c>
      <c r="AP20" t="s">
        <v>103</v>
      </c>
      <c r="AQ20">
        <v>300</v>
      </c>
      <c r="AR20" t="s">
        <v>101</v>
      </c>
      <c r="AS20" t="s">
        <v>83</v>
      </c>
      <c r="AT20" t="s">
        <v>104</v>
      </c>
      <c r="AU20" t="s">
        <v>958</v>
      </c>
      <c r="AV20" t="s">
        <v>106</v>
      </c>
      <c r="AW20" t="s">
        <v>107</v>
      </c>
      <c r="AX20">
        <v>90</v>
      </c>
      <c r="AY20" t="s">
        <v>121</v>
      </c>
      <c r="AZ20" t="s">
        <v>109</v>
      </c>
      <c r="BA20" t="s">
        <v>110</v>
      </c>
      <c r="BB20" t="s">
        <v>122</v>
      </c>
      <c r="BC20" t="s">
        <v>1618</v>
      </c>
      <c r="BD20" s="1">
        <v>45020</v>
      </c>
      <c r="BE20" t="s">
        <v>959</v>
      </c>
      <c r="BF20" s="1">
        <v>44802</v>
      </c>
      <c r="BG20" t="s">
        <v>114</v>
      </c>
      <c r="BH20" s="1">
        <v>44981</v>
      </c>
      <c r="BI20">
        <v>1</v>
      </c>
      <c r="BJ20">
        <f>BK20*1000</f>
        <v>890</v>
      </c>
      <c r="BK20">
        <v>0.89</v>
      </c>
      <c r="BL20">
        <v>0.89</v>
      </c>
      <c r="BM20" t="s">
        <v>123</v>
      </c>
      <c r="BN20" t="s">
        <v>124</v>
      </c>
      <c r="BO20">
        <v>0.21</v>
      </c>
      <c r="BP20">
        <v>0.64</v>
      </c>
      <c r="BQ20">
        <v>1</v>
      </c>
      <c r="BR20" t="s">
        <v>117</v>
      </c>
      <c r="BS20" t="s">
        <v>118</v>
      </c>
      <c r="BT20" t="s">
        <v>119</v>
      </c>
      <c r="BU20" t="s">
        <v>120</v>
      </c>
      <c r="BX20" t="b">
        <v>0</v>
      </c>
      <c r="BY20" t="b">
        <v>1</v>
      </c>
      <c r="BZ20">
        <f>VLOOKUP(AA20,Comps2,6,FALSE)</f>
        <v>270</v>
      </c>
      <c r="CA20">
        <f>VLOOKUP(AA20,Comps2,7,FALSE)</f>
        <v>293</v>
      </c>
      <c r="CB20" t="str">
        <f>VLOOKUP(AA20,Comps2,8,FALSE)</f>
        <v>mm</v>
      </c>
      <c r="CC20" t="str">
        <f>VLOOKUP(AA20,Comps2,9,FALSE)</f>
        <v>Field</v>
      </c>
      <c r="CD20">
        <f>VLOOKUP(AA20,Comps2,10,FALSE)</f>
        <v>230</v>
      </c>
      <c r="CE20" t="str">
        <f>VLOOKUP(AA20,Comps2,11,FALSE)</f>
        <v>g</v>
      </c>
      <c r="CF20" t="str">
        <f>VLOOKUP(AA20,Comps2,12,FALSE)</f>
        <v>Field</v>
      </c>
      <c r="CG20">
        <f>VLOOKUP(AA20,Comps2,13,FALSE)</f>
        <v>0</v>
      </c>
      <c r="CH20" t="e">
        <f>VLOOKUP(AA20,Comps2,14,FALSE)</f>
        <v>#N/A</v>
      </c>
      <c r="CI20" t="str">
        <f>VLOOKUP(AA20,Comps2,15,FALSE)</f>
        <v>LAB</v>
      </c>
    </row>
    <row r="21" spans="1:87" x14ac:dyDescent="0.25">
      <c r="A21" s="1">
        <v>44802</v>
      </c>
      <c r="B21">
        <v>8</v>
      </c>
      <c r="C21">
        <v>2022</v>
      </c>
      <c r="D21" t="s">
        <v>929</v>
      </c>
      <c r="E21" t="s">
        <v>930</v>
      </c>
      <c r="F21" t="s">
        <v>78</v>
      </c>
      <c r="G21" t="s">
        <v>79</v>
      </c>
      <c r="H21" t="s">
        <v>80</v>
      </c>
      <c r="I21" t="s">
        <v>81</v>
      </c>
      <c r="J21" t="s">
        <v>82</v>
      </c>
      <c r="K21" t="s">
        <v>83</v>
      </c>
      <c r="M21" t="s">
        <v>538</v>
      </c>
      <c r="N21" t="s">
        <v>86</v>
      </c>
      <c r="O21" s="2">
        <v>0.58333333333333337</v>
      </c>
      <c r="P21" t="s">
        <v>528</v>
      </c>
      <c r="Q21">
        <v>1</v>
      </c>
      <c r="R21" t="s">
        <v>88</v>
      </c>
      <c r="S21">
        <v>32.75752</v>
      </c>
      <c r="T21">
        <v>-117.25532</v>
      </c>
      <c r="U21" t="s">
        <v>89</v>
      </c>
      <c r="V21" t="b">
        <v>0</v>
      </c>
      <c r="X21" t="s">
        <v>529</v>
      </c>
      <c r="Y21" t="s">
        <v>91</v>
      </c>
      <c r="AA21" t="s">
        <v>966</v>
      </c>
      <c r="AB21" t="s">
        <v>758</v>
      </c>
      <c r="AC21" t="s">
        <v>759</v>
      </c>
      <c r="AD21" t="s">
        <v>96</v>
      </c>
      <c r="AE21">
        <v>1</v>
      </c>
      <c r="AF21" t="s">
        <v>967</v>
      </c>
      <c r="AG21" t="b">
        <v>1</v>
      </c>
      <c r="AH21" t="s">
        <v>968</v>
      </c>
      <c r="AI21" t="s">
        <v>99</v>
      </c>
      <c r="AJ21" t="s">
        <v>100</v>
      </c>
      <c r="AK21">
        <v>72</v>
      </c>
      <c r="AL21" t="s">
        <v>101</v>
      </c>
      <c r="AN21" t="s">
        <v>957</v>
      </c>
      <c r="AO21">
        <v>1</v>
      </c>
      <c r="AP21" t="s">
        <v>103</v>
      </c>
      <c r="AQ21">
        <v>300</v>
      </c>
      <c r="AR21" t="s">
        <v>101</v>
      </c>
      <c r="AS21" t="s">
        <v>83</v>
      </c>
      <c r="AT21" t="s">
        <v>104</v>
      </c>
      <c r="AU21" t="s">
        <v>958</v>
      </c>
      <c r="AV21" t="s">
        <v>106</v>
      </c>
      <c r="AW21" t="s">
        <v>107</v>
      </c>
      <c r="AX21">
        <v>90</v>
      </c>
      <c r="AY21" t="s">
        <v>121</v>
      </c>
      <c r="AZ21" t="s">
        <v>109</v>
      </c>
      <c r="BA21" t="s">
        <v>110</v>
      </c>
      <c r="BB21" t="s">
        <v>122</v>
      </c>
      <c r="BC21" t="s">
        <v>1618</v>
      </c>
      <c r="BD21" s="1">
        <v>45020</v>
      </c>
      <c r="BE21" t="s">
        <v>959</v>
      </c>
      <c r="BF21" s="1">
        <v>44802</v>
      </c>
      <c r="BG21" t="s">
        <v>114</v>
      </c>
      <c r="BH21" s="1">
        <v>44981</v>
      </c>
      <c r="BI21">
        <v>1</v>
      </c>
      <c r="BJ21">
        <f>BK21*1000</f>
        <v>890</v>
      </c>
      <c r="BK21">
        <v>0.89</v>
      </c>
      <c r="BL21">
        <v>0.89</v>
      </c>
      <c r="BM21" t="s">
        <v>123</v>
      </c>
      <c r="BN21" t="s">
        <v>124</v>
      </c>
      <c r="BO21">
        <v>0.21</v>
      </c>
      <c r="BP21">
        <v>0.64</v>
      </c>
      <c r="BQ21">
        <v>1</v>
      </c>
      <c r="BR21" t="s">
        <v>117</v>
      </c>
      <c r="BS21" t="s">
        <v>118</v>
      </c>
      <c r="BT21" t="s">
        <v>119</v>
      </c>
      <c r="BU21" t="s">
        <v>120</v>
      </c>
      <c r="BX21" t="b">
        <v>0</v>
      </c>
      <c r="BY21" t="b">
        <v>1</v>
      </c>
      <c r="BZ21">
        <f>VLOOKUP(AA21,Comps2,6,FALSE)</f>
        <v>270</v>
      </c>
      <c r="CA21">
        <f>VLOOKUP(AA21,Comps2,7,FALSE)</f>
        <v>296</v>
      </c>
      <c r="CB21" t="str">
        <f>VLOOKUP(AA21,Comps2,8,FALSE)</f>
        <v>mm</v>
      </c>
      <c r="CC21" t="str">
        <f>VLOOKUP(AA21,Comps2,9,FALSE)</f>
        <v>Field</v>
      </c>
      <c r="CD21">
        <f>VLOOKUP(AA21,Comps2,10,FALSE)</f>
        <v>255</v>
      </c>
      <c r="CE21" t="str">
        <f>VLOOKUP(AA21,Comps2,11,FALSE)</f>
        <v>g</v>
      </c>
      <c r="CF21" t="str">
        <f>VLOOKUP(AA21,Comps2,12,FALSE)</f>
        <v>Field</v>
      </c>
      <c r="CG21">
        <f>VLOOKUP(AA21,Comps2,13,FALSE)</f>
        <v>0</v>
      </c>
      <c r="CH21" t="e">
        <f>VLOOKUP(AA21,Comps2,14,FALSE)</f>
        <v>#N/A</v>
      </c>
      <c r="CI21" t="str">
        <f>VLOOKUP(AA21,Comps2,15,FALSE)</f>
        <v>LAB</v>
      </c>
    </row>
    <row r="22" spans="1:87" x14ac:dyDescent="0.25">
      <c r="A22" s="1">
        <v>44802</v>
      </c>
      <c r="B22">
        <v>8</v>
      </c>
      <c r="C22">
        <v>2022</v>
      </c>
      <c r="D22" t="s">
        <v>929</v>
      </c>
      <c r="E22" t="s">
        <v>930</v>
      </c>
      <c r="F22" t="s">
        <v>78</v>
      </c>
      <c r="G22" t="s">
        <v>79</v>
      </c>
      <c r="H22" t="s">
        <v>80</v>
      </c>
      <c r="I22" t="s">
        <v>81</v>
      </c>
      <c r="J22" t="s">
        <v>82</v>
      </c>
      <c r="K22" t="s">
        <v>83</v>
      </c>
      <c r="M22" t="s">
        <v>538</v>
      </c>
      <c r="N22" t="s">
        <v>86</v>
      </c>
      <c r="O22" s="2">
        <v>0.58333333333333337</v>
      </c>
      <c r="P22" t="s">
        <v>528</v>
      </c>
      <c r="Q22">
        <v>1</v>
      </c>
      <c r="R22" t="s">
        <v>88</v>
      </c>
      <c r="S22">
        <v>32.75752</v>
      </c>
      <c r="T22">
        <v>-117.25532</v>
      </c>
      <c r="U22" t="s">
        <v>89</v>
      </c>
      <c r="V22" t="b">
        <v>0</v>
      </c>
      <c r="X22" t="s">
        <v>529</v>
      </c>
      <c r="Y22" t="s">
        <v>91</v>
      </c>
      <c r="AA22" t="s">
        <v>969</v>
      </c>
      <c r="AB22" t="s">
        <v>758</v>
      </c>
      <c r="AC22" t="s">
        <v>759</v>
      </c>
      <c r="AD22" t="s">
        <v>96</v>
      </c>
      <c r="AE22">
        <v>1</v>
      </c>
      <c r="AF22" t="s">
        <v>970</v>
      </c>
      <c r="AG22" t="b">
        <v>1</v>
      </c>
      <c r="AH22" t="s">
        <v>971</v>
      </c>
      <c r="AI22" t="s">
        <v>99</v>
      </c>
      <c r="AJ22" t="s">
        <v>100</v>
      </c>
      <c r="AK22">
        <v>51</v>
      </c>
      <c r="AL22" t="s">
        <v>101</v>
      </c>
      <c r="AN22" t="s">
        <v>957</v>
      </c>
      <c r="AO22">
        <v>1</v>
      </c>
      <c r="AP22" t="s">
        <v>103</v>
      </c>
      <c r="AQ22">
        <v>300</v>
      </c>
      <c r="AR22" t="s">
        <v>101</v>
      </c>
      <c r="AS22" t="s">
        <v>83</v>
      </c>
      <c r="AT22" t="s">
        <v>104</v>
      </c>
      <c r="AU22" t="s">
        <v>958</v>
      </c>
      <c r="AV22" t="s">
        <v>106</v>
      </c>
      <c r="AW22" t="s">
        <v>107</v>
      </c>
      <c r="AX22">
        <v>90</v>
      </c>
      <c r="AY22" t="s">
        <v>121</v>
      </c>
      <c r="AZ22" t="s">
        <v>109</v>
      </c>
      <c r="BA22" t="s">
        <v>110</v>
      </c>
      <c r="BB22" t="s">
        <v>122</v>
      </c>
      <c r="BC22" t="s">
        <v>1618</v>
      </c>
      <c r="BD22" s="1">
        <v>45020</v>
      </c>
      <c r="BE22" t="s">
        <v>959</v>
      </c>
      <c r="BF22" s="1">
        <v>44802</v>
      </c>
      <c r="BG22" t="s">
        <v>114</v>
      </c>
      <c r="BH22" s="1">
        <v>44981</v>
      </c>
      <c r="BI22">
        <v>1</v>
      </c>
      <c r="BJ22">
        <f>BK22*1000</f>
        <v>890</v>
      </c>
      <c r="BK22">
        <v>0.89</v>
      </c>
      <c r="BL22">
        <v>0.89</v>
      </c>
      <c r="BM22" t="s">
        <v>123</v>
      </c>
      <c r="BN22" t="s">
        <v>124</v>
      </c>
      <c r="BO22">
        <v>0.21</v>
      </c>
      <c r="BP22">
        <v>0.64</v>
      </c>
      <c r="BQ22">
        <v>1</v>
      </c>
      <c r="BR22" t="s">
        <v>117</v>
      </c>
      <c r="BS22" t="s">
        <v>118</v>
      </c>
      <c r="BT22" t="s">
        <v>119</v>
      </c>
      <c r="BU22" t="s">
        <v>120</v>
      </c>
      <c r="BX22" t="b">
        <v>0</v>
      </c>
      <c r="BY22" t="b">
        <v>1</v>
      </c>
      <c r="BZ22">
        <f>VLOOKUP(AA22,Comps2,6,FALSE)</f>
        <v>253</v>
      </c>
      <c r="CA22">
        <f>VLOOKUP(AA22,Comps2,7,FALSE)</f>
        <v>275</v>
      </c>
      <c r="CB22" t="str">
        <f>VLOOKUP(AA22,Comps2,8,FALSE)</f>
        <v>mm</v>
      </c>
      <c r="CC22" t="str">
        <f>VLOOKUP(AA22,Comps2,9,FALSE)</f>
        <v>Field</v>
      </c>
      <c r="CD22">
        <f>VLOOKUP(AA22,Comps2,10,FALSE)</f>
        <v>185</v>
      </c>
      <c r="CE22" t="str">
        <f>VLOOKUP(AA22,Comps2,11,FALSE)</f>
        <v>g</v>
      </c>
      <c r="CF22" t="str">
        <f>VLOOKUP(AA22,Comps2,12,FALSE)</f>
        <v>Field</v>
      </c>
      <c r="CG22">
        <f>VLOOKUP(AA22,Comps2,13,FALSE)</f>
        <v>0</v>
      </c>
      <c r="CH22" t="e">
        <f>VLOOKUP(AA22,Comps2,14,FALSE)</f>
        <v>#N/A</v>
      </c>
      <c r="CI22" t="str">
        <f>VLOOKUP(AA22,Comps2,15,FALSE)</f>
        <v>LAB</v>
      </c>
    </row>
    <row r="23" spans="1:87" x14ac:dyDescent="0.25">
      <c r="A23" s="1">
        <v>44789</v>
      </c>
      <c r="B23">
        <v>8</v>
      </c>
      <c r="C23">
        <v>2022</v>
      </c>
      <c r="D23" t="s">
        <v>620</v>
      </c>
      <c r="E23" t="s">
        <v>621</v>
      </c>
      <c r="F23" t="s">
        <v>78</v>
      </c>
      <c r="G23" t="s">
        <v>79</v>
      </c>
      <c r="H23" t="s">
        <v>80</v>
      </c>
      <c r="I23" t="s">
        <v>81</v>
      </c>
      <c r="J23" t="s">
        <v>82</v>
      </c>
      <c r="K23" t="s">
        <v>83</v>
      </c>
      <c r="L23" t="s">
        <v>84</v>
      </c>
      <c r="M23" t="s">
        <v>633</v>
      </c>
      <c r="N23" t="s">
        <v>86</v>
      </c>
      <c r="O23" s="2">
        <v>0.375</v>
      </c>
      <c r="P23" t="s">
        <v>87</v>
      </c>
      <c r="Q23">
        <v>1</v>
      </c>
      <c r="R23" t="s">
        <v>88</v>
      </c>
      <c r="S23">
        <v>32.767538999999999</v>
      </c>
      <c r="T23">
        <v>-117.160904</v>
      </c>
      <c r="U23" t="s">
        <v>89</v>
      </c>
      <c r="V23" t="b">
        <v>0</v>
      </c>
      <c r="W23">
        <v>9</v>
      </c>
      <c r="X23" t="s">
        <v>634</v>
      </c>
      <c r="Y23" t="s">
        <v>91</v>
      </c>
      <c r="AA23" t="s">
        <v>635</v>
      </c>
      <c r="AB23" t="s">
        <v>94</v>
      </c>
      <c r="AC23" t="s">
        <v>95</v>
      </c>
      <c r="AD23" t="s">
        <v>96</v>
      </c>
      <c r="AE23">
        <v>1</v>
      </c>
      <c r="AF23" t="s">
        <v>636</v>
      </c>
      <c r="AG23" t="b">
        <v>1</v>
      </c>
      <c r="AH23" t="s">
        <v>637</v>
      </c>
      <c r="AI23" t="s">
        <v>99</v>
      </c>
      <c r="AJ23" t="s">
        <v>100</v>
      </c>
      <c r="AK23">
        <v>37.6</v>
      </c>
      <c r="AL23" t="s">
        <v>101</v>
      </c>
      <c r="AN23" t="s">
        <v>638</v>
      </c>
      <c r="AO23">
        <v>1</v>
      </c>
      <c r="AP23" t="s">
        <v>103</v>
      </c>
      <c r="AQ23">
        <v>305.05</v>
      </c>
      <c r="AR23" t="s">
        <v>101</v>
      </c>
      <c r="AS23" t="s">
        <v>83</v>
      </c>
      <c r="AT23" t="s">
        <v>104</v>
      </c>
      <c r="AU23" t="s">
        <v>639</v>
      </c>
      <c r="AV23" t="s">
        <v>106</v>
      </c>
      <c r="AW23" t="s">
        <v>107</v>
      </c>
      <c r="AX23">
        <v>90</v>
      </c>
      <c r="AY23" t="s">
        <v>121</v>
      </c>
      <c r="AZ23" t="s">
        <v>109</v>
      </c>
      <c r="BA23" t="s">
        <v>110</v>
      </c>
      <c r="BB23" t="s">
        <v>122</v>
      </c>
      <c r="BC23" t="s">
        <v>1614</v>
      </c>
      <c r="BD23" s="1">
        <v>45020</v>
      </c>
      <c r="BE23" t="s">
        <v>641</v>
      </c>
      <c r="BF23" s="1">
        <v>44789</v>
      </c>
      <c r="BG23" t="s">
        <v>114</v>
      </c>
      <c r="BH23" s="1">
        <v>45014</v>
      </c>
      <c r="BI23">
        <v>2</v>
      </c>
      <c r="BJ23">
        <f>BK23*1000</f>
        <v>820</v>
      </c>
      <c r="BK23">
        <v>0.82</v>
      </c>
      <c r="BL23">
        <v>0.82</v>
      </c>
      <c r="BM23" t="s">
        <v>123</v>
      </c>
      <c r="BN23" t="s">
        <v>124</v>
      </c>
      <c r="BO23">
        <v>0.21</v>
      </c>
      <c r="BP23">
        <v>0.64</v>
      </c>
      <c r="BQ23">
        <v>1</v>
      </c>
      <c r="BR23" t="s">
        <v>117</v>
      </c>
      <c r="BS23" t="s">
        <v>118</v>
      </c>
      <c r="BT23" t="s">
        <v>119</v>
      </c>
      <c r="BU23" t="s">
        <v>120</v>
      </c>
      <c r="BW23" t="s">
        <v>1615</v>
      </c>
      <c r="BX23" t="b">
        <v>0</v>
      </c>
      <c r="BY23" t="b">
        <v>1</v>
      </c>
      <c r="BZ23">
        <f>VLOOKUP(AA23,Comps2,6,FALSE)</f>
        <v>126</v>
      </c>
      <c r="CA23">
        <f>VLOOKUP(AA23,Comps2,7,FALSE)</f>
        <v>135</v>
      </c>
      <c r="CB23" t="str">
        <f>VLOOKUP(AA23,Comps2,8,FALSE)</f>
        <v>mm</v>
      </c>
      <c r="CC23" t="str">
        <f>VLOOKUP(AA23,Comps2,9,FALSE)</f>
        <v>Field</v>
      </c>
      <c r="CD23">
        <f>VLOOKUP(AA23,Comps2,10,FALSE)</f>
        <v>40</v>
      </c>
      <c r="CE23" t="str">
        <f>VLOOKUP(AA23,Comps2,11,FALSE)</f>
        <v>g</v>
      </c>
      <c r="CF23" t="str">
        <f>VLOOKUP(AA23,Comps2,12,FALSE)</f>
        <v>Field</v>
      </c>
      <c r="CG23">
        <f>VLOOKUP(AA23,Comps2,13,FALSE)</f>
        <v>0</v>
      </c>
      <c r="CH23" t="e">
        <f>VLOOKUP(AA23,Comps2,14,FALSE)</f>
        <v>#N/A</v>
      </c>
      <c r="CI23" t="str">
        <f>VLOOKUP(AA23,Comps2,15,FALSE)</f>
        <v>LAB</v>
      </c>
    </row>
    <row r="24" spans="1:87" x14ac:dyDescent="0.25">
      <c r="A24" s="1">
        <v>44789</v>
      </c>
      <c r="B24">
        <v>8</v>
      </c>
      <c r="C24">
        <v>2022</v>
      </c>
      <c r="D24" t="s">
        <v>620</v>
      </c>
      <c r="E24" t="s">
        <v>621</v>
      </c>
      <c r="F24" t="s">
        <v>78</v>
      </c>
      <c r="G24" t="s">
        <v>79</v>
      </c>
      <c r="H24" t="s">
        <v>80</v>
      </c>
      <c r="I24" t="s">
        <v>81</v>
      </c>
      <c r="J24" t="s">
        <v>82</v>
      </c>
      <c r="K24" t="s">
        <v>83</v>
      </c>
      <c r="L24" t="s">
        <v>84</v>
      </c>
      <c r="M24" t="s">
        <v>633</v>
      </c>
      <c r="N24" t="s">
        <v>86</v>
      </c>
      <c r="O24" s="2">
        <v>0.375</v>
      </c>
      <c r="P24" t="s">
        <v>87</v>
      </c>
      <c r="Q24">
        <v>1</v>
      </c>
      <c r="R24" t="s">
        <v>88</v>
      </c>
      <c r="S24">
        <v>32.767538999999999</v>
      </c>
      <c r="T24">
        <v>-117.160904</v>
      </c>
      <c r="U24" t="s">
        <v>89</v>
      </c>
      <c r="V24" t="b">
        <v>0</v>
      </c>
      <c r="W24">
        <v>9</v>
      </c>
      <c r="X24" t="s">
        <v>634</v>
      </c>
      <c r="Y24" t="s">
        <v>91</v>
      </c>
      <c r="AA24" t="s">
        <v>642</v>
      </c>
      <c r="AB24" t="s">
        <v>94</v>
      </c>
      <c r="AC24" t="s">
        <v>95</v>
      </c>
      <c r="AD24" t="s">
        <v>96</v>
      </c>
      <c r="AE24">
        <v>1</v>
      </c>
      <c r="AF24" t="s">
        <v>643</v>
      </c>
      <c r="AG24" t="b">
        <v>1</v>
      </c>
      <c r="AH24" t="s">
        <v>644</v>
      </c>
      <c r="AI24" t="s">
        <v>99</v>
      </c>
      <c r="AJ24" t="s">
        <v>100</v>
      </c>
      <c r="AK24">
        <v>135.87</v>
      </c>
      <c r="AL24" t="s">
        <v>101</v>
      </c>
      <c r="AN24" t="s">
        <v>638</v>
      </c>
      <c r="AO24">
        <v>1</v>
      </c>
      <c r="AP24" t="s">
        <v>103</v>
      </c>
      <c r="AQ24">
        <v>305.05</v>
      </c>
      <c r="AR24" t="s">
        <v>101</v>
      </c>
      <c r="AS24" t="s">
        <v>83</v>
      </c>
      <c r="AT24" t="s">
        <v>104</v>
      </c>
      <c r="AU24" t="s">
        <v>639</v>
      </c>
      <c r="AV24" t="s">
        <v>106</v>
      </c>
      <c r="AW24" t="s">
        <v>107</v>
      </c>
      <c r="AX24">
        <v>90</v>
      </c>
      <c r="AY24" t="s">
        <v>121</v>
      </c>
      <c r="AZ24" t="s">
        <v>109</v>
      </c>
      <c r="BA24" t="s">
        <v>110</v>
      </c>
      <c r="BB24" t="s">
        <v>122</v>
      </c>
      <c r="BC24" t="s">
        <v>1614</v>
      </c>
      <c r="BD24" s="1">
        <v>45020</v>
      </c>
      <c r="BE24" t="s">
        <v>641</v>
      </c>
      <c r="BF24" s="1">
        <v>44789</v>
      </c>
      <c r="BG24" t="s">
        <v>114</v>
      </c>
      <c r="BH24" s="1">
        <v>45014</v>
      </c>
      <c r="BI24">
        <v>2</v>
      </c>
      <c r="BJ24">
        <f>BK24*1000</f>
        <v>820</v>
      </c>
      <c r="BK24">
        <v>0.82</v>
      </c>
      <c r="BL24">
        <v>0.82</v>
      </c>
      <c r="BM24" t="s">
        <v>123</v>
      </c>
      <c r="BN24" t="s">
        <v>124</v>
      </c>
      <c r="BO24">
        <v>0.21</v>
      </c>
      <c r="BP24">
        <v>0.64</v>
      </c>
      <c r="BQ24">
        <v>1</v>
      </c>
      <c r="BR24" t="s">
        <v>117</v>
      </c>
      <c r="BS24" t="s">
        <v>118</v>
      </c>
      <c r="BT24" t="s">
        <v>119</v>
      </c>
      <c r="BU24" t="s">
        <v>120</v>
      </c>
      <c r="BW24" t="s">
        <v>1615</v>
      </c>
      <c r="BX24" t="b">
        <v>0</v>
      </c>
      <c r="BY24" t="b">
        <v>1</v>
      </c>
      <c r="BZ24">
        <f>VLOOKUP(AA24,Comps2,6,FALSE)</f>
        <v>197</v>
      </c>
      <c r="CA24">
        <f>VLOOKUP(AA24,Comps2,7,FALSE)</f>
        <v>209</v>
      </c>
      <c r="CB24" t="str">
        <f>VLOOKUP(AA24,Comps2,8,FALSE)</f>
        <v>mm</v>
      </c>
      <c r="CC24" t="str">
        <f>VLOOKUP(AA24,Comps2,9,FALSE)</f>
        <v>Field</v>
      </c>
      <c r="CD24">
        <f>VLOOKUP(AA24,Comps2,10,FALSE)</f>
        <v>145</v>
      </c>
      <c r="CE24" t="str">
        <f>VLOOKUP(AA24,Comps2,11,FALSE)</f>
        <v>g</v>
      </c>
      <c r="CF24" t="str">
        <f>VLOOKUP(AA24,Comps2,12,FALSE)</f>
        <v>Field</v>
      </c>
      <c r="CG24">
        <f>VLOOKUP(AA24,Comps2,13,FALSE)</f>
        <v>0</v>
      </c>
      <c r="CH24" t="e">
        <f>VLOOKUP(AA24,Comps2,14,FALSE)</f>
        <v>#N/A</v>
      </c>
      <c r="CI24" t="str">
        <f>VLOOKUP(AA24,Comps2,15,FALSE)</f>
        <v>LAB</v>
      </c>
    </row>
    <row r="25" spans="1:87" x14ac:dyDescent="0.25">
      <c r="A25" s="1">
        <v>44789</v>
      </c>
      <c r="B25">
        <v>8</v>
      </c>
      <c r="C25">
        <v>2022</v>
      </c>
      <c r="D25" t="s">
        <v>620</v>
      </c>
      <c r="E25" t="s">
        <v>621</v>
      </c>
      <c r="F25" t="s">
        <v>78</v>
      </c>
      <c r="G25" t="s">
        <v>79</v>
      </c>
      <c r="H25" t="s">
        <v>80</v>
      </c>
      <c r="I25" t="s">
        <v>81</v>
      </c>
      <c r="J25" t="s">
        <v>82</v>
      </c>
      <c r="K25" t="s">
        <v>83</v>
      </c>
      <c r="L25" t="s">
        <v>84</v>
      </c>
      <c r="M25" t="s">
        <v>633</v>
      </c>
      <c r="N25" t="s">
        <v>86</v>
      </c>
      <c r="O25" s="2">
        <v>0.375</v>
      </c>
      <c r="P25" t="s">
        <v>87</v>
      </c>
      <c r="Q25">
        <v>1</v>
      </c>
      <c r="R25" t="s">
        <v>88</v>
      </c>
      <c r="S25">
        <v>32.767538999999999</v>
      </c>
      <c r="T25">
        <v>-117.160904</v>
      </c>
      <c r="U25" t="s">
        <v>89</v>
      </c>
      <c r="V25" t="b">
        <v>0</v>
      </c>
      <c r="W25">
        <v>9</v>
      </c>
      <c r="X25" t="s">
        <v>634</v>
      </c>
      <c r="Y25" t="s">
        <v>91</v>
      </c>
      <c r="AA25" t="s">
        <v>645</v>
      </c>
      <c r="AB25" t="s">
        <v>94</v>
      </c>
      <c r="AC25" t="s">
        <v>95</v>
      </c>
      <c r="AD25" t="s">
        <v>96</v>
      </c>
      <c r="AE25">
        <v>1</v>
      </c>
      <c r="AF25" t="s">
        <v>646</v>
      </c>
      <c r="AG25" t="b">
        <v>1</v>
      </c>
      <c r="AH25" t="s">
        <v>647</v>
      </c>
      <c r="AI25" t="s">
        <v>99</v>
      </c>
      <c r="AJ25" t="s">
        <v>100</v>
      </c>
      <c r="AK25">
        <v>131.58000000000001</v>
      </c>
      <c r="AL25" t="s">
        <v>101</v>
      </c>
      <c r="AN25" t="s">
        <v>638</v>
      </c>
      <c r="AO25">
        <v>1</v>
      </c>
      <c r="AP25" t="s">
        <v>103</v>
      </c>
      <c r="AQ25">
        <v>305.05</v>
      </c>
      <c r="AR25" t="s">
        <v>101</v>
      </c>
      <c r="AS25" t="s">
        <v>83</v>
      </c>
      <c r="AT25" t="s">
        <v>104</v>
      </c>
      <c r="AU25" t="s">
        <v>639</v>
      </c>
      <c r="AV25" t="s">
        <v>106</v>
      </c>
      <c r="AW25" t="s">
        <v>107</v>
      </c>
      <c r="AX25">
        <v>90</v>
      </c>
      <c r="AY25" t="s">
        <v>121</v>
      </c>
      <c r="AZ25" t="s">
        <v>109</v>
      </c>
      <c r="BA25" t="s">
        <v>110</v>
      </c>
      <c r="BB25" t="s">
        <v>122</v>
      </c>
      <c r="BC25" t="s">
        <v>1614</v>
      </c>
      <c r="BD25" s="1">
        <v>45020</v>
      </c>
      <c r="BE25" t="s">
        <v>641</v>
      </c>
      <c r="BF25" s="1">
        <v>44789</v>
      </c>
      <c r="BG25" t="s">
        <v>114</v>
      </c>
      <c r="BH25" s="1">
        <v>45014</v>
      </c>
      <c r="BI25">
        <v>2</v>
      </c>
      <c r="BJ25">
        <f>BK25*1000</f>
        <v>820</v>
      </c>
      <c r="BK25">
        <v>0.82</v>
      </c>
      <c r="BL25">
        <v>0.82</v>
      </c>
      <c r="BM25" t="s">
        <v>123</v>
      </c>
      <c r="BN25" t="s">
        <v>124</v>
      </c>
      <c r="BO25">
        <v>0.21</v>
      </c>
      <c r="BP25">
        <v>0.64</v>
      </c>
      <c r="BQ25">
        <v>1</v>
      </c>
      <c r="BR25" t="s">
        <v>117</v>
      </c>
      <c r="BS25" t="s">
        <v>118</v>
      </c>
      <c r="BT25" t="s">
        <v>119</v>
      </c>
      <c r="BU25" t="s">
        <v>120</v>
      </c>
      <c r="BW25" t="s">
        <v>1615</v>
      </c>
      <c r="BX25" t="b">
        <v>0</v>
      </c>
      <c r="BY25" t="b">
        <v>1</v>
      </c>
      <c r="BZ25">
        <f>VLOOKUP(AA25,Comps2,6,FALSE)</f>
        <v>182</v>
      </c>
      <c r="CA25">
        <f>VLOOKUP(AA25,Comps2,7,FALSE)</f>
        <v>192</v>
      </c>
      <c r="CB25" t="str">
        <f>VLOOKUP(AA25,Comps2,8,FALSE)</f>
        <v>mm</v>
      </c>
      <c r="CC25" t="str">
        <f>VLOOKUP(AA25,Comps2,9,FALSE)</f>
        <v>Field</v>
      </c>
      <c r="CD25">
        <f>VLOOKUP(AA25,Comps2,10,FALSE)</f>
        <v>145</v>
      </c>
      <c r="CE25" t="str">
        <f>VLOOKUP(AA25,Comps2,11,FALSE)</f>
        <v>g</v>
      </c>
      <c r="CF25" t="str">
        <f>VLOOKUP(AA25,Comps2,12,FALSE)</f>
        <v>Field</v>
      </c>
      <c r="CG25">
        <f>VLOOKUP(AA25,Comps2,13,FALSE)</f>
        <v>0</v>
      </c>
      <c r="CH25" t="e">
        <f>VLOOKUP(AA25,Comps2,14,FALSE)</f>
        <v>#N/A</v>
      </c>
      <c r="CI25" t="str">
        <f>VLOOKUP(AA25,Comps2,15,FALSE)</f>
        <v>LAB</v>
      </c>
    </row>
    <row r="26" spans="1:87" x14ac:dyDescent="0.25">
      <c r="A26" s="1">
        <v>44789</v>
      </c>
      <c r="B26">
        <v>8</v>
      </c>
      <c r="C26">
        <v>2022</v>
      </c>
      <c r="D26" t="s">
        <v>620</v>
      </c>
      <c r="E26" t="s">
        <v>621</v>
      </c>
      <c r="F26" t="s">
        <v>78</v>
      </c>
      <c r="G26" t="s">
        <v>79</v>
      </c>
      <c r="H26" t="s">
        <v>80</v>
      </c>
      <c r="I26" t="s">
        <v>81</v>
      </c>
      <c r="J26" t="s">
        <v>82</v>
      </c>
      <c r="K26" t="s">
        <v>83</v>
      </c>
      <c r="L26" t="s">
        <v>84</v>
      </c>
      <c r="M26" t="s">
        <v>633</v>
      </c>
      <c r="N26" t="s">
        <v>86</v>
      </c>
      <c r="O26" s="2">
        <v>0.375</v>
      </c>
      <c r="P26" t="s">
        <v>87</v>
      </c>
      <c r="Q26">
        <v>1</v>
      </c>
      <c r="R26" t="s">
        <v>88</v>
      </c>
      <c r="S26">
        <v>32.767538999999999</v>
      </c>
      <c r="T26">
        <v>-117.160904</v>
      </c>
      <c r="U26" t="s">
        <v>89</v>
      </c>
      <c r="V26" t="b">
        <v>0</v>
      </c>
      <c r="W26">
        <v>9</v>
      </c>
      <c r="X26" t="s">
        <v>634</v>
      </c>
      <c r="Y26" t="s">
        <v>91</v>
      </c>
      <c r="AA26" t="s">
        <v>635</v>
      </c>
      <c r="AB26" t="s">
        <v>94</v>
      </c>
      <c r="AC26" t="s">
        <v>95</v>
      </c>
      <c r="AD26" t="s">
        <v>96</v>
      </c>
      <c r="AE26">
        <v>1</v>
      </c>
      <c r="AF26" t="s">
        <v>636</v>
      </c>
      <c r="AG26" t="b">
        <v>1</v>
      </c>
      <c r="AH26" t="s">
        <v>637</v>
      </c>
      <c r="AI26" t="s">
        <v>99</v>
      </c>
      <c r="AJ26" t="s">
        <v>100</v>
      </c>
      <c r="AK26">
        <v>37.6</v>
      </c>
      <c r="AL26" t="s">
        <v>101</v>
      </c>
      <c r="AN26" t="s">
        <v>638</v>
      </c>
      <c r="AO26">
        <v>1</v>
      </c>
      <c r="AP26" t="s">
        <v>103</v>
      </c>
      <c r="AQ26">
        <v>305.05</v>
      </c>
      <c r="AR26" t="s">
        <v>101</v>
      </c>
      <c r="AS26" t="s">
        <v>83</v>
      </c>
      <c r="AT26" t="s">
        <v>104</v>
      </c>
      <c r="AU26" t="s">
        <v>639</v>
      </c>
      <c r="AV26" t="s">
        <v>106</v>
      </c>
      <c r="AW26" t="s">
        <v>107</v>
      </c>
      <c r="AX26">
        <v>90</v>
      </c>
      <c r="AY26" t="s">
        <v>121</v>
      </c>
      <c r="AZ26" t="s">
        <v>109</v>
      </c>
      <c r="BA26" t="s">
        <v>110</v>
      </c>
      <c r="BB26" t="s">
        <v>122</v>
      </c>
      <c r="BC26" t="s">
        <v>1614</v>
      </c>
      <c r="BD26" s="1">
        <v>45020</v>
      </c>
      <c r="BE26" t="s">
        <v>641</v>
      </c>
      <c r="BF26" s="1">
        <v>44789</v>
      </c>
      <c r="BG26" t="s">
        <v>114</v>
      </c>
      <c r="BH26" s="1">
        <v>45014</v>
      </c>
      <c r="BI26">
        <v>1</v>
      </c>
      <c r="BJ26">
        <f>BK26*1000</f>
        <v>780</v>
      </c>
      <c r="BK26">
        <v>0.78</v>
      </c>
      <c r="BL26">
        <v>0.78</v>
      </c>
      <c r="BM26" t="s">
        <v>123</v>
      </c>
      <c r="BN26" t="s">
        <v>124</v>
      </c>
      <c r="BO26">
        <v>0.21</v>
      </c>
      <c r="BP26">
        <v>0.64</v>
      </c>
      <c r="BQ26">
        <v>1</v>
      </c>
      <c r="BR26" t="s">
        <v>117</v>
      </c>
      <c r="BS26" t="s">
        <v>118</v>
      </c>
      <c r="BT26" t="s">
        <v>119</v>
      </c>
      <c r="BU26" t="s">
        <v>120</v>
      </c>
      <c r="BX26" t="b">
        <v>0</v>
      </c>
      <c r="BY26" t="b">
        <v>1</v>
      </c>
      <c r="BZ26">
        <f>VLOOKUP(AA26,Comps2,6,FALSE)</f>
        <v>126</v>
      </c>
      <c r="CA26">
        <f>VLOOKUP(AA26,Comps2,7,FALSE)</f>
        <v>135</v>
      </c>
      <c r="CB26" t="str">
        <f>VLOOKUP(AA26,Comps2,8,FALSE)</f>
        <v>mm</v>
      </c>
      <c r="CC26" t="str">
        <f>VLOOKUP(AA26,Comps2,9,FALSE)</f>
        <v>Field</v>
      </c>
      <c r="CD26">
        <f>VLOOKUP(AA26,Comps2,10,FALSE)</f>
        <v>40</v>
      </c>
      <c r="CE26" t="str">
        <f>VLOOKUP(AA26,Comps2,11,FALSE)</f>
        <v>g</v>
      </c>
      <c r="CF26" t="str">
        <f>VLOOKUP(AA26,Comps2,12,FALSE)</f>
        <v>Field</v>
      </c>
      <c r="CG26">
        <f>VLOOKUP(AA26,Comps2,13,FALSE)</f>
        <v>0</v>
      </c>
      <c r="CH26" t="e">
        <f>VLOOKUP(AA26,Comps2,14,FALSE)</f>
        <v>#N/A</v>
      </c>
      <c r="CI26" t="str">
        <f>VLOOKUP(AA26,Comps2,15,FALSE)</f>
        <v>LAB</v>
      </c>
    </row>
    <row r="27" spans="1:87" x14ac:dyDescent="0.25">
      <c r="A27" s="1">
        <v>44789</v>
      </c>
      <c r="B27">
        <v>8</v>
      </c>
      <c r="C27">
        <v>2022</v>
      </c>
      <c r="D27" t="s">
        <v>620</v>
      </c>
      <c r="E27" t="s">
        <v>621</v>
      </c>
      <c r="F27" t="s">
        <v>78</v>
      </c>
      <c r="G27" t="s">
        <v>79</v>
      </c>
      <c r="H27" t="s">
        <v>80</v>
      </c>
      <c r="I27" t="s">
        <v>81</v>
      </c>
      <c r="J27" t="s">
        <v>82</v>
      </c>
      <c r="K27" t="s">
        <v>83</v>
      </c>
      <c r="L27" t="s">
        <v>84</v>
      </c>
      <c r="M27" t="s">
        <v>633</v>
      </c>
      <c r="N27" t="s">
        <v>86</v>
      </c>
      <c r="O27" s="2">
        <v>0.375</v>
      </c>
      <c r="P27" t="s">
        <v>87</v>
      </c>
      <c r="Q27">
        <v>1</v>
      </c>
      <c r="R27" t="s">
        <v>88</v>
      </c>
      <c r="S27">
        <v>32.767538999999999</v>
      </c>
      <c r="T27">
        <v>-117.160904</v>
      </c>
      <c r="U27" t="s">
        <v>89</v>
      </c>
      <c r="V27" t="b">
        <v>0</v>
      </c>
      <c r="W27">
        <v>9</v>
      </c>
      <c r="X27" t="s">
        <v>634</v>
      </c>
      <c r="Y27" t="s">
        <v>91</v>
      </c>
      <c r="AA27" t="s">
        <v>642</v>
      </c>
      <c r="AB27" t="s">
        <v>94</v>
      </c>
      <c r="AC27" t="s">
        <v>95</v>
      </c>
      <c r="AD27" t="s">
        <v>96</v>
      </c>
      <c r="AE27">
        <v>1</v>
      </c>
      <c r="AF27" t="s">
        <v>643</v>
      </c>
      <c r="AG27" t="b">
        <v>1</v>
      </c>
      <c r="AH27" t="s">
        <v>644</v>
      </c>
      <c r="AI27" t="s">
        <v>99</v>
      </c>
      <c r="AJ27" t="s">
        <v>100</v>
      </c>
      <c r="AK27">
        <v>135.87</v>
      </c>
      <c r="AL27" t="s">
        <v>101</v>
      </c>
      <c r="AN27" t="s">
        <v>638</v>
      </c>
      <c r="AO27">
        <v>1</v>
      </c>
      <c r="AP27" t="s">
        <v>103</v>
      </c>
      <c r="AQ27">
        <v>305.05</v>
      </c>
      <c r="AR27" t="s">
        <v>101</v>
      </c>
      <c r="AS27" t="s">
        <v>83</v>
      </c>
      <c r="AT27" t="s">
        <v>104</v>
      </c>
      <c r="AU27" t="s">
        <v>639</v>
      </c>
      <c r="AV27" t="s">
        <v>106</v>
      </c>
      <c r="AW27" t="s">
        <v>107</v>
      </c>
      <c r="AX27">
        <v>90</v>
      </c>
      <c r="AY27" t="s">
        <v>121</v>
      </c>
      <c r="AZ27" t="s">
        <v>109</v>
      </c>
      <c r="BA27" t="s">
        <v>110</v>
      </c>
      <c r="BB27" t="s">
        <v>122</v>
      </c>
      <c r="BC27" t="s">
        <v>1614</v>
      </c>
      <c r="BD27" s="1">
        <v>45020</v>
      </c>
      <c r="BE27" t="s">
        <v>641</v>
      </c>
      <c r="BF27" s="1">
        <v>44789</v>
      </c>
      <c r="BG27" t="s">
        <v>114</v>
      </c>
      <c r="BH27" s="1">
        <v>45014</v>
      </c>
      <c r="BI27">
        <v>1</v>
      </c>
      <c r="BJ27">
        <f>BK27*1000</f>
        <v>780</v>
      </c>
      <c r="BK27">
        <v>0.78</v>
      </c>
      <c r="BL27">
        <v>0.78</v>
      </c>
      <c r="BM27" t="s">
        <v>123</v>
      </c>
      <c r="BN27" t="s">
        <v>124</v>
      </c>
      <c r="BO27">
        <v>0.21</v>
      </c>
      <c r="BP27">
        <v>0.64</v>
      </c>
      <c r="BQ27">
        <v>1</v>
      </c>
      <c r="BR27" t="s">
        <v>117</v>
      </c>
      <c r="BS27" t="s">
        <v>118</v>
      </c>
      <c r="BT27" t="s">
        <v>119</v>
      </c>
      <c r="BU27" t="s">
        <v>120</v>
      </c>
      <c r="BX27" t="b">
        <v>0</v>
      </c>
      <c r="BY27" t="b">
        <v>1</v>
      </c>
      <c r="BZ27">
        <f>VLOOKUP(AA27,Comps2,6,FALSE)</f>
        <v>197</v>
      </c>
      <c r="CA27">
        <f>VLOOKUP(AA27,Comps2,7,FALSE)</f>
        <v>209</v>
      </c>
      <c r="CB27" t="str">
        <f>VLOOKUP(AA27,Comps2,8,FALSE)</f>
        <v>mm</v>
      </c>
      <c r="CC27" t="str">
        <f>VLOOKUP(AA27,Comps2,9,FALSE)</f>
        <v>Field</v>
      </c>
      <c r="CD27">
        <f>VLOOKUP(AA27,Comps2,10,FALSE)</f>
        <v>145</v>
      </c>
      <c r="CE27" t="str">
        <f>VLOOKUP(AA27,Comps2,11,FALSE)</f>
        <v>g</v>
      </c>
      <c r="CF27" t="str">
        <f>VLOOKUP(AA27,Comps2,12,FALSE)</f>
        <v>Field</v>
      </c>
      <c r="CG27">
        <f>VLOOKUP(AA27,Comps2,13,FALSE)</f>
        <v>0</v>
      </c>
      <c r="CH27" t="e">
        <f>VLOOKUP(AA27,Comps2,14,FALSE)</f>
        <v>#N/A</v>
      </c>
      <c r="CI27" t="str">
        <f>VLOOKUP(AA27,Comps2,15,FALSE)</f>
        <v>LAB</v>
      </c>
    </row>
    <row r="28" spans="1:87" x14ac:dyDescent="0.25">
      <c r="A28" s="1">
        <v>44789</v>
      </c>
      <c r="B28">
        <v>8</v>
      </c>
      <c r="C28">
        <v>2022</v>
      </c>
      <c r="D28" t="s">
        <v>620</v>
      </c>
      <c r="E28" t="s">
        <v>621</v>
      </c>
      <c r="F28" t="s">
        <v>78</v>
      </c>
      <c r="G28" t="s">
        <v>79</v>
      </c>
      <c r="H28" t="s">
        <v>80</v>
      </c>
      <c r="I28" t="s">
        <v>81</v>
      </c>
      <c r="J28" t="s">
        <v>82</v>
      </c>
      <c r="K28" t="s">
        <v>83</v>
      </c>
      <c r="L28" t="s">
        <v>84</v>
      </c>
      <c r="M28" t="s">
        <v>633</v>
      </c>
      <c r="N28" t="s">
        <v>86</v>
      </c>
      <c r="O28" s="2">
        <v>0.375</v>
      </c>
      <c r="P28" t="s">
        <v>87</v>
      </c>
      <c r="Q28">
        <v>1</v>
      </c>
      <c r="R28" t="s">
        <v>88</v>
      </c>
      <c r="S28">
        <v>32.767538999999999</v>
      </c>
      <c r="T28">
        <v>-117.160904</v>
      </c>
      <c r="U28" t="s">
        <v>89</v>
      </c>
      <c r="V28" t="b">
        <v>0</v>
      </c>
      <c r="W28">
        <v>9</v>
      </c>
      <c r="X28" t="s">
        <v>634</v>
      </c>
      <c r="Y28" t="s">
        <v>91</v>
      </c>
      <c r="AA28" t="s">
        <v>645</v>
      </c>
      <c r="AB28" t="s">
        <v>94</v>
      </c>
      <c r="AC28" t="s">
        <v>95</v>
      </c>
      <c r="AD28" t="s">
        <v>96</v>
      </c>
      <c r="AE28">
        <v>1</v>
      </c>
      <c r="AF28" t="s">
        <v>646</v>
      </c>
      <c r="AG28" t="b">
        <v>1</v>
      </c>
      <c r="AH28" t="s">
        <v>647</v>
      </c>
      <c r="AI28" t="s">
        <v>99</v>
      </c>
      <c r="AJ28" t="s">
        <v>100</v>
      </c>
      <c r="AK28">
        <v>131.58000000000001</v>
      </c>
      <c r="AL28" t="s">
        <v>101</v>
      </c>
      <c r="AN28" t="s">
        <v>638</v>
      </c>
      <c r="AO28">
        <v>1</v>
      </c>
      <c r="AP28" t="s">
        <v>103</v>
      </c>
      <c r="AQ28">
        <v>305.05</v>
      </c>
      <c r="AR28" t="s">
        <v>101</v>
      </c>
      <c r="AS28" t="s">
        <v>83</v>
      </c>
      <c r="AT28" t="s">
        <v>104</v>
      </c>
      <c r="AU28" t="s">
        <v>639</v>
      </c>
      <c r="AV28" t="s">
        <v>106</v>
      </c>
      <c r="AW28" t="s">
        <v>107</v>
      </c>
      <c r="AX28">
        <v>90</v>
      </c>
      <c r="AY28" t="s">
        <v>121</v>
      </c>
      <c r="AZ28" t="s">
        <v>109</v>
      </c>
      <c r="BA28" t="s">
        <v>110</v>
      </c>
      <c r="BB28" t="s">
        <v>122</v>
      </c>
      <c r="BC28" t="s">
        <v>1614</v>
      </c>
      <c r="BD28" s="1">
        <v>45020</v>
      </c>
      <c r="BE28" t="s">
        <v>641</v>
      </c>
      <c r="BF28" s="1">
        <v>44789</v>
      </c>
      <c r="BG28" t="s">
        <v>114</v>
      </c>
      <c r="BH28" s="1">
        <v>45014</v>
      </c>
      <c r="BI28">
        <v>1</v>
      </c>
      <c r="BJ28">
        <f>BK28*1000</f>
        <v>780</v>
      </c>
      <c r="BK28">
        <v>0.78</v>
      </c>
      <c r="BL28">
        <v>0.78</v>
      </c>
      <c r="BM28" t="s">
        <v>123</v>
      </c>
      <c r="BN28" t="s">
        <v>124</v>
      </c>
      <c r="BO28">
        <v>0.21</v>
      </c>
      <c r="BP28">
        <v>0.64</v>
      </c>
      <c r="BQ28">
        <v>1</v>
      </c>
      <c r="BR28" t="s">
        <v>117</v>
      </c>
      <c r="BS28" t="s">
        <v>118</v>
      </c>
      <c r="BT28" t="s">
        <v>119</v>
      </c>
      <c r="BU28" t="s">
        <v>120</v>
      </c>
      <c r="BX28" t="b">
        <v>0</v>
      </c>
      <c r="BY28" t="b">
        <v>1</v>
      </c>
      <c r="BZ28">
        <f>VLOOKUP(AA28,Comps2,6,FALSE)</f>
        <v>182</v>
      </c>
      <c r="CA28">
        <f>VLOOKUP(AA28,Comps2,7,FALSE)</f>
        <v>192</v>
      </c>
      <c r="CB28" t="str">
        <f>VLOOKUP(AA28,Comps2,8,FALSE)</f>
        <v>mm</v>
      </c>
      <c r="CC28" t="str">
        <f>VLOOKUP(AA28,Comps2,9,FALSE)</f>
        <v>Field</v>
      </c>
      <c r="CD28">
        <f>VLOOKUP(AA28,Comps2,10,FALSE)</f>
        <v>145</v>
      </c>
      <c r="CE28" t="str">
        <f>VLOOKUP(AA28,Comps2,11,FALSE)</f>
        <v>g</v>
      </c>
      <c r="CF28" t="str">
        <f>VLOOKUP(AA28,Comps2,12,FALSE)</f>
        <v>Field</v>
      </c>
      <c r="CG28">
        <f>VLOOKUP(AA28,Comps2,13,FALSE)</f>
        <v>0</v>
      </c>
      <c r="CH28" t="e">
        <f>VLOOKUP(AA28,Comps2,14,FALSE)</f>
        <v>#N/A</v>
      </c>
      <c r="CI28" t="str">
        <f>VLOOKUP(AA28,Comps2,15,FALSE)</f>
        <v>LAB</v>
      </c>
    </row>
    <row r="29" spans="1:87" x14ac:dyDescent="0.25">
      <c r="A29" s="1">
        <v>44803</v>
      </c>
      <c r="B29">
        <v>8</v>
      </c>
      <c r="C29">
        <v>2022</v>
      </c>
      <c r="D29" t="s">
        <v>972</v>
      </c>
      <c r="E29" t="s">
        <v>973</v>
      </c>
      <c r="F29" t="s">
        <v>78</v>
      </c>
      <c r="G29" t="s">
        <v>79</v>
      </c>
      <c r="H29" t="s">
        <v>80</v>
      </c>
      <c r="I29" t="s">
        <v>81</v>
      </c>
      <c r="J29" t="s">
        <v>82</v>
      </c>
      <c r="K29" t="s">
        <v>83</v>
      </c>
      <c r="M29" t="s">
        <v>538</v>
      </c>
      <c r="N29" t="s">
        <v>86</v>
      </c>
      <c r="O29" s="2">
        <v>0.3888888888888889</v>
      </c>
      <c r="P29" t="s">
        <v>528</v>
      </c>
      <c r="Q29">
        <v>1</v>
      </c>
      <c r="R29" t="s">
        <v>88</v>
      </c>
      <c r="S29">
        <v>33.20900125</v>
      </c>
      <c r="T29">
        <v>-117.40103499999999</v>
      </c>
      <c r="U29" t="s">
        <v>89</v>
      </c>
      <c r="V29" t="b">
        <v>0</v>
      </c>
      <c r="W29">
        <v>9</v>
      </c>
      <c r="X29" t="s">
        <v>529</v>
      </c>
      <c r="Y29" t="s">
        <v>91</v>
      </c>
      <c r="AA29" t="s">
        <v>1037</v>
      </c>
      <c r="AB29" t="s">
        <v>758</v>
      </c>
      <c r="AC29" t="s">
        <v>759</v>
      </c>
      <c r="AD29" t="s">
        <v>96</v>
      </c>
      <c r="AE29">
        <v>1</v>
      </c>
      <c r="AF29" t="s">
        <v>1038</v>
      </c>
      <c r="AG29" t="b">
        <v>1</v>
      </c>
      <c r="AH29" t="s">
        <v>1039</v>
      </c>
      <c r="AI29" t="s">
        <v>99</v>
      </c>
      <c r="AJ29" t="s">
        <v>100</v>
      </c>
      <c r="AK29">
        <v>54</v>
      </c>
      <c r="AL29" t="s">
        <v>101</v>
      </c>
      <c r="AN29" t="s">
        <v>1040</v>
      </c>
      <c r="AO29">
        <v>1</v>
      </c>
      <c r="AP29" t="s">
        <v>103</v>
      </c>
      <c r="AQ29">
        <v>300.99</v>
      </c>
      <c r="AR29" t="s">
        <v>101</v>
      </c>
      <c r="AS29" t="s">
        <v>83</v>
      </c>
      <c r="AT29" t="s">
        <v>104</v>
      </c>
      <c r="AU29" t="s">
        <v>1041</v>
      </c>
      <c r="AV29" t="s">
        <v>106</v>
      </c>
      <c r="AW29" t="s">
        <v>107</v>
      </c>
      <c r="AX29">
        <v>90</v>
      </c>
      <c r="AY29" t="s">
        <v>121</v>
      </c>
      <c r="AZ29" t="s">
        <v>109</v>
      </c>
      <c r="BA29" t="s">
        <v>110</v>
      </c>
      <c r="BB29" t="s">
        <v>122</v>
      </c>
      <c r="BC29" t="s">
        <v>1618</v>
      </c>
      <c r="BD29" s="1">
        <v>45020</v>
      </c>
      <c r="BE29" t="s">
        <v>1042</v>
      </c>
      <c r="BF29" s="1">
        <v>44803</v>
      </c>
      <c r="BG29" t="s">
        <v>114</v>
      </c>
      <c r="BH29" s="1">
        <v>44981</v>
      </c>
      <c r="BI29">
        <v>1</v>
      </c>
      <c r="BJ29">
        <f>BK29*1000</f>
        <v>710</v>
      </c>
      <c r="BK29">
        <v>0.71</v>
      </c>
      <c r="BL29">
        <v>0.71</v>
      </c>
      <c r="BM29" t="s">
        <v>123</v>
      </c>
      <c r="BN29" t="s">
        <v>124</v>
      </c>
      <c r="BO29">
        <v>0.21</v>
      </c>
      <c r="BP29">
        <v>0.64</v>
      </c>
      <c r="BQ29">
        <v>1</v>
      </c>
      <c r="BR29" t="s">
        <v>117</v>
      </c>
      <c r="BS29" t="s">
        <v>118</v>
      </c>
      <c r="BT29" t="s">
        <v>119</v>
      </c>
      <c r="BU29" t="s">
        <v>120</v>
      </c>
      <c r="BX29" t="b">
        <v>0</v>
      </c>
      <c r="BY29" t="b">
        <v>1</v>
      </c>
      <c r="BZ29">
        <f>VLOOKUP(AA29,Comps2,6,FALSE)</f>
        <v>219</v>
      </c>
      <c r="CA29">
        <f>VLOOKUP(AA29,Comps2,7,FALSE)</f>
        <v>228</v>
      </c>
      <c r="CB29" t="str">
        <f>VLOOKUP(AA29,Comps2,8,FALSE)</f>
        <v>mm</v>
      </c>
      <c r="CC29" t="str">
        <f>VLOOKUP(AA29,Comps2,9,FALSE)</f>
        <v>Field</v>
      </c>
      <c r="CD29">
        <f>VLOOKUP(AA29,Comps2,10,FALSE)</f>
        <v>125</v>
      </c>
      <c r="CE29" t="str">
        <f>VLOOKUP(AA29,Comps2,11,FALSE)</f>
        <v>g</v>
      </c>
      <c r="CF29" t="str">
        <f>VLOOKUP(AA29,Comps2,12,FALSE)</f>
        <v>Field</v>
      </c>
      <c r="CG29">
        <f>VLOOKUP(AA29,Comps2,13,FALSE)</f>
        <v>0</v>
      </c>
      <c r="CH29" t="e">
        <f>VLOOKUP(AA29,Comps2,14,FALSE)</f>
        <v>#N/A</v>
      </c>
      <c r="CI29" t="str">
        <f>VLOOKUP(AA29,Comps2,15,FALSE)</f>
        <v>LAB</v>
      </c>
    </row>
    <row r="30" spans="1:87" x14ac:dyDescent="0.25">
      <c r="A30" s="1">
        <v>44803</v>
      </c>
      <c r="B30">
        <v>8</v>
      </c>
      <c r="C30">
        <v>2022</v>
      </c>
      <c r="D30" t="s">
        <v>972</v>
      </c>
      <c r="E30" t="s">
        <v>973</v>
      </c>
      <c r="F30" t="s">
        <v>78</v>
      </c>
      <c r="G30" t="s">
        <v>79</v>
      </c>
      <c r="H30" t="s">
        <v>80</v>
      </c>
      <c r="I30" t="s">
        <v>81</v>
      </c>
      <c r="J30" t="s">
        <v>82</v>
      </c>
      <c r="K30" t="s">
        <v>83</v>
      </c>
      <c r="M30" t="s">
        <v>538</v>
      </c>
      <c r="N30" t="s">
        <v>86</v>
      </c>
      <c r="O30" s="2">
        <v>0.3888888888888889</v>
      </c>
      <c r="P30" t="s">
        <v>528</v>
      </c>
      <c r="Q30">
        <v>1</v>
      </c>
      <c r="R30" t="s">
        <v>88</v>
      </c>
      <c r="S30">
        <v>33.20900125</v>
      </c>
      <c r="T30">
        <v>-117.40103499999999</v>
      </c>
      <c r="U30" t="s">
        <v>89</v>
      </c>
      <c r="V30" t="b">
        <v>0</v>
      </c>
      <c r="W30">
        <v>9</v>
      </c>
      <c r="X30" t="s">
        <v>529</v>
      </c>
      <c r="Y30" t="s">
        <v>91</v>
      </c>
      <c r="AA30" t="s">
        <v>1043</v>
      </c>
      <c r="AB30" t="s">
        <v>758</v>
      </c>
      <c r="AC30" t="s">
        <v>759</v>
      </c>
      <c r="AD30" t="s">
        <v>96</v>
      </c>
      <c r="AE30">
        <v>1</v>
      </c>
      <c r="AF30" t="s">
        <v>1044</v>
      </c>
      <c r="AG30" t="b">
        <v>1</v>
      </c>
      <c r="AH30" t="s">
        <v>1045</v>
      </c>
      <c r="AI30" t="s">
        <v>99</v>
      </c>
      <c r="AJ30" t="s">
        <v>100</v>
      </c>
      <c r="AK30">
        <v>54</v>
      </c>
      <c r="AL30" t="s">
        <v>101</v>
      </c>
      <c r="AN30" t="s">
        <v>1040</v>
      </c>
      <c r="AO30">
        <v>1</v>
      </c>
      <c r="AP30" t="s">
        <v>103</v>
      </c>
      <c r="AQ30">
        <v>300.99</v>
      </c>
      <c r="AR30" t="s">
        <v>101</v>
      </c>
      <c r="AS30" t="s">
        <v>83</v>
      </c>
      <c r="AT30" t="s">
        <v>104</v>
      </c>
      <c r="AU30" t="s">
        <v>1041</v>
      </c>
      <c r="AV30" t="s">
        <v>106</v>
      </c>
      <c r="AW30" t="s">
        <v>107</v>
      </c>
      <c r="AX30">
        <v>90</v>
      </c>
      <c r="AY30" t="s">
        <v>121</v>
      </c>
      <c r="AZ30" t="s">
        <v>109</v>
      </c>
      <c r="BA30" t="s">
        <v>110</v>
      </c>
      <c r="BB30" t="s">
        <v>122</v>
      </c>
      <c r="BC30" t="s">
        <v>1618</v>
      </c>
      <c r="BD30" s="1">
        <v>45020</v>
      </c>
      <c r="BE30" t="s">
        <v>1042</v>
      </c>
      <c r="BF30" s="1">
        <v>44803</v>
      </c>
      <c r="BG30" t="s">
        <v>114</v>
      </c>
      <c r="BH30" s="1">
        <v>44981</v>
      </c>
      <c r="BI30">
        <v>1</v>
      </c>
      <c r="BJ30">
        <f>BK30*1000</f>
        <v>710</v>
      </c>
      <c r="BK30">
        <v>0.71</v>
      </c>
      <c r="BL30">
        <v>0.71</v>
      </c>
      <c r="BM30" t="s">
        <v>123</v>
      </c>
      <c r="BN30" t="s">
        <v>124</v>
      </c>
      <c r="BO30">
        <v>0.21</v>
      </c>
      <c r="BP30">
        <v>0.64</v>
      </c>
      <c r="BQ30">
        <v>1</v>
      </c>
      <c r="BR30" t="s">
        <v>117</v>
      </c>
      <c r="BS30" t="s">
        <v>118</v>
      </c>
      <c r="BT30" t="s">
        <v>119</v>
      </c>
      <c r="BU30" t="s">
        <v>120</v>
      </c>
      <c r="BX30" t="b">
        <v>0</v>
      </c>
      <c r="BY30" t="b">
        <v>1</v>
      </c>
      <c r="BZ30">
        <f>VLOOKUP(AA30,Comps2,6,FALSE)</f>
        <v>214</v>
      </c>
      <c r="CA30">
        <f>VLOOKUP(AA30,Comps2,7,FALSE)</f>
        <v>234</v>
      </c>
      <c r="CB30" t="str">
        <f>VLOOKUP(AA30,Comps2,8,FALSE)</f>
        <v>mm</v>
      </c>
      <c r="CC30" t="str">
        <f>VLOOKUP(AA30,Comps2,9,FALSE)</f>
        <v>Field</v>
      </c>
      <c r="CD30">
        <f>VLOOKUP(AA30,Comps2,10,FALSE)</f>
        <v>125</v>
      </c>
      <c r="CE30" t="str">
        <f>VLOOKUP(AA30,Comps2,11,FALSE)</f>
        <v>g</v>
      </c>
      <c r="CF30" t="str">
        <f>VLOOKUP(AA30,Comps2,12,FALSE)</f>
        <v>Field</v>
      </c>
      <c r="CG30">
        <f>VLOOKUP(AA30,Comps2,13,FALSE)</f>
        <v>0</v>
      </c>
      <c r="CH30" t="e">
        <f>VLOOKUP(AA30,Comps2,14,FALSE)</f>
        <v>#N/A</v>
      </c>
      <c r="CI30" t="str">
        <f>VLOOKUP(AA30,Comps2,15,FALSE)</f>
        <v>LAB</v>
      </c>
    </row>
    <row r="31" spans="1:87" x14ac:dyDescent="0.25">
      <c r="A31" s="1">
        <v>44803</v>
      </c>
      <c r="B31">
        <v>8</v>
      </c>
      <c r="C31">
        <v>2022</v>
      </c>
      <c r="D31" t="s">
        <v>972</v>
      </c>
      <c r="E31" t="s">
        <v>973</v>
      </c>
      <c r="F31" t="s">
        <v>78</v>
      </c>
      <c r="G31" t="s">
        <v>79</v>
      </c>
      <c r="H31" t="s">
        <v>80</v>
      </c>
      <c r="I31" t="s">
        <v>81</v>
      </c>
      <c r="J31" t="s">
        <v>82</v>
      </c>
      <c r="K31" t="s">
        <v>83</v>
      </c>
      <c r="M31" t="s">
        <v>538</v>
      </c>
      <c r="N31" t="s">
        <v>86</v>
      </c>
      <c r="O31" s="2">
        <v>0.3888888888888889</v>
      </c>
      <c r="P31" t="s">
        <v>528</v>
      </c>
      <c r="Q31">
        <v>1</v>
      </c>
      <c r="R31" t="s">
        <v>88</v>
      </c>
      <c r="S31">
        <v>33.20900125</v>
      </c>
      <c r="T31">
        <v>-117.40103499999999</v>
      </c>
      <c r="U31" t="s">
        <v>89</v>
      </c>
      <c r="V31" t="b">
        <v>0</v>
      </c>
      <c r="W31">
        <v>9</v>
      </c>
      <c r="X31" t="s">
        <v>529</v>
      </c>
      <c r="Y31" t="s">
        <v>91</v>
      </c>
      <c r="AA31" t="s">
        <v>1046</v>
      </c>
      <c r="AB31" t="s">
        <v>758</v>
      </c>
      <c r="AC31" t="s">
        <v>759</v>
      </c>
      <c r="AD31" t="s">
        <v>96</v>
      </c>
      <c r="AE31">
        <v>1</v>
      </c>
      <c r="AF31" t="s">
        <v>1047</v>
      </c>
      <c r="AG31" t="b">
        <v>1</v>
      </c>
      <c r="AH31" t="s">
        <v>1048</v>
      </c>
      <c r="AI31" t="s">
        <v>99</v>
      </c>
      <c r="AJ31" t="s">
        <v>100</v>
      </c>
      <c r="AK31">
        <v>60</v>
      </c>
      <c r="AL31" t="s">
        <v>101</v>
      </c>
      <c r="AN31" t="s">
        <v>1040</v>
      </c>
      <c r="AO31">
        <v>1</v>
      </c>
      <c r="AP31" t="s">
        <v>103</v>
      </c>
      <c r="AQ31">
        <v>300.99</v>
      </c>
      <c r="AR31" t="s">
        <v>101</v>
      </c>
      <c r="AS31" t="s">
        <v>83</v>
      </c>
      <c r="AT31" t="s">
        <v>104</v>
      </c>
      <c r="AU31" t="s">
        <v>1041</v>
      </c>
      <c r="AV31" t="s">
        <v>106</v>
      </c>
      <c r="AW31" t="s">
        <v>107</v>
      </c>
      <c r="AX31">
        <v>90</v>
      </c>
      <c r="AY31" t="s">
        <v>121</v>
      </c>
      <c r="AZ31" t="s">
        <v>109</v>
      </c>
      <c r="BA31" t="s">
        <v>110</v>
      </c>
      <c r="BB31" t="s">
        <v>122</v>
      </c>
      <c r="BC31" t="s">
        <v>1618</v>
      </c>
      <c r="BD31" s="1">
        <v>45020</v>
      </c>
      <c r="BE31" t="s">
        <v>1042</v>
      </c>
      <c r="BF31" s="1">
        <v>44803</v>
      </c>
      <c r="BG31" t="s">
        <v>114</v>
      </c>
      <c r="BH31" s="1">
        <v>44981</v>
      </c>
      <c r="BI31">
        <v>1</v>
      </c>
      <c r="BJ31">
        <f>BK31*1000</f>
        <v>710</v>
      </c>
      <c r="BK31">
        <v>0.71</v>
      </c>
      <c r="BL31">
        <v>0.71</v>
      </c>
      <c r="BM31" t="s">
        <v>123</v>
      </c>
      <c r="BN31" t="s">
        <v>124</v>
      </c>
      <c r="BO31">
        <v>0.21</v>
      </c>
      <c r="BP31">
        <v>0.64</v>
      </c>
      <c r="BQ31">
        <v>1</v>
      </c>
      <c r="BR31" t="s">
        <v>117</v>
      </c>
      <c r="BS31" t="s">
        <v>118</v>
      </c>
      <c r="BT31" t="s">
        <v>119</v>
      </c>
      <c r="BU31" t="s">
        <v>120</v>
      </c>
      <c r="BX31" t="b">
        <v>0</v>
      </c>
      <c r="BY31" t="b">
        <v>1</v>
      </c>
      <c r="BZ31">
        <f>VLOOKUP(AA31,Comps2,6,FALSE)</f>
        <v>225</v>
      </c>
      <c r="CA31">
        <f>VLOOKUP(AA31,Comps2,7,FALSE)</f>
        <v>246</v>
      </c>
      <c r="CB31" t="str">
        <f>VLOOKUP(AA31,Comps2,8,FALSE)</f>
        <v>mm</v>
      </c>
      <c r="CC31" t="str">
        <f>VLOOKUP(AA31,Comps2,9,FALSE)</f>
        <v>Field</v>
      </c>
      <c r="CD31">
        <f>VLOOKUP(AA31,Comps2,10,FALSE)</f>
        <v>140</v>
      </c>
      <c r="CE31" t="str">
        <f>VLOOKUP(AA31,Comps2,11,FALSE)</f>
        <v>g</v>
      </c>
      <c r="CF31" t="str">
        <f>VLOOKUP(AA31,Comps2,12,FALSE)</f>
        <v>Field</v>
      </c>
      <c r="CG31">
        <f>VLOOKUP(AA31,Comps2,13,FALSE)</f>
        <v>0</v>
      </c>
      <c r="CH31" t="e">
        <f>VLOOKUP(AA31,Comps2,14,FALSE)</f>
        <v>#N/A</v>
      </c>
      <c r="CI31" t="str">
        <f>VLOOKUP(AA31,Comps2,15,FALSE)</f>
        <v>LAB</v>
      </c>
    </row>
    <row r="32" spans="1:87" x14ac:dyDescent="0.25">
      <c r="A32" s="1">
        <v>44803</v>
      </c>
      <c r="B32">
        <v>8</v>
      </c>
      <c r="C32">
        <v>2022</v>
      </c>
      <c r="D32" t="s">
        <v>972</v>
      </c>
      <c r="E32" t="s">
        <v>973</v>
      </c>
      <c r="F32" t="s">
        <v>78</v>
      </c>
      <c r="G32" t="s">
        <v>79</v>
      </c>
      <c r="H32" t="s">
        <v>80</v>
      </c>
      <c r="I32" t="s">
        <v>81</v>
      </c>
      <c r="J32" t="s">
        <v>82</v>
      </c>
      <c r="K32" t="s">
        <v>83</v>
      </c>
      <c r="M32" t="s">
        <v>538</v>
      </c>
      <c r="N32" t="s">
        <v>86</v>
      </c>
      <c r="O32" s="2">
        <v>0.3888888888888889</v>
      </c>
      <c r="P32" t="s">
        <v>528</v>
      </c>
      <c r="Q32">
        <v>1</v>
      </c>
      <c r="R32" t="s">
        <v>88</v>
      </c>
      <c r="S32">
        <v>33.20900125</v>
      </c>
      <c r="T32">
        <v>-117.40103499999999</v>
      </c>
      <c r="U32" t="s">
        <v>89</v>
      </c>
      <c r="V32" t="b">
        <v>0</v>
      </c>
      <c r="W32">
        <v>9</v>
      </c>
      <c r="X32" t="s">
        <v>529</v>
      </c>
      <c r="Y32" t="s">
        <v>91</v>
      </c>
      <c r="AA32" t="s">
        <v>1049</v>
      </c>
      <c r="AB32" t="s">
        <v>758</v>
      </c>
      <c r="AC32" t="s">
        <v>759</v>
      </c>
      <c r="AD32" t="s">
        <v>96</v>
      </c>
      <c r="AE32">
        <v>1</v>
      </c>
      <c r="AF32" t="s">
        <v>1050</v>
      </c>
      <c r="AG32" t="b">
        <v>1</v>
      </c>
      <c r="AH32" t="s">
        <v>1051</v>
      </c>
      <c r="AI32" t="s">
        <v>99</v>
      </c>
      <c r="AJ32" t="s">
        <v>100</v>
      </c>
      <c r="AK32">
        <v>75</v>
      </c>
      <c r="AL32" t="s">
        <v>101</v>
      </c>
      <c r="AN32" t="s">
        <v>1040</v>
      </c>
      <c r="AO32">
        <v>1</v>
      </c>
      <c r="AP32" t="s">
        <v>103</v>
      </c>
      <c r="AQ32">
        <v>300.99</v>
      </c>
      <c r="AR32" t="s">
        <v>101</v>
      </c>
      <c r="AS32" t="s">
        <v>83</v>
      </c>
      <c r="AT32" t="s">
        <v>104</v>
      </c>
      <c r="AU32" t="s">
        <v>1041</v>
      </c>
      <c r="AV32" t="s">
        <v>106</v>
      </c>
      <c r="AW32" t="s">
        <v>107</v>
      </c>
      <c r="AX32">
        <v>90</v>
      </c>
      <c r="AY32" t="s">
        <v>121</v>
      </c>
      <c r="AZ32" t="s">
        <v>109</v>
      </c>
      <c r="BA32" t="s">
        <v>110</v>
      </c>
      <c r="BB32" t="s">
        <v>122</v>
      </c>
      <c r="BC32" t="s">
        <v>1618</v>
      </c>
      <c r="BD32" s="1">
        <v>45020</v>
      </c>
      <c r="BE32" t="s">
        <v>1042</v>
      </c>
      <c r="BF32" s="1">
        <v>44803</v>
      </c>
      <c r="BG32" t="s">
        <v>114</v>
      </c>
      <c r="BH32" s="1">
        <v>44981</v>
      </c>
      <c r="BI32">
        <v>1</v>
      </c>
      <c r="BJ32">
        <f>BK32*1000</f>
        <v>710</v>
      </c>
      <c r="BK32">
        <v>0.71</v>
      </c>
      <c r="BL32">
        <v>0.71</v>
      </c>
      <c r="BM32" t="s">
        <v>123</v>
      </c>
      <c r="BN32" t="s">
        <v>124</v>
      </c>
      <c r="BO32">
        <v>0.21</v>
      </c>
      <c r="BP32">
        <v>0.64</v>
      </c>
      <c r="BQ32">
        <v>1</v>
      </c>
      <c r="BR32" t="s">
        <v>117</v>
      </c>
      <c r="BS32" t="s">
        <v>118</v>
      </c>
      <c r="BT32" t="s">
        <v>119</v>
      </c>
      <c r="BU32" t="s">
        <v>120</v>
      </c>
      <c r="BX32" t="b">
        <v>0</v>
      </c>
      <c r="BY32" t="b">
        <v>1</v>
      </c>
      <c r="BZ32">
        <f>VLOOKUP(AA32,Comps2,6,FALSE)</f>
        <v>240</v>
      </c>
      <c r="CA32">
        <f>VLOOKUP(AA32,Comps2,7,FALSE)</f>
        <v>269</v>
      </c>
      <c r="CB32" t="str">
        <f>VLOOKUP(AA32,Comps2,8,FALSE)</f>
        <v>mm</v>
      </c>
      <c r="CC32" t="str">
        <f>VLOOKUP(AA32,Comps2,9,FALSE)</f>
        <v>Field</v>
      </c>
      <c r="CD32">
        <f>VLOOKUP(AA32,Comps2,10,FALSE)</f>
        <v>175</v>
      </c>
      <c r="CE32" t="str">
        <f>VLOOKUP(AA32,Comps2,11,FALSE)</f>
        <v>g</v>
      </c>
      <c r="CF32" t="str">
        <f>VLOOKUP(AA32,Comps2,12,FALSE)</f>
        <v>Field</v>
      </c>
      <c r="CG32">
        <f>VLOOKUP(AA32,Comps2,13,FALSE)</f>
        <v>0</v>
      </c>
      <c r="CH32" t="e">
        <f>VLOOKUP(AA32,Comps2,14,FALSE)</f>
        <v>#N/A</v>
      </c>
      <c r="CI32" t="str">
        <f>VLOOKUP(AA32,Comps2,15,FALSE)</f>
        <v>LAB</v>
      </c>
    </row>
    <row r="33" spans="1:87" x14ac:dyDescent="0.25">
      <c r="A33" s="1">
        <v>44803</v>
      </c>
      <c r="B33">
        <v>8</v>
      </c>
      <c r="C33">
        <v>2022</v>
      </c>
      <c r="D33" t="s">
        <v>972</v>
      </c>
      <c r="E33" t="s">
        <v>973</v>
      </c>
      <c r="F33" t="s">
        <v>78</v>
      </c>
      <c r="G33" t="s">
        <v>79</v>
      </c>
      <c r="H33" t="s">
        <v>80</v>
      </c>
      <c r="I33" t="s">
        <v>81</v>
      </c>
      <c r="J33" t="s">
        <v>82</v>
      </c>
      <c r="K33" t="s">
        <v>83</v>
      </c>
      <c r="M33" t="s">
        <v>538</v>
      </c>
      <c r="N33" t="s">
        <v>86</v>
      </c>
      <c r="O33" s="2">
        <v>0.3888888888888889</v>
      </c>
      <c r="P33" t="s">
        <v>528</v>
      </c>
      <c r="Q33">
        <v>1</v>
      </c>
      <c r="R33" t="s">
        <v>88</v>
      </c>
      <c r="S33">
        <v>33.20900125</v>
      </c>
      <c r="T33">
        <v>-117.40103499999999</v>
      </c>
      <c r="U33" t="s">
        <v>89</v>
      </c>
      <c r="V33" t="b">
        <v>0</v>
      </c>
      <c r="W33">
        <v>9</v>
      </c>
      <c r="X33" t="s">
        <v>529</v>
      </c>
      <c r="Y33" t="s">
        <v>91</v>
      </c>
      <c r="AA33" t="s">
        <v>1052</v>
      </c>
      <c r="AB33" t="s">
        <v>758</v>
      </c>
      <c r="AC33" t="s">
        <v>759</v>
      </c>
      <c r="AD33" t="s">
        <v>96</v>
      </c>
      <c r="AE33">
        <v>1</v>
      </c>
      <c r="AF33" t="s">
        <v>1053</v>
      </c>
      <c r="AG33" t="b">
        <v>1</v>
      </c>
      <c r="AH33" t="s">
        <v>1054</v>
      </c>
      <c r="AI33" t="s">
        <v>99</v>
      </c>
      <c r="AJ33" t="s">
        <v>100</v>
      </c>
      <c r="AK33">
        <v>57.99</v>
      </c>
      <c r="AL33" t="s">
        <v>101</v>
      </c>
      <c r="AN33" t="s">
        <v>1040</v>
      </c>
      <c r="AO33">
        <v>1</v>
      </c>
      <c r="AP33" t="s">
        <v>103</v>
      </c>
      <c r="AQ33">
        <v>300.99</v>
      </c>
      <c r="AR33" t="s">
        <v>101</v>
      </c>
      <c r="AS33" t="s">
        <v>83</v>
      </c>
      <c r="AT33" t="s">
        <v>104</v>
      </c>
      <c r="AU33" t="s">
        <v>1041</v>
      </c>
      <c r="AV33" t="s">
        <v>106</v>
      </c>
      <c r="AW33" t="s">
        <v>107</v>
      </c>
      <c r="AX33">
        <v>90</v>
      </c>
      <c r="AY33" t="s">
        <v>121</v>
      </c>
      <c r="AZ33" t="s">
        <v>109</v>
      </c>
      <c r="BA33" t="s">
        <v>110</v>
      </c>
      <c r="BB33" t="s">
        <v>122</v>
      </c>
      <c r="BC33" t="s">
        <v>1618</v>
      </c>
      <c r="BD33" s="1">
        <v>45020</v>
      </c>
      <c r="BE33" t="s">
        <v>1042</v>
      </c>
      <c r="BF33" s="1">
        <v>44803</v>
      </c>
      <c r="BG33" t="s">
        <v>114</v>
      </c>
      <c r="BH33" s="1">
        <v>44981</v>
      </c>
      <c r="BI33">
        <v>1</v>
      </c>
      <c r="BJ33">
        <f>BK33*1000</f>
        <v>710</v>
      </c>
      <c r="BK33">
        <v>0.71</v>
      </c>
      <c r="BL33">
        <v>0.71</v>
      </c>
      <c r="BM33" t="s">
        <v>123</v>
      </c>
      <c r="BN33" t="s">
        <v>124</v>
      </c>
      <c r="BO33">
        <v>0.21</v>
      </c>
      <c r="BP33">
        <v>0.64</v>
      </c>
      <c r="BQ33">
        <v>1</v>
      </c>
      <c r="BR33" t="s">
        <v>117</v>
      </c>
      <c r="BS33" t="s">
        <v>118</v>
      </c>
      <c r="BT33" t="s">
        <v>119</v>
      </c>
      <c r="BU33" t="s">
        <v>120</v>
      </c>
      <c r="BX33" t="b">
        <v>0</v>
      </c>
      <c r="BY33" t="b">
        <v>1</v>
      </c>
      <c r="BZ33">
        <f>VLOOKUP(AA33,Comps2,6,FALSE)</f>
        <v>218</v>
      </c>
      <c r="CA33">
        <f>VLOOKUP(AA33,Comps2,7,FALSE)</f>
        <v>239</v>
      </c>
      <c r="CB33" t="str">
        <f>VLOOKUP(AA33,Comps2,8,FALSE)</f>
        <v>mm</v>
      </c>
      <c r="CC33" t="str">
        <f>VLOOKUP(AA33,Comps2,9,FALSE)</f>
        <v>Field</v>
      </c>
      <c r="CD33">
        <f>VLOOKUP(AA33,Comps2,10,FALSE)</f>
        <v>130</v>
      </c>
      <c r="CE33" t="str">
        <f>VLOOKUP(AA33,Comps2,11,FALSE)</f>
        <v>g</v>
      </c>
      <c r="CF33" t="str">
        <f>VLOOKUP(AA33,Comps2,12,FALSE)</f>
        <v>Field</v>
      </c>
      <c r="CG33">
        <f>VLOOKUP(AA33,Comps2,13,FALSE)</f>
        <v>0</v>
      </c>
      <c r="CH33" t="e">
        <f>VLOOKUP(AA33,Comps2,14,FALSE)</f>
        <v>#N/A</v>
      </c>
      <c r="CI33" t="str">
        <f>VLOOKUP(AA33,Comps2,15,FALSE)</f>
        <v>LAB</v>
      </c>
    </row>
    <row r="34" spans="1:87" x14ac:dyDescent="0.25">
      <c r="A34" s="1">
        <v>44789</v>
      </c>
      <c r="B34">
        <v>8</v>
      </c>
      <c r="C34">
        <v>2022</v>
      </c>
      <c r="D34" t="s">
        <v>620</v>
      </c>
      <c r="E34" t="s">
        <v>621</v>
      </c>
      <c r="F34" t="s">
        <v>78</v>
      </c>
      <c r="G34" t="s">
        <v>79</v>
      </c>
      <c r="H34" t="s">
        <v>80</v>
      </c>
      <c r="I34" t="s">
        <v>81</v>
      </c>
      <c r="J34" t="s">
        <v>82</v>
      </c>
      <c r="K34" t="s">
        <v>83</v>
      </c>
      <c r="L34" t="s">
        <v>84</v>
      </c>
      <c r="M34" t="s">
        <v>633</v>
      </c>
      <c r="N34" t="s">
        <v>86</v>
      </c>
      <c r="O34" s="2">
        <v>0.375</v>
      </c>
      <c r="P34" t="s">
        <v>87</v>
      </c>
      <c r="Q34">
        <v>1</v>
      </c>
      <c r="R34" t="s">
        <v>88</v>
      </c>
      <c r="S34">
        <v>32.767538999999999</v>
      </c>
      <c r="T34">
        <v>-117.160904</v>
      </c>
      <c r="U34" t="s">
        <v>89</v>
      </c>
      <c r="V34" t="b">
        <v>0</v>
      </c>
      <c r="W34">
        <v>9</v>
      </c>
      <c r="X34" t="s">
        <v>634</v>
      </c>
      <c r="Y34" t="s">
        <v>91</v>
      </c>
      <c r="AA34" t="s">
        <v>666</v>
      </c>
      <c r="AB34" t="s">
        <v>347</v>
      </c>
      <c r="AC34" t="s">
        <v>348</v>
      </c>
      <c r="AD34" t="s">
        <v>96</v>
      </c>
      <c r="AE34">
        <v>1</v>
      </c>
      <c r="AF34" t="s">
        <v>667</v>
      </c>
      <c r="AG34" t="b">
        <v>1</v>
      </c>
      <c r="AH34" t="s">
        <v>668</v>
      </c>
      <c r="AI34" t="s">
        <v>146</v>
      </c>
      <c r="AJ34" t="s">
        <v>147</v>
      </c>
      <c r="AK34">
        <v>190.62</v>
      </c>
      <c r="AL34" t="s">
        <v>101</v>
      </c>
      <c r="AN34" t="s">
        <v>669</v>
      </c>
      <c r="AO34">
        <v>1</v>
      </c>
      <c r="AP34" t="s">
        <v>103</v>
      </c>
      <c r="AQ34">
        <v>381.24</v>
      </c>
      <c r="AR34" t="s">
        <v>101</v>
      </c>
      <c r="AS34" t="s">
        <v>83</v>
      </c>
      <c r="AT34" t="s">
        <v>104</v>
      </c>
      <c r="AU34" t="s">
        <v>670</v>
      </c>
      <c r="AV34" t="s">
        <v>106</v>
      </c>
      <c r="AW34" t="s">
        <v>107</v>
      </c>
      <c r="AX34">
        <v>90</v>
      </c>
      <c r="AY34" t="s">
        <v>121</v>
      </c>
      <c r="AZ34" t="s">
        <v>109</v>
      </c>
      <c r="BA34" t="s">
        <v>110</v>
      </c>
      <c r="BB34" t="s">
        <v>122</v>
      </c>
      <c r="BC34" t="s">
        <v>1614</v>
      </c>
      <c r="BD34" s="1">
        <v>45020</v>
      </c>
      <c r="BE34" t="s">
        <v>672</v>
      </c>
      <c r="BF34" s="1">
        <v>44789</v>
      </c>
      <c r="BG34" t="s">
        <v>114</v>
      </c>
      <c r="BH34" s="1">
        <v>45014</v>
      </c>
      <c r="BI34">
        <v>1</v>
      </c>
      <c r="BJ34">
        <f>BK34*1000</f>
        <v>680</v>
      </c>
      <c r="BK34">
        <v>0.68</v>
      </c>
      <c r="BL34">
        <v>0.68</v>
      </c>
      <c r="BM34" t="s">
        <v>123</v>
      </c>
      <c r="BN34" t="s">
        <v>124</v>
      </c>
      <c r="BO34">
        <v>0.21</v>
      </c>
      <c r="BP34">
        <v>0.64</v>
      </c>
      <c r="BQ34">
        <v>1</v>
      </c>
      <c r="BR34" t="s">
        <v>117</v>
      </c>
      <c r="BS34" t="s">
        <v>118</v>
      </c>
      <c r="BT34" t="s">
        <v>119</v>
      </c>
      <c r="BU34" t="s">
        <v>120</v>
      </c>
      <c r="BX34" t="b">
        <v>0</v>
      </c>
      <c r="BY34" t="b">
        <v>1</v>
      </c>
      <c r="BZ34">
        <f>VLOOKUP(AA34,Comps2,6,FALSE)</f>
        <v>522</v>
      </c>
      <c r="CA34">
        <f>VLOOKUP(AA34,Comps2,7,FALSE)</f>
        <v>581</v>
      </c>
      <c r="CB34" t="str">
        <f>VLOOKUP(AA34,Comps2,8,FALSE)</f>
        <v>mm</v>
      </c>
      <c r="CC34" t="str">
        <f>VLOOKUP(AA34,Comps2,9,FALSE)</f>
        <v>Field</v>
      </c>
      <c r="CD34">
        <f>VLOOKUP(AA34,Comps2,10,FALSE)</f>
        <v>2580</v>
      </c>
      <c r="CE34" t="str">
        <f>VLOOKUP(AA34,Comps2,11,FALSE)</f>
        <v>g</v>
      </c>
      <c r="CF34" t="str">
        <f>VLOOKUP(AA34,Comps2,12,FALSE)</f>
        <v>Field</v>
      </c>
      <c r="CG34">
        <f>VLOOKUP(AA34,Comps2,13,FALSE)</f>
        <v>0</v>
      </c>
      <c r="CH34" t="e">
        <f>VLOOKUP(AA34,Comps2,14,FALSE)</f>
        <v>#N/A</v>
      </c>
      <c r="CI34" t="str">
        <f>VLOOKUP(AA34,Comps2,15,FALSE)</f>
        <v>LAB</v>
      </c>
    </row>
    <row r="35" spans="1:87" x14ac:dyDescent="0.25">
      <c r="A35" s="1">
        <v>44789</v>
      </c>
      <c r="B35">
        <v>8</v>
      </c>
      <c r="C35">
        <v>2022</v>
      </c>
      <c r="D35" t="s">
        <v>620</v>
      </c>
      <c r="E35" t="s">
        <v>621</v>
      </c>
      <c r="F35" t="s">
        <v>78</v>
      </c>
      <c r="G35" t="s">
        <v>79</v>
      </c>
      <c r="H35" t="s">
        <v>80</v>
      </c>
      <c r="I35" t="s">
        <v>81</v>
      </c>
      <c r="J35" t="s">
        <v>82</v>
      </c>
      <c r="K35" t="s">
        <v>83</v>
      </c>
      <c r="L35" t="s">
        <v>84</v>
      </c>
      <c r="M35" t="s">
        <v>633</v>
      </c>
      <c r="N35" t="s">
        <v>86</v>
      </c>
      <c r="O35" s="2">
        <v>0.375</v>
      </c>
      <c r="P35" t="s">
        <v>87</v>
      </c>
      <c r="Q35">
        <v>1</v>
      </c>
      <c r="R35" t="s">
        <v>88</v>
      </c>
      <c r="S35">
        <v>32.767538999999999</v>
      </c>
      <c r="T35">
        <v>-117.160904</v>
      </c>
      <c r="U35" t="s">
        <v>89</v>
      </c>
      <c r="V35" t="b">
        <v>0</v>
      </c>
      <c r="W35">
        <v>9</v>
      </c>
      <c r="X35" t="s">
        <v>634</v>
      </c>
      <c r="Y35" t="s">
        <v>91</v>
      </c>
      <c r="AA35" t="s">
        <v>678</v>
      </c>
      <c r="AB35" t="s">
        <v>347</v>
      </c>
      <c r="AC35" t="s">
        <v>348</v>
      </c>
      <c r="AD35" t="s">
        <v>96</v>
      </c>
      <c r="AE35">
        <v>1</v>
      </c>
      <c r="AF35" t="s">
        <v>679</v>
      </c>
      <c r="AG35" t="b">
        <v>1</v>
      </c>
      <c r="AH35" t="s">
        <v>680</v>
      </c>
      <c r="AI35" t="s">
        <v>146</v>
      </c>
      <c r="AJ35" t="s">
        <v>147</v>
      </c>
      <c r="AK35">
        <v>190.62</v>
      </c>
      <c r="AL35" t="s">
        <v>101</v>
      </c>
      <c r="AN35" t="s">
        <v>669</v>
      </c>
      <c r="AO35">
        <v>1</v>
      </c>
      <c r="AP35" t="s">
        <v>103</v>
      </c>
      <c r="AQ35">
        <v>381.24</v>
      </c>
      <c r="AR35" t="s">
        <v>101</v>
      </c>
      <c r="AS35" t="s">
        <v>83</v>
      </c>
      <c r="AT35" t="s">
        <v>104</v>
      </c>
      <c r="AU35" t="s">
        <v>670</v>
      </c>
      <c r="AV35" t="s">
        <v>106</v>
      </c>
      <c r="AW35" t="s">
        <v>107</v>
      </c>
      <c r="AX35">
        <v>90</v>
      </c>
      <c r="AY35" t="s">
        <v>121</v>
      </c>
      <c r="AZ35" t="s">
        <v>109</v>
      </c>
      <c r="BA35" t="s">
        <v>110</v>
      </c>
      <c r="BB35" t="s">
        <v>122</v>
      </c>
      <c r="BC35" t="s">
        <v>1614</v>
      </c>
      <c r="BD35" s="1">
        <v>45020</v>
      </c>
      <c r="BE35" t="s">
        <v>672</v>
      </c>
      <c r="BF35" s="1">
        <v>44789</v>
      </c>
      <c r="BG35" t="s">
        <v>114</v>
      </c>
      <c r="BH35" s="1">
        <v>45014</v>
      </c>
      <c r="BI35">
        <v>1</v>
      </c>
      <c r="BJ35">
        <f>BK35*1000</f>
        <v>680</v>
      </c>
      <c r="BK35">
        <v>0.68</v>
      </c>
      <c r="BL35">
        <v>0.68</v>
      </c>
      <c r="BM35" t="s">
        <v>123</v>
      </c>
      <c r="BN35" t="s">
        <v>124</v>
      </c>
      <c r="BO35">
        <v>0.21</v>
      </c>
      <c r="BP35">
        <v>0.64</v>
      </c>
      <c r="BQ35">
        <v>1</v>
      </c>
      <c r="BR35" t="s">
        <v>117</v>
      </c>
      <c r="BS35" t="s">
        <v>118</v>
      </c>
      <c r="BT35" t="s">
        <v>119</v>
      </c>
      <c r="BU35" t="s">
        <v>120</v>
      </c>
      <c r="BX35" t="b">
        <v>0</v>
      </c>
      <c r="BY35" t="b">
        <v>1</v>
      </c>
      <c r="BZ35">
        <f>VLOOKUP(AA35,Comps2,6,FALSE)</f>
        <v>567</v>
      </c>
      <c r="CA35">
        <f>VLOOKUP(AA35,Comps2,7,FALSE)</f>
        <v>633</v>
      </c>
      <c r="CB35" t="str">
        <f>VLOOKUP(AA35,Comps2,8,FALSE)</f>
        <v>mm</v>
      </c>
      <c r="CC35" t="str">
        <f>VLOOKUP(AA35,Comps2,9,FALSE)</f>
        <v>Field</v>
      </c>
      <c r="CD35">
        <f>VLOOKUP(AA35,Comps2,10,FALSE)</f>
        <v>3485</v>
      </c>
      <c r="CE35" t="str">
        <f>VLOOKUP(AA35,Comps2,11,FALSE)</f>
        <v>g</v>
      </c>
      <c r="CF35" t="str">
        <f>VLOOKUP(AA35,Comps2,12,FALSE)</f>
        <v>Field</v>
      </c>
      <c r="CG35">
        <f>VLOOKUP(AA35,Comps2,13,FALSE)</f>
        <v>0</v>
      </c>
      <c r="CH35" t="e">
        <f>VLOOKUP(AA35,Comps2,14,FALSE)</f>
        <v>#N/A</v>
      </c>
      <c r="CI35" t="str">
        <f>VLOOKUP(AA35,Comps2,15,FALSE)</f>
        <v>LAB</v>
      </c>
    </row>
    <row r="36" spans="1:87" x14ac:dyDescent="0.25">
      <c r="A36" s="1">
        <v>44789</v>
      </c>
      <c r="B36">
        <v>8</v>
      </c>
      <c r="C36">
        <v>2022</v>
      </c>
      <c r="D36" t="s">
        <v>620</v>
      </c>
      <c r="E36" t="s">
        <v>621</v>
      </c>
      <c r="F36" t="s">
        <v>78</v>
      </c>
      <c r="G36" t="s">
        <v>79</v>
      </c>
      <c r="H36" t="s">
        <v>80</v>
      </c>
      <c r="I36" t="s">
        <v>81</v>
      </c>
      <c r="J36" t="s">
        <v>82</v>
      </c>
      <c r="K36" t="s">
        <v>83</v>
      </c>
      <c r="L36" t="s">
        <v>84</v>
      </c>
      <c r="M36" t="s">
        <v>573</v>
      </c>
      <c r="N36" t="s">
        <v>86</v>
      </c>
      <c r="O36" s="2">
        <v>0.375</v>
      </c>
      <c r="P36" t="s">
        <v>528</v>
      </c>
      <c r="Q36">
        <v>1</v>
      </c>
      <c r="R36" t="s">
        <v>88</v>
      </c>
      <c r="S36">
        <v>32.767538999999999</v>
      </c>
      <c r="T36">
        <v>-117.160904</v>
      </c>
      <c r="U36" t="s">
        <v>89</v>
      </c>
      <c r="V36" t="b">
        <v>0</v>
      </c>
      <c r="W36">
        <v>9</v>
      </c>
      <c r="X36" t="s">
        <v>529</v>
      </c>
      <c r="Y36" t="s">
        <v>91</v>
      </c>
      <c r="AA36" t="s">
        <v>622</v>
      </c>
      <c r="AB36" t="s">
        <v>142</v>
      </c>
      <c r="AC36" t="s">
        <v>143</v>
      </c>
      <c r="AD36" t="s">
        <v>96</v>
      </c>
      <c r="AE36">
        <v>1</v>
      </c>
      <c r="AF36" t="s">
        <v>623</v>
      </c>
      <c r="AG36" t="b">
        <v>1</v>
      </c>
      <c r="AH36" t="s">
        <v>624</v>
      </c>
      <c r="AI36" t="s">
        <v>99</v>
      </c>
      <c r="AJ36" t="s">
        <v>100</v>
      </c>
      <c r="AK36">
        <v>119.1</v>
      </c>
      <c r="AL36" t="s">
        <v>101</v>
      </c>
      <c r="AN36" t="s">
        <v>625</v>
      </c>
      <c r="AO36">
        <v>1</v>
      </c>
      <c r="AP36" t="s">
        <v>103</v>
      </c>
      <c r="AQ36">
        <v>299.98</v>
      </c>
      <c r="AR36" t="s">
        <v>101</v>
      </c>
      <c r="AS36" t="s">
        <v>83</v>
      </c>
      <c r="AT36" t="s">
        <v>104</v>
      </c>
      <c r="AU36" t="s">
        <v>626</v>
      </c>
      <c r="AV36" t="s">
        <v>106</v>
      </c>
      <c r="AW36" t="s">
        <v>107</v>
      </c>
      <c r="AX36">
        <v>90</v>
      </c>
      <c r="AY36" t="s">
        <v>121</v>
      </c>
      <c r="AZ36" t="s">
        <v>109</v>
      </c>
      <c r="BA36" t="s">
        <v>110</v>
      </c>
      <c r="BB36" t="s">
        <v>122</v>
      </c>
      <c r="BC36" t="s">
        <v>1614</v>
      </c>
      <c r="BD36" s="1">
        <v>45020</v>
      </c>
      <c r="BE36" t="s">
        <v>628</v>
      </c>
      <c r="BF36" s="1">
        <v>44789</v>
      </c>
      <c r="BG36" t="s">
        <v>114</v>
      </c>
      <c r="BH36" s="1">
        <v>45014</v>
      </c>
      <c r="BI36">
        <v>1</v>
      </c>
      <c r="BJ36">
        <f>BK36*1000</f>
        <v>670</v>
      </c>
      <c r="BK36">
        <v>0.67</v>
      </c>
      <c r="BL36">
        <v>0.67</v>
      </c>
      <c r="BM36" t="s">
        <v>123</v>
      </c>
      <c r="BN36" t="s">
        <v>124</v>
      </c>
      <c r="BO36">
        <v>0.21</v>
      </c>
      <c r="BP36">
        <v>0.64</v>
      </c>
      <c r="BQ36">
        <v>1</v>
      </c>
      <c r="BR36" t="s">
        <v>117</v>
      </c>
      <c r="BS36" t="s">
        <v>118</v>
      </c>
      <c r="BT36" t="s">
        <v>119</v>
      </c>
      <c r="BU36" t="s">
        <v>120</v>
      </c>
      <c r="BX36" t="b">
        <v>0</v>
      </c>
      <c r="BY36" t="b">
        <v>1</v>
      </c>
      <c r="BZ36">
        <f>VLOOKUP(AA36,Comps2,6,FALSE)</f>
        <v>336</v>
      </c>
      <c r="CA36">
        <f>VLOOKUP(AA36,Comps2,7,FALSE)</f>
        <v>357</v>
      </c>
      <c r="CB36" t="str">
        <f>VLOOKUP(AA36,Comps2,8,FALSE)</f>
        <v>mm</v>
      </c>
      <c r="CC36" t="str">
        <f>VLOOKUP(AA36,Comps2,9,FALSE)</f>
        <v>Field</v>
      </c>
      <c r="CD36">
        <f>VLOOKUP(AA36,Comps2,10,FALSE)</f>
        <v>730</v>
      </c>
      <c r="CE36" t="str">
        <f>VLOOKUP(AA36,Comps2,11,FALSE)</f>
        <v>g</v>
      </c>
      <c r="CF36" t="str">
        <f>VLOOKUP(AA36,Comps2,12,FALSE)</f>
        <v>Field</v>
      </c>
      <c r="CG36">
        <f>VLOOKUP(AA36,Comps2,13,FALSE)</f>
        <v>0</v>
      </c>
      <c r="CH36">
        <f>VLOOKUP(AA36,Comps2,14,FALSE)</f>
        <v>11</v>
      </c>
      <c r="CI36" t="str">
        <f>VLOOKUP(AA36,Comps2,15,FALSE)</f>
        <v>LAB</v>
      </c>
    </row>
    <row r="37" spans="1:87" x14ac:dyDescent="0.25">
      <c r="A37" s="1">
        <v>44789</v>
      </c>
      <c r="B37">
        <v>8</v>
      </c>
      <c r="C37">
        <v>2022</v>
      </c>
      <c r="D37" t="s">
        <v>620</v>
      </c>
      <c r="E37" t="s">
        <v>621</v>
      </c>
      <c r="F37" t="s">
        <v>78</v>
      </c>
      <c r="G37" t="s">
        <v>79</v>
      </c>
      <c r="H37" t="s">
        <v>80</v>
      </c>
      <c r="I37" t="s">
        <v>81</v>
      </c>
      <c r="J37" t="s">
        <v>82</v>
      </c>
      <c r="K37" t="s">
        <v>83</v>
      </c>
      <c r="L37" t="s">
        <v>84</v>
      </c>
      <c r="M37" t="s">
        <v>633</v>
      </c>
      <c r="N37" t="s">
        <v>86</v>
      </c>
      <c r="O37" s="2">
        <v>0.375</v>
      </c>
      <c r="P37" t="s">
        <v>87</v>
      </c>
      <c r="Q37">
        <v>1</v>
      </c>
      <c r="R37" t="s">
        <v>88</v>
      </c>
      <c r="S37">
        <v>32.767538999999999</v>
      </c>
      <c r="T37">
        <v>-117.160904</v>
      </c>
      <c r="U37" t="s">
        <v>89</v>
      </c>
      <c r="V37" t="b">
        <v>0</v>
      </c>
      <c r="W37">
        <v>9</v>
      </c>
      <c r="X37" t="s">
        <v>634</v>
      </c>
      <c r="Y37" t="s">
        <v>91</v>
      </c>
      <c r="AA37" t="s">
        <v>682</v>
      </c>
      <c r="AB37" t="s">
        <v>142</v>
      </c>
      <c r="AC37" t="s">
        <v>143</v>
      </c>
      <c r="AD37" t="s">
        <v>96</v>
      </c>
      <c r="AE37">
        <v>1</v>
      </c>
      <c r="AF37" t="s">
        <v>683</v>
      </c>
      <c r="AG37" t="b">
        <v>1</v>
      </c>
      <c r="AH37" t="s">
        <v>684</v>
      </c>
      <c r="AI37" t="s">
        <v>99</v>
      </c>
      <c r="AJ37" t="s">
        <v>100</v>
      </c>
      <c r="AK37">
        <v>180.88</v>
      </c>
      <c r="AL37" t="s">
        <v>101</v>
      </c>
      <c r="AN37" t="s">
        <v>625</v>
      </c>
      <c r="AO37">
        <v>1</v>
      </c>
      <c r="AP37" t="s">
        <v>103</v>
      </c>
      <c r="AQ37">
        <v>299.98</v>
      </c>
      <c r="AR37" t="s">
        <v>101</v>
      </c>
      <c r="AS37" t="s">
        <v>83</v>
      </c>
      <c r="AT37" t="s">
        <v>104</v>
      </c>
      <c r="AU37" t="s">
        <v>626</v>
      </c>
      <c r="AV37" t="s">
        <v>106</v>
      </c>
      <c r="AW37" t="s">
        <v>107</v>
      </c>
      <c r="AX37">
        <v>90</v>
      </c>
      <c r="AY37" t="s">
        <v>121</v>
      </c>
      <c r="AZ37" t="s">
        <v>109</v>
      </c>
      <c r="BA37" t="s">
        <v>110</v>
      </c>
      <c r="BB37" t="s">
        <v>122</v>
      </c>
      <c r="BC37" t="s">
        <v>1614</v>
      </c>
      <c r="BD37" s="1">
        <v>45020</v>
      </c>
      <c r="BE37" t="s">
        <v>628</v>
      </c>
      <c r="BF37" s="1">
        <v>44789</v>
      </c>
      <c r="BG37" t="s">
        <v>114</v>
      </c>
      <c r="BH37" s="1">
        <v>45014</v>
      </c>
      <c r="BI37">
        <v>1</v>
      </c>
      <c r="BJ37">
        <f>BK37*1000</f>
        <v>670</v>
      </c>
      <c r="BK37">
        <v>0.67</v>
      </c>
      <c r="BL37">
        <v>0.67</v>
      </c>
      <c r="BM37" t="s">
        <v>123</v>
      </c>
      <c r="BN37" t="s">
        <v>124</v>
      </c>
      <c r="BO37">
        <v>0.21</v>
      </c>
      <c r="BP37">
        <v>0.64</v>
      </c>
      <c r="BQ37">
        <v>1</v>
      </c>
      <c r="BR37" t="s">
        <v>117</v>
      </c>
      <c r="BS37" t="s">
        <v>118</v>
      </c>
      <c r="BT37" t="s">
        <v>119</v>
      </c>
      <c r="BU37" t="s">
        <v>120</v>
      </c>
      <c r="BX37" t="b">
        <v>0</v>
      </c>
      <c r="BY37" t="b">
        <v>1</v>
      </c>
      <c r="BZ37">
        <f>VLOOKUP(AA37,Comps2,6,FALSE)</f>
        <v>379</v>
      </c>
      <c r="CA37">
        <f>VLOOKUP(AA37,Comps2,7,FALSE)</f>
        <v>395</v>
      </c>
      <c r="CB37" t="str">
        <f>VLOOKUP(AA37,Comps2,8,FALSE)</f>
        <v>mm</v>
      </c>
      <c r="CC37" t="str">
        <f>VLOOKUP(AA37,Comps2,9,FALSE)</f>
        <v>Field</v>
      </c>
      <c r="CD37">
        <f>VLOOKUP(AA37,Comps2,10,FALSE)</f>
        <v>1110</v>
      </c>
      <c r="CE37" t="str">
        <f>VLOOKUP(AA37,Comps2,11,FALSE)</f>
        <v>g</v>
      </c>
      <c r="CF37" t="str">
        <f>VLOOKUP(AA37,Comps2,12,FALSE)</f>
        <v>Field</v>
      </c>
      <c r="CG37">
        <f>VLOOKUP(AA37,Comps2,13,FALSE)</f>
        <v>0</v>
      </c>
      <c r="CH37">
        <f>VLOOKUP(AA37,Comps2,14,FALSE)</f>
        <v>12</v>
      </c>
      <c r="CI37" t="str">
        <f>VLOOKUP(AA37,Comps2,15,FALSE)</f>
        <v>LAB</v>
      </c>
    </row>
    <row r="38" spans="1:87" x14ac:dyDescent="0.25">
      <c r="A38" s="1">
        <v>44697</v>
      </c>
      <c r="B38">
        <v>5</v>
      </c>
      <c r="C38">
        <v>2022</v>
      </c>
      <c r="D38" t="s">
        <v>76</v>
      </c>
      <c r="E38" t="s">
        <v>77</v>
      </c>
      <c r="F38" t="s">
        <v>78</v>
      </c>
      <c r="G38" t="s">
        <v>79</v>
      </c>
      <c r="H38" t="s">
        <v>80</v>
      </c>
      <c r="I38" t="s">
        <v>81</v>
      </c>
      <c r="J38" t="s">
        <v>82</v>
      </c>
      <c r="K38" t="s">
        <v>83</v>
      </c>
      <c r="L38" t="s">
        <v>84</v>
      </c>
      <c r="M38" t="s">
        <v>85</v>
      </c>
      <c r="N38" t="s">
        <v>86</v>
      </c>
      <c r="O38" s="2">
        <v>0.55555555555555558</v>
      </c>
      <c r="P38" t="s">
        <v>87</v>
      </c>
      <c r="Q38">
        <v>1</v>
      </c>
      <c r="R38" t="s">
        <v>88</v>
      </c>
      <c r="S38">
        <v>32.736890000000002</v>
      </c>
      <c r="T38">
        <v>-117.06286</v>
      </c>
      <c r="U38" t="s">
        <v>89</v>
      </c>
      <c r="V38" t="b">
        <v>0</v>
      </c>
      <c r="X38" t="s">
        <v>90</v>
      </c>
      <c r="Y38" t="s">
        <v>91</v>
      </c>
      <c r="Z38" t="s">
        <v>92</v>
      </c>
      <c r="AA38" t="s">
        <v>178</v>
      </c>
      <c r="AB38" t="s">
        <v>142</v>
      </c>
      <c r="AC38" t="s">
        <v>143</v>
      </c>
      <c r="AD38" t="s">
        <v>96</v>
      </c>
      <c r="AE38">
        <v>1</v>
      </c>
      <c r="AF38" t="s">
        <v>179</v>
      </c>
      <c r="AG38" t="b">
        <v>1</v>
      </c>
      <c r="AH38" t="s">
        <v>180</v>
      </c>
      <c r="AI38" t="s">
        <v>99</v>
      </c>
      <c r="AJ38" t="s">
        <v>100</v>
      </c>
      <c r="AK38">
        <v>99</v>
      </c>
      <c r="AL38" t="s">
        <v>101</v>
      </c>
      <c r="AN38" t="s">
        <v>181</v>
      </c>
      <c r="AO38">
        <v>1</v>
      </c>
      <c r="AP38" t="s">
        <v>103</v>
      </c>
      <c r="AQ38">
        <v>600</v>
      </c>
      <c r="AR38" t="s">
        <v>101</v>
      </c>
      <c r="AS38" t="s">
        <v>83</v>
      </c>
      <c r="AT38" t="s">
        <v>104</v>
      </c>
      <c r="AU38" t="s">
        <v>182</v>
      </c>
      <c r="AV38" t="s">
        <v>106</v>
      </c>
      <c r="AW38" t="s">
        <v>107</v>
      </c>
      <c r="AX38">
        <v>90</v>
      </c>
      <c r="AY38" t="s">
        <v>121</v>
      </c>
      <c r="AZ38" t="s">
        <v>109</v>
      </c>
      <c r="BA38" t="s">
        <v>110</v>
      </c>
      <c r="BB38" t="s">
        <v>122</v>
      </c>
      <c r="BC38" t="s">
        <v>112</v>
      </c>
      <c r="BD38" s="1">
        <v>44839</v>
      </c>
      <c r="BE38" t="s">
        <v>183</v>
      </c>
      <c r="BF38" s="1">
        <v>44697</v>
      </c>
      <c r="BG38" t="s">
        <v>114</v>
      </c>
      <c r="BH38" s="1">
        <v>44819</v>
      </c>
      <c r="BI38">
        <v>1</v>
      </c>
      <c r="BJ38">
        <f>BK38*1000</f>
        <v>560</v>
      </c>
      <c r="BK38">
        <v>0.56000000000000005</v>
      </c>
      <c r="BL38">
        <v>0.56000000000000005</v>
      </c>
      <c r="BM38" t="s">
        <v>115</v>
      </c>
      <c r="BN38" t="s">
        <v>116</v>
      </c>
      <c r="BO38">
        <v>0.21</v>
      </c>
      <c r="BP38">
        <v>0.62</v>
      </c>
      <c r="BQ38">
        <v>1</v>
      </c>
      <c r="BR38" t="s">
        <v>117</v>
      </c>
      <c r="BS38" t="s">
        <v>118</v>
      </c>
      <c r="BT38" t="s">
        <v>119</v>
      </c>
      <c r="BU38" t="s">
        <v>120</v>
      </c>
      <c r="BX38" t="b">
        <v>0</v>
      </c>
      <c r="BY38" t="b">
        <v>1</v>
      </c>
      <c r="BZ38">
        <f>VLOOKUP(AA38,Comps2,6,FALSE)</f>
        <v>325</v>
      </c>
      <c r="CA38">
        <f>VLOOKUP(AA38,Comps2,7,FALSE)</f>
        <v>340</v>
      </c>
      <c r="CB38" t="str">
        <f>VLOOKUP(AA38,Comps2,8,FALSE)</f>
        <v>mm</v>
      </c>
      <c r="CC38" t="str">
        <f>VLOOKUP(AA38,Comps2,9,FALSE)</f>
        <v>Field</v>
      </c>
      <c r="CD38">
        <f>VLOOKUP(AA38,Comps2,10,FALSE)</f>
        <v>505</v>
      </c>
      <c r="CE38" t="str">
        <f>VLOOKUP(AA38,Comps2,11,FALSE)</f>
        <v>g</v>
      </c>
      <c r="CF38" t="str">
        <f>VLOOKUP(AA38,Comps2,12,FALSE)</f>
        <v>Field</v>
      </c>
      <c r="CG38">
        <f>VLOOKUP(AA38,Comps2,13,FALSE)</f>
        <v>0</v>
      </c>
      <c r="CH38">
        <f>VLOOKUP(AA38,Comps2,14,FALSE)</f>
        <v>9</v>
      </c>
      <c r="CI38" t="str">
        <f>VLOOKUP(AA38,Comps2,15,FALSE)</f>
        <v>LAB</v>
      </c>
    </row>
    <row r="39" spans="1:87" x14ac:dyDescent="0.25">
      <c r="A39" s="1">
        <v>44697</v>
      </c>
      <c r="B39">
        <v>5</v>
      </c>
      <c r="C39">
        <v>2022</v>
      </c>
      <c r="D39" t="s">
        <v>76</v>
      </c>
      <c r="E39" t="s">
        <v>77</v>
      </c>
      <c r="F39" t="s">
        <v>78</v>
      </c>
      <c r="G39" t="s">
        <v>79</v>
      </c>
      <c r="H39" t="s">
        <v>80</v>
      </c>
      <c r="I39" t="s">
        <v>81</v>
      </c>
      <c r="J39" t="s">
        <v>82</v>
      </c>
      <c r="K39" t="s">
        <v>83</v>
      </c>
      <c r="L39" t="s">
        <v>84</v>
      </c>
      <c r="M39" t="s">
        <v>85</v>
      </c>
      <c r="N39" t="s">
        <v>86</v>
      </c>
      <c r="O39" s="2">
        <v>0.55555555555555558</v>
      </c>
      <c r="P39" t="s">
        <v>87</v>
      </c>
      <c r="Q39">
        <v>1</v>
      </c>
      <c r="R39" t="s">
        <v>88</v>
      </c>
      <c r="S39">
        <v>32.736890000000002</v>
      </c>
      <c r="T39">
        <v>-117.06286</v>
      </c>
      <c r="U39" t="s">
        <v>89</v>
      </c>
      <c r="V39" t="b">
        <v>0</v>
      </c>
      <c r="X39" t="s">
        <v>90</v>
      </c>
      <c r="Y39" t="s">
        <v>91</v>
      </c>
      <c r="Z39" t="s">
        <v>92</v>
      </c>
      <c r="AA39" t="s">
        <v>192</v>
      </c>
      <c r="AB39" t="s">
        <v>142</v>
      </c>
      <c r="AC39" t="s">
        <v>143</v>
      </c>
      <c r="AD39" t="s">
        <v>96</v>
      </c>
      <c r="AE39">
        <v>1</v>
      </c>
      <c r="AF39" t="s">
        <v>193</v>
      </c>
      <c r="AG39" t="b">
        <v>1</v>
      </c>
      <c r="AH39" t="s">
        <v>194</v>
      </c>
      <c r="AI39" t="s">
        <v>99</v>
      </c>
      <c r="AJ39" t="s">
        <v>100</v>
      </c>
      <c r="AK39">
        <v>135</v>
      </c>
      <c r="AL39" t="s">
        <v>101</v>
      </c>
      <c r="AN39" t="s">
        <v>181</v>
      </c>
      <c r="AO39">
        <v>1</v>
      </c>
      <c r="AP39" t="s">
        <v>103</v>
      </c>
      <c r="AQ39">
        <v>600</v>
      </c>
      <c r="AR39" t="s">
        <v>101</v>
      </c>
      <c r="AS39" t="s">
        <v>83</v>
      </c>
      <c r="AT39" t="s">
        <v>104</v>
      </c>
      <c r="AU39" t="s">
        <v>182</v>
      </c>
      <c r="AV39" t="s">
        <v>106</v>
      </c>
      <c r="AW39" t="s">
        <v>107</v>
      </c>
      <c r="AX39">
        <v>90</v>
      </c>
      <c r="AY39" t="s">
        <v>121</v>
      </c>
      <c r="AZ39" t="s">
        <v>109</v>
      </c>
      <c r="BA39" t="s">
        <v>110</v>
      </c>
      <c r="BB39" t="s">
        <v>122</v>
      </c>
      <c r="BC39" t="s">
        <v>112</v>
      </c>
      <c r="BD39" s="1">
        <v>44839</v>
      </c>
      <c r="BE39" t="s">
        <v>183</v>
      </c>
      <c r="BF39" s="1">
        <v>44697</v>
      </c>
      <c r="BG39" t="s">
        <v>114</v>
      </c>
      <c r="BH39" s="1">
        <v>44819</v>
      </c>
      <c r="BI39">
        <v>1</v>
      </c>
      <c r="BJ39">
        <f>BK39*1000</f>
        <v>560</v>
      </c>
      <c r="BK39">
        <v>0.56000000000000005</v>
      </c>
      <c r="BL39">
        <v>0.56000000000000005</v>
      </c>
      <c r="BM39" t="s">
        <v>115</v>
      </c>
      <c r="BN39" t="s">
        <v>116</v>
      </c>
      <c r="BO39">
        <v>0.21</v>
      </c>
      <c r="BP39">
        <v>0.62</v>
      </c>
      <c r="BQ39">
        <v>1</v>
      </c>
      <c r="BR39" t="s">
        <v>117</v>
      </c>
      <c r="BS39" t="s">
        <v>118</v>
      </c>
      <c r="BT39" t="s">
        <v>119</v>
      </c>
      <c r="BU39" t="s">
        <v>120</v>
      </c>
      <c r="BX39" t="b">
        <v>0</v>
      </c>
      <c r="BY39" t="b">
        <v>1</v>
      </c>
      <c r="BZ39">
        <f>VLOOKUP(AA39,Comps2,6,FALSE)</f>
        <v>348</v>
      </c>
      <c r="CA39">
        <f>VLOOKUP(AA39,Comps2,7,FALSE)</f>
        <v>360</v>
      </c>
      <c r="CB39" t="str">
        <f>VLOOKUP(AA39,Comps2,8,FALSE)</f>
        <v>mm</v>
      </c>
      <c r="CC39" t="str">
        <f>VLOOKUP(AA39,Comps2,9,FALSE)</f>
        <v>Field</v>
      </c>
      <c r="CD39">
        <f>VLOOKUP(AA39,Comps2,10,FALSE)</f>
        <v>715</v>
      </c>
      <c r="CE39" t="str">
        <f>VLOOKUP(AA39,Comps2,11,FALSE)</f>
        <v>g</v>
      </c>
      <c r="CF39" t="str">
        <f>VLOOKUP(AA39,Comps2,12,FALSE)</f>
        <v>Field</v>
      </c>
      <c r="CG39">
        <f>VLOOKUP(AA39,Comps2,13,FALSE)</f>
        <v>0</v>
      </c>
      <c r="CH39">
        <f>VLOOKUP(AA39,Comps2,14,FALSE)</f>
        <v>10</v>
      </c>
      <c r="CI39" t="str">
        <f>VLOOKUP(AA39,Comps2,15,FALSE)</f>
        <v>LAB</v>
      </c>
    </row>
    <row r="40" spans="1:87" x14ac:dyDescent="0.25">
      <c r="A40" s="1">
        <v>44697</v>
      </c>
      <c r="B40">
        <v>5</v>
      </c>
      <c r="C40">
        <v>2022</v>
      </c>
      <c r="D40" t="s">
        <v>76</v>
      </c>
      <c r="E40" t="s">
        <v>77</v>
      </c>
      <c r="F40" t="s">
        <v>78</v>
      </c>
      <c r="G40" t="s">
        <v>79</v>
      </c>
      <c r="H40" t="s">
        <v>80</v>
      </c>
      <c r="I40" t="s">
        <v>81</v>
      </c>
      <c r="J40" t="s">
        <v>82</v>
      </c>
      <c r="K40" t="s">
        <v>83</v>
      </c>
      <c r="L40" t="s">
        <v>84</v>
      </c>
      <c r="M40" t="s">
        <v>85</v>
      </c>
      <c r="N40" t="s">
        <v>86</v>
      </c>
      <c r="O40" s="2">
        <v>0.55555555555555558</v>
      </c>
      <c r="P40" t="s">
        <v>87</v>
      </c>
      <c r="Q40">
        <v>1</v>
      </c>
      <c r="R40" t="s">
        <v>88</v>
      </c>
      <c r="S40">
        <v>32.736890000000002</v>
      </c>
      <c r="T40">
        <v>-117.06286</v>
      </c>
      <c r="U40" t="s">
        <v>89</v>
      </c>
      <c r="V40" t="b">
        <v>0</v>
      </c>
      <c r="X40" t="s">
        <v>90</v>
      </c>
      <c r="Y40" t="s">
        <v>91</v>
      </c>
      <c r="Z40" t="s">
        <v>92</v>
      </c>
      <c r="AA40" t="s">
        <v>197</v>
      </c>
      <c r="AB40" t="s">
        <v>142</v>
      </c>
      <c r="AC40" t="s">
        <v>143</v>
      </c>
      <c r="AD40" t="s">
        <v>96</v>
      </c>
      <c r="AE40">
        <v>1</v>
      </c>
      <c r="AF40" t="s">
        <v>198</v>
      </c>
      <c r="AG40" t="b">
        <v>1</v>
      </c>
      <c r="AH40" t="s">
        <v>199</v>
      </c>
      <c r="AI40" t="s">
        <v>99</v>
      </c>
      <c r="AJ40" t="s">
        <v>100</v>
      </c>
      <c r="AK40">
        <v>123</v>
      </c>
      <c r="AL40" t="s">
        <v>101</v>
      </c>
      <c r="AN40" t="s">
        <v>181</v>
      </c>
      <c r="AO40">
        <v>1</v>
      </c>
      <c r="AP40" t="s">
        <v>103</v>
      </c>
      <c r="AQ40">
        <v>600</v>
      </c>
      <c r="AR40" t="s">
        <v>101</v>
      </c>
      <c r="AS40" t="s">
        <v>83</v>
      </c>
      <c r="AT40" t="s">
        <v>104</v>
      </c>
      <c r="AU40" t="s">
        <v>182</v>
      </c>
      <c r="AV40" t="s">
        <v>106</v>
      </c>
      <c r="AW40" t="s">
        <v>107</v>
      </c>
      <c r="AX40">
        <v>90</v>
      </c>
      <c r="AY40" t="s">
        <v>121</v>
      </c>
      <c r="AZ40" t="s">
        <v>109</v>
      </c>
      <c r="BA40" t="s">
        <v>110</v>
      </c>
      <c r="BB40" t="s">
        <v>122</v>
      </c>
      <c r="BC40" t="s">
        <v>112</v>
      </c>
      <c r="BD40" s="1">
        <v>44839</v>
      </c>
      <c r="BE40" t="s">
        <v>183</v>
      </c>
      <c r="BF40" s="1">
        <v>44697</v>
      </c>
      <c r="BG40" t="s">
        <v>114</v>
      </c>
      <c r="BH40" s="1">
        <v>44819</v>
      </c>
      <c r="BI40">
        <v>1</v>
      </c>
      <c r="BJ40">
        <f>BK40*1000</f>
        <v>560</v>
      </c>
      <c r="BK40">
        <v>0.56000000000000005</v>
      </c>
      <c r="BL40">
        <v>0.56000000000000005</v>
      </c>
      <c r="BM40" t="s">
        <v>115</v>
      </c>
      <c r="BN40" t="s">
        <v>116</v>
      </c>
      <c r="BO40">
        <v>0.21</v>
      </c>
      <c r="BP40">
        <v>0.62</v>
      </c>
      <c r="BQ40">
        <v>1</v>
      </c>
      <c r="BR40" t="s">
        <v>117</v>
      </c>
      <c r="BS40" t="s">
        <v>118</v>
      </c>
      <c r="BT40" t="s">
        <v>119</v>
      </c>
      <c r="BU40" t="s">
        <v>120</v>
      </c>
      <c r="BX40" t="b">
        <v>0</v>
      </c>
      <c r="BY40" t="b">
        <v>1</v>
      </c>
      <c r="BZ40">
        <f>VLOOKUP(AA40,Comps2,6,FALSE)</f>
        <v>342</v>
      </c>
      <c r="CA40">
        <f>VLOOKUP(AA40,Comps2,7,FALSE)</f>
        <v>358</v>
      </c>
      <c r="CB40" t="str">
        <f>VLOOKUP(AA40,Comps2,8,FALSE)</f>
        <v>mm</v>
      </c>
      <c r="CC40" t="str">
        <f>VLOOKUP(AA40,Comps2,9,FALSE)</f>
        <v>Field</v>
      </c>
      <c r="CD40">
        <f>VLOOKUP(AA40,Comps2,10,FALSE)</f>
        <v>655</v>
      </c>
      <c r="CE40" t="str">
        <f>VLOOKUP(AA40,Comps2,11,FALSE)</f>
        <v>g</v>
      </c>
      <c r="CF40" t="str">
        <f>VLOOKUP(AA40,Comps2,12,FALSE)</f>
        <v>Field</v>
      </c>
      <c r="CG40">
        <f>VLOOKUP(AA40,Comps2,13,FALSE)</f>
        <v>0</v>
      </c>
      <c r="CH40">
        <f>VLOOKUP(AA40,Comps2,14,FALSE)</f>
        <v>11</v>
      </c>
      <c r="CI40" t="str">
        <f>VLOOKUP(AA40,Comps2,15,FALSE)</f>
        <v>LAB</v>
      </c>
    </row>
    <row r="41" spans="1:87" x14ac:dyDescent="0.25">
      <c r="A41" s="1">
        <v>44697</v>
      </c>
      <c r="B41">
        <v>5</v>
      </c>
      <c r="C41">
        <v>2022</v>
      </c>
      <c r="D41" t="s">
        <v>76</v>
      </c>
      <c r="E41" t="s">
        <v>77</v>
      </c>
      <c r="F41" t="s">
        <v>78</v>
      </c>
      <c r="G41" t="s">
        <v>79</v>
      </c>
      <c r="H41" t="s">
        <v>80</v>
      </c>
      <c r="I41" t="s">
        <v>81</v>
      </c>
      <c r="J41" t="s">
        <v>82</v>
      </c>
      <c r="K41" t="s">
        <v>83</v>
      </c>
      <c r="L41" t="s">
        <v>84</v>
      </c>
      <c r="M41" t="s">
        <v>85</v>
      </c>
      <c r="N41" t="s">
        <v>86</v>
      </c>
      <c r="O41" s="2">
        <v>0.55555555555555558</v>
      </c>
      <c r="P41" t="s">
        <v>87</v>
      </c>
      <c r="Q41">
        <v>1</v>
      </c>
      <c r="R41" t="s">
        <v>88</v>
      </c>
      <c r="S41">
        <v>32.736890000000002</v>
      </c>
      <c r="T41">
        <v>-117.06286</v>
      </c>
      <c r="U41" t="s">
        <v>89</v>
      </c>
      <c r="V41" t="b">
        <v>0</v>
      </c>
      <c r="X41" t="s">
        <v>90</v>
      </c>
      <c r="Y41" t="s">
        <v>91</v>
      </c>
      <c r="Z41" t="s">
        <v>92</v>
      </c>
      <c r="AA41" t="s">
        <v>202</v>
      </c>
      <c r="AB41" t="s">
        <v>142</v>
      </c>
      <c r="AC41" t="s">
        <v>143</v>
      </c>
      <c r="AD41" t="s">
        <v>96</v>
      </c>
      <c r="AE41">
        <v>1</v>
      </c>
      <c r="AF41" t="s">
        <v>203</v>
      </c>
      <c r="AG41" t="b">
        <v>1</v>
      </c>
      <c r="AH41" t="s">
        <v>204</v>
      </c>
      <c r="AI41" t="s">
        <v>99</v>
      </c>
      <c r="AJ41" t="s">
        <v>100</v>
      </c>
      <c r="AK41">
        <v>123</v>
      </c>
      <c r="AL41" t="s">
        <v>101</v>
      </c>
      <c r="AN41" t="s">
        <v>181</v>
      </c>
      <c r="AO41">
        <v>1</v>
      </c>
      <c r="AP41" t="s">
        <v>103</v>
      </c>
      <c r="AQ41">
        <v>600</v>
      </c>
      <c r="AR41" t="s">
        <v>101</v>
      </c>
      <c r="AS41" t="s">
        <v>83</v>
      </c>
      <c r="AT41" t="s">
        <v>104</v>
      </c>
      <c r="AU41" t="s">
        <v>182</v>
      </c>
      <c r="AV41" t="s">
        <v>106</v>
      </c>
      <c r="AW41" t="s">
        <v>107</v>
      </c>
      <c r="AX41">
        <v>90</v>
      </c>
      <c r="AY41" t="s">
        <v>121</v>
      </c>
      <c r="AZ41" t="s">
        <v>109</v>
      </c>
      <c r="BA41" t="s">
        <v>110</v>
      </c>
      <c r="BB41" t="s">
        <v>122</v>
      </c>
      <c r="BC41" t="s">
        <v>112</v>
      </c>
      <c r="BD41" s="1">
        <v>44839</v>
      </c>
      <c r="BE41" t="s">
        <v>183</v>
      </c>
      <c r="BF41" s="1">
        <v>44697</v>
      </c>
      <c r="BG41" t="s">
        <v>114</v>
      </c>
      <c r="BH41" s="1">
        <v>44819</v>
      </c>
      <c r="BI41">
        <v>1</v>
      </c>
      <c r="BJ41">
        <f>BK41*1000</f>
        <v>560</v>
      </c>
      <c r="BK41">
        <v>0.56000000000000005</v>
      </c>
      <c r="BL41">
        <v>0.56000000000000005</v>
      </c>
      <c r="BM41" t="s">
        <v>115</v>
      </c>
      <c r="BN41" t="s">
        <v>116</v>
      </c>
      <c r="BO41">
        <v>0.21</v>
      </c>
      <c r="BP41">
        <v>0.62</v>
      </c>
      <c r="BQ41">
        <v>1</v>
      </c>
      <c r="BR41" t="s">
        <v>117</v>
      </c>
      <c r="BS41" t="s">
        <v>118</v>
      </c>
      <c r="BT41" t="s">
        <v>119</v>
      </c>
      <c r="BU41" t="s">
        <v>120</v>
      </c>
      <c r="BX41" t="b">
        <v>0</v>
      </c>
      <c r="BY41" t="b">
        <v>1</v>
      </c>
      <c r="BZ41">
        <f>VLOOKUP(AA41,Comps2,6,FALSE)</f>
        <v>340</v>
      </c>
      <c r="CA41">
        <f>VLOOKUP(AA41,Comps2,7,FALSE)</f>
        <v>355</v>
      </c>
      <c r="CB41" t="str">
        <f>VLOOKUP(AA41,Comps2,8,FALSE)</f>
        <v>mm</v>
      </c>
      <c r="CC41" t="str">
        <f>VLOOKUP(AA41,Comps2,9,FALSE)</f>
        <v>Field</v>
      </c>
      <c r="CD41">
        <f>VLOOKUP(AA41,Comps2,10,FALSE)</f>
        <v>655</v>
      </c>
      <c r="CE41" t="str">
        <f>VLOOKUP(AA41,Comps2,11,FALSE)</f>
        <v>g</v>
      </c>
      <c r="CF41" t="str">
        <f>VLOOKUP(AA41,Comps2,12,FALSE)</f>
        <v>Field</v>
      </c>
      <c r="CG41">
        <f>VLOOKUP(AA41,Comps2,13,FALSE)</f>
        <v>0</v>
      </c>
      <c r="CH41">
        <f>VLOOKUP(AA41,Comps2,14,FALSE)</f>
        <v>10</v>
      </c>
      <c r="CI41" t="str">
        <f>VLOOKUP(AA41,Comps2,15,FALSE)</f>
        <v>LAB</v>
      </c>
    </row>
    <row r="42" spans="1:87" x14ac:dyDescent="0.25">
      <c r="A42" s="1">
        <v>44697</v>
      </c>
      <c r="B42">
        <v>5</v>
      </c>
      <c r="C42">
        <v>2022</v>
      </c>
      <c r="D42" t="s">
        <v>76</v>
      </c>
      <c r="E42" t="s">
        <v>77</v>
      </c>
      <c r="F42" t="s">
        <v>78</v>
      </c>
      <c r="G42" t="s">
        <v>79</v>
      </c>
      <c r="H42" t="s">
        <v>80</v>
      </c>
      <c r="I42" t="s">
        <v>81</v>
      </c>
      <c r="J42" t="s">
        <v>82</v>
      </c>
      <c r="K42" t="s">
        <v>83</v>
      </c>
      <c r="L42" t="s">
        <v>84</v>
      </c>
      <c r="M42" t="s">
        <v>85</v>
      </c>
      <c r="N42" t="s">
        <v>86</v>
      </c>
      <c r="O42" s="2">
        <v>0.55555555555555558</v>
      </c>
      <c r="P42" t="s">
        <v>87</v>
      </c>
      <c r="Q42">
        <v>1</v>
      </c>
      <c r="R42" t="s">
        <v>88</v>
      </c>
      <c r="S42">
        <v>32.736890000000002</v>
      </c>
      <c r="T42">
        <v>-117.06286</v>
      </c>
      <c r="U42" t="s">
        <v>89</v>
      </c>
      <c r="V42" t="b">
        <v>0</v>
      </c>
      <c r="X42" t="s">
        <v>90</v>
      </c>
      <c r="Y42" t="s">
        <v>91</v>
      </c>
      <c r="Z42" t="s">
        <v>92</v>
      </c>
      <c r="AA42" t="s">
        <v>219</v>
      </c>
      <c r="AB42" t="s">
        <v>142</v>
      </c>
      <c r="AC42" t="s">
        <v>143</v>
      </c>
      <c r="AD42" t="s">
        <v>96</v>
      </c>
      <c r="AE42">
        <v>1</v>
      </c>
      <c r="AF42" t="s">
        <v>220</v>
      </c>
      <c r="AG42" t="b">
        <v>1</v>
      </c>
      <c r="AH42" t="s">
        <v>221</v>
      </c>
      <c r="AI42" t="s">
        <v>99</v>
      </c>
      <c r="AJ42" t="s">
        <v>100</v>
      </c>
      <c r="AK42">
        <v>120</v>
      </c>
      <c r="AL42" t="s">
        <v>101</v>
      </c>
      <c r="AN42" t="s">
        <v>181</v>
      </c>
      <c r="AO42">
        <v>1</v>
      </c>
      <c r="AP42" t="s">
        <v>103</v>
      </c>
      <c r="AQ42">
        <v>600</v>
      </c>
      <c r="AR42" t="s">
        <v>101</v>
      </c>
      <c r="AS42" t="s">
        <v>83</v>
      </c>
      <c r="AT42" t="s">
        <v>104</v>
      </c>
      <c r="AU42" t="s">
        <v>182</v>
      </c>
      <c r="AV42" t="s">
        <v>106</v>
      </c>
      <c r="AW42" t="s">
        <v>107</v>
      </c>
      <c r="AX42">
        <v>90</v>
      </c>
      <c r="AY42" t="s">
        <v>121</v>
      </c>
      <c r="AZ42" t="s">
        <v>109</v>
      </c>
      <c r="BA42" t="s">
        <v>110</v>
      </c>
      <c r="BB42" t="s">
        <v>122</v>
      </c>
      <c r="BC42" t="s">
        <v>112</v>
      </c>
      <c r="BD42" s="1">
        <v>44839</v>
      </c>
      <c r="BE42" t="s">
        <v>183</v>
      </c>
      <c r="BF42" s="1">
        <v>44697</v>
      </c>
      <c r="BG42" t="s">
        <v>114</v>
      </c>
      <c r="BH42" s="1">
        <v>44819</v>
      </c>
      <c r="BI42">
        <v>1</v>
      </c>
      <c r="BJ42">
        <f>BK42*1000</f>
        <v>560</v>
      </c>
      <c r="BK42">
        <v>0.56000000000000005</v>
      </c>
      <c r="BL42">
        <v>0.56000000000000005</v>
      </c>
      <c r="BM42" t="s">
        <v>115</v>
      </c>
      <c r="BN42" t="s">
        <v>116</v>
      </c>
      <c r="BO42">
        <v>0.21</v>
      </c>
      <c r="BP42">
        <v>0.62</v>
      </c>
      <c r="BQ42">
        <v>1</v>
      </c>
      <c r="BR42" t="s">
        <v>117</v>
      </c>
      <c r="BS42" t="s">
        <v>118</v>
      </c>
      <c r="BT42" t="s">
        <v>119</v>
      </c>
      <c r="BU42" t="s">
        <v>120</v>
      </c>
      <c r="BX42" t="b">
        <v>0</v>
      </c>
      <c r="BY42" t="b">
        <v>1</v>
      </c>
      <c r="BZ42">
        <f>VLOOKUP(AA42,Comps2,6,FALSE)</f>
        <v>331</v>
      </c>
      <c r="CA42">
        <f>VLOOKUP(AA42,Comps2,7,FALSE)</f>
        <v>340</v>
      </c>
      <c r="CB42" t="str">
        <f>VLOOKUP(AA42,Comps2,8,FALSE)</f>
        <v>mm</v>
      </c>
      <c r="CC42" t="str">
        <f>VLOOKUP(AA42,Comps2,9,FALSE)</f>
        <v>Field</v>
      </c>
      <c r="CD42">
        <f>VLOOKUP(AA42,Comps2,10,FALSE)</f>
        <v>630</v>
      </c>
      <c r="CE42" t="str">
        <f>VLOOKUP(AA42,Comps2,11,FALSE)</f>
        <v>g</v>
      </c>
      <c r="CF42" t="str">
        <f>VLOOKUP(AA42,Comps2,12,FALSE)</f>
        <v>Field</v>
      </c>
      <c r="CG42">
        <f>VLOOKUP(AA42,Comps2,13,FALSE)</f>
        <v>0</v>
      </c>
      <c r="CH42">
        <f>VLOOKUP(AA42,Comps2,14,FALSE)</f>
        <v>10</v>
      </c>
      <c r="CI42" t="str">
        <f>VLOOKUP(AA42,Comps2,15,FALSE)</f>
        <v>LAB</v>
      </c>
    </row>
    <row r="43" spans="1:87" x14ac:dyDescent="0.25">
      <c r="A43" s="1">
        <v>44803</v>
      </c>
      <c r="B43">
        <v>8</v>
      </c>
      <c r="C43">
        <v>2022</v>
      </c>
      <c r="D43" t="s">
        <v>972</v>
      </c>
      <c r="E43" t="s">
        <v>973</v>
      </c>
      <c r="F43" t="s">
        <v>78</v>
      </c>
      <c r="G43" t="s">
        <v>79</v>
      </c>
      <c r="H43" t="s">
        <v>80</v>
      </c>
      <c r="I43" t="s">
        <v>81</v>
      </c>
      <c r="J43" t="s">
        <v>82</v>
      </c>
      <c r="K43" t="s">
        <v>83</v>
      </c>
      <c r="M43" t="s">
        <v>782</v>
      </c>
      <c r="N43" t="s">
        <v>86</v>
      </c>
      <c r="O43" s="2">
        <v>0.57291666666666663</v>
      </c>
      <c r="P43" t="s">
        <v>783</v>
      </c>
      <c r="Q43">
        <v>1</v>
      </c>
      <c r="R43" t="s">
        <v>88</v>
      </c>
      <c r="S43">
        <v>33.20900125</v>
      </c>
      <c r="T43">
        <v>-117.40103499999999</v>
      </c>
      <c r="U43" t="s">
        <v>89</v>
      </c>
      <c r="V43" t="b">
        <v>0</v>
      </c>
      <c r="W43">
        <v>9</v>
      </c>
      <c r="X43" t="s">
        <v>784</v>
      </c>
      <c r="Y43" t="s">
        <v>91</v>
      </c>
      <c r="AA43" t="s">
        <v>992</v>
      </c>
      <c r="AB43" t="s">
        <v>531</v>
      </c>
      <c r="AC43" t="s">
        <v>532</v>
      </c>
      <c r="AD43" t="s">
        <v>96</v>
      </c>
      <c r="AE43">
        <v>1</v>
      </c>
      <c r="AF43" t="s">
        <v>993</v>
      </c>
      <c r="AG43" t="b">
        <v>1</v>
      </c>
      <c r="AH43" t="s">
        <v>994</v>
      </c>
      <c r="AI43" t="s">
        <v>99</v>
      </c>
      <c r="AJ43" t="s">
        <v>100</v>
      </c>
      <c r="AK43">
        <v>69.2</v>
      </c>
      <c r="AL43" t="s">
        <v>101</v>
      </c>
      <c r="AN43" t="s">
        <v>995</v>
      </c>
      <c r="AO43">
        <v>1</v>
      </c>
      <c r="AP43" t="s">
        <v>103</v>
      </c>
      <c r="AQ43">
        <v>400.38</v>
      </c>
      <c r="AR43" t="s">
        <v>101</v>
      </c>
      <c r="AS43" t="s">
        <v>83</v>
      </c>
      <c r="AT43" t="s">
        <v>104</v>
      </c>
      <c r="AU43" t="s">
        <v>996</v>
      </c>
      <c r="AV43" t="s">
        <v>106</v>
      </c>
      <c r="AW43" t="s">
        <v>107</v>
      </c>
      <c r="AX43">
        <v>90</v>
      </c>
      <c r="AY43" t="s">
        <v>121</v>
      </c>
      <c r="AZ43" t="s">
        <v>109</v>
      </c>
      <c r="BA43" t="s">
        <v>110</v>
      </c>
      <c r="BB43" t="s">
        <v>122</v>
      </c>
      <c r="BC43" t="s">
        <v>1614</v>
      </c>
      <c r="BD43" s="1">
        <v>45020</v>
      </c>
      <c r="BE43" t="s">
        <v>997</v>
      </c>
      <c r="BF43" s="1">
        <v>44803</v>
      </c>
      <c r="BG43" t="s">
        <v>114</v>
      </c>
      <c r="BH43" s="1">
        <v>45014</v>
      </c>
      <c r="BI43">
        <v>1</v>
      </c>
      <c r="BJ43">
        <f>BK43*1000</f>
        <v>560</v>
      </c>
      <c r="BK43">
        <v>0.56000000000000005</v>
      </c>
      <c r="BL43">
        <v>0.56000000000000005</v>
      </c>
      <c r="BM43" t="s">
        <v>115</v>
      </c>
      <c r="BN43" t="s">
        <v>116</v>
      </c>
      <c r="BO43">
        <v>0.21</v>
      </c>
      <c r="BP43">
        <v>0.64</v>
      </c>
      <c r="BQ43">
        <v>1</v>
      </c>
      <c r="BR43" t="s">
        <v>117</v>
      </c>
      <c r="BS43" t="s">
        <v>118</v>
      </c>
      <c r="BT43" t="s">
        <v>119</v>
      </c>
      <c r="BU43" t="s">
        <v>120</v>
      </c>
      <c r="BX43" t="b">
        <v>0</v>
      </c>
      <c r="BY43" t="b">
        <v>1</v>
      </c>
      <c r="BZ43">
        <f>VLOOKUP(AA43,Comps2,6,FALSE)</f>
        <v>391</v>
      </c>
      <c r="CA43">
        <f>VLOOKUP(AA43,Comps2,7,FALSE)</f>
        <v>407</v>
      </c>
      <c r="CB43" t="str">
        <f>VLOOKUP(AA43,Comps2,8,FALSE)</f>
        <v>mm</v>
      </c>
      <c r="CC43" t="str">
        <f>VLOOKUP(AA43,Comps2,9,FALSE)</f>
        <v>Field</v>
      </c>
      <c r="CD43">
        <f>VLOOKUP(AA43,Comps2,10,FALSE)</f>
        <v>935</v>
      </c>
      <c r="CE43" t="str">
        <f>VLOOKUP(AA43,Comps2,11,FALSE)</f>
        <v>g</v>
      </c>
      <c r="CF43" t="str">
        <f>VLOOKUP(AA43,Comps2,12,FALSE)</f>
        <v>Field</v>
      </c>
      <c r="CG43">
        <f>VLOOKUP(AA43,Comps2,13,FALSE)</f>
        <v>0</v>
      </c>
      <c r="CH43" t="e">
        <f>VLOOKUP(AA43,Comps2,14,FALSE)</f>
        <v>#N/A</v>
      </c>
      <c r="CI43" t="str">
        <f>VLOOKUP(AA43,Comps2,15,FALSE)</f>
        <v>LAB</v>
      </c>
    </row>
    <row r="44" spans="1:87" x14ac:dyDescent="0.25">
      <c r="A44" s="1">
        <v>44803</v>
      </c>
      <c r="B44">
        <v>8</v>
      </c>
      <c r="C44">
        <v>2022</v>
      </c>
      <c r="D44" t="s">
        <v>972</v>
      </c>
      <c r="E44" t="s">
        <v>973</v>
      </c>
      <c r="F44" t="s">
        <v>78</v>
      </c>
      <c r="G44" t="s">
        <v>79</v>
      </c>
      <c r="H44" t="s">
        <v>80</v>
      </c>
      <c r="I44" t="s">
        <v>81</v>
      </c>
      <c r="J44" t="s">
        <v>82</v>
      </c>
      <c r="K44" t="s">
        <v>83</v>
      </c>
      <c r="M44" t="s">
        <v>782</v>
      </c>
      <c r="N44" t="s">
        <v>86</v>
      </c>
      <c r="O44" s="2">
        <v>0.57291666666666663</v>
      </c>
      <c r="P44" t="s">
        <v>783</v>
      </c>
      <c r="Q44">
        <v>1</v>
      </c>
      <c r="R44" t="s">
        <v>88</v>
      </c>
      <c r="S44">
        <v>33.20900125</v>
      </c>
      <c r="T44">
        <v>-117.40103499999999</v>
      </c>
      <c r="U44" t="s">
        <v>89</v>
      </c>
      <c r="V44" t="b">
        <v>0</v>
      </c>
      <c r="W44">
        <v>9</v>
      </c>
      <c r="X44" t="s">
        <v>784</v>
      </c>
      <c r="Y44" t="s">
        <v>91</v>
      </c>
      <c r="AA44" t="s">
        <v>998</v>
      </c>
      <c r="AB44" t="s">
        <v>531</v>
      </c>
      <c r="AC44" t="s">
        <v>532</v>
      </c>
      <c r="AD44" t="s">
        <v>96</v>
      </c>
      <c r="AE44">
        <v>1</v>
      </c>
      <c r="AF44" t="s">
        <v>999</v>
      </c>
      <c r="AG44" t="b">
        <v>1</v>
      </c>
      <c r="AH44" t="s">
        <v>1000</v>
      </c>
      <c r="AI44" t="s">
        <v>99</v>
      </c>
      <c r="AJ44" t="s">
        <v>100</v>
      </c>
      <c r="AK44">
        <v>75.599999999999994</v>
      </c>
      <c r="AL44" t="s">
        <v>101</v>
      </c>
      <c r="AN44" t="s">
        <v>995</v>
      </c>
      <c r="AO44">
        <v>1</v>
      </c>
      <c r="AP44" t="s">
        <v>103</v>
      </c>
      <c r="AQ44">
        <v>400.38</v>
      </c>
      <c r="AR44" t="s">
        <v>101</v>
      </c>
      <c r="AS44" t="s">
        <v>83</v>
      </c>
      <c r="AT44" t="s">
        <v>104</v>
      </c>
      <c r="AU44" t="s">
        <v>996</v>
      </c>
      <c r="AV44" t="s">
        <v>106</v>
      </c>
      <c r="AW44" t="s">
        <v>107</v>
      </c>
      <c r="AX44">
        <v>90</v>
      </c>
      <c r="AY44" t="s">
        <v>121</v>
      </c>
      <c r="AZ44" t="s">
        <v>109</v>
      </c>
      <c r="BA44" t="s">
        <v>110</v>
      </c>
      <c r="BB44" t="s">
        <v>122</v>
      </c>
      <c r="BC44" t="s">
        <v>1614</v>
      </c>
      <c r="BD44" s="1">
        <v>45020</v>
      </c>
      <c r="BE44" t="s">
        <v>997</v>
      </c>
      <c r="BF44" s="1">
        <v>44803</v>
      </c>
      <c r="BG44" t="s">
        <v>114</v>
      </c>
      <c r="BH44" s="1">
        <v>45014</v>
      </c>
      <c r="BI44">
        <v>1</v>
      </c>
      <c r="BJ44">
        <f>BK44*1000</f>
        <v>560</v>
      </c>
      <c r="BK44">
        <v>0.56000000000000005</v>
      </c>
      <c r="BL44">
        <v>0.56000000000000005</v>
      </c>
      <c r="BM44" t="s">
        <v>115</v>
      </c>
      <c r="BN44" t="s">
        <v>116</v>
      </c>
      <c r="BO44">
        <v>0.21</v>
      </c>
      <c r="BP44">
        <v>0.64</v>
      </c>
      <c r="BQ44">
        <v>1</v>
      </c>
      <c r="BR44" t="s">
        <v>117</v>
      </c>
      <c r="BS44" t="s">
        <v>118</v>
      </c>
      <c r="BT44" t="s">
        <v>119</v>
      </c>
      <c r="BU44" t="s">
        <v>120</v>
      </c>
      <c r="BX44" t="b">
        <v>0</v>
      </c>
      <c r="BY44" t="b">
        <v>1</v>
      </c>
      <c r="BZ44">
        <f>VLOOKUP(AA44,Comps2,6,FALSE)</f>
        <v>426</v>
      </c>
      <c r="CA44">
        <f>VLOOKUP(AA44,Comps2,7,FALSE)</f>
        <v>445</v>
      </c>
      <c r="CB44" t="str">
        <f>VLOOKUP(AA44,Comps2,8,FALSE)</f>
        <v>mm</v>
      </c>
      <c r="CC44" t="str">
        <f>VLOOKUP(AA44,Comps2,9,FALSE)</f>
        <v>Field</v>
      </c>
      <c r="CD44">
        <f>VLOOKUP(AA44,Comps2,10,FALSE)</f>
        <v>1025</v>
      </c>
      <c r="CE44" t="str">
        <f>VLOOKUP(AA44,Comps2,11,FALSE)</f>
        <v>g</v>
      </c>
      <c r="CF44" t="str">
        <f>VLOOKUP(AA44,Comps2,12,FALSE)</f>
        <v>Field</v>
      </c>
      <c r="CG44">
        <f>VLOOKUP(AA44,Comps2,13,FALSE)</f>
        <v>0</v>
      </c>
      <c r="CH44" t="e">
        <f>VLOOKUP(AA44,Comps2,14,FALSE)</f>
        <v>#N/A</v>
      </c>
      <c r="CI44" t="str">
        <f>VLOOKUP(AA44,Comps2,15,FALSE)</f>
        <v>LAB</v>
      </c>
    </row>
    <row r="45" spans="1:87" x14ac:dyDescent="0.25">
      <c r="A45" s="1">
        <v>44803</v>
      </c>
      <c r="B45">
        <v>8</v>
      </c>
      <c r="C45">
        <v>2022</v>
      </c>
      <c r="D45" t="s">
        <v>972</v>
      </c>
      <c r="E45" t="s">
        <v>973</v>
      </c>
      <c r="F45" t="s">
        <v>78</v>
      </c>
      <c r="G45" t="s">
        <v>79</v>
      </c>
      <c r="H45" t="s">
        <v>80</v>
      </c>
      <c r="I45" t="s">
        <v>81</v>
      </c>
      <c r="J45" t="s">
        <v>82</v>
      </c>
      <c r="K45" t="s">
        <v>83</v>
      </c>
      <c r="M45" t="s">
        <v>782</v>
      </c>
      <c r="N45" t="s">
        <v>86</v>
      </c>
      <c r="O45" s="2">
        <v>0.57291666666666663</v>
      </c>
      <c r="P45" t="s">
        <v>783</v>
      </c>
      <c r="Q45">
        <v>1</v>
      </c>
      <c r="R45" t="s">
        <v>88</v>
      </c>
      <c r="S45">
        <v>33.20900125</v>
      </c>
      <c r="T45">
        <v>-117.40103499999999</v>
      </c>
      <c r="U45" t="s">
        <v>89</v>
      </c>
      <c r="V45" t="b">
        <v>0</v>
      </c>
      <c r="W45">
        <v>9</v>
      </c>
      <c r="X45" t="s">
        <v>784</v>
      </c>
      <c r="Y45" t="s">
        <v>91</v>
      </c>
      <c r="AA45" t="s">
        <v>1001</v>
      </c>
      <c r="AB45" t="s">
        <v>531</v>
      </c>
      <c r="AC45" t="s">
        <v>532</v>
      </c>
      <c r="AD45" t="s">
        <v>96</v>
      </c>
      <c r="AE45">
        <v>1</v>
      </c>
      <c r="AF45" t="s">
        <v>1002</v>
      </c>
      <c r="AG45" t="b">
        <v>1</v>
      </c>
      <c r="AH45" t="s">
        <v>1003</v>
      </c>
      <c r="AI45" t="s">
        <v>99</v>
      </c>
      <c r="AJ45" t="s">
        <v>100</v>
      </c>
      <c r="AK45">
        <v>49.2</v>
      </c>
      <c r="AL45" t="s">
        <v>101</v>
      </c>
      <c r="AN45" t="s">
        <v>995</v>
      </c>
      <c r="AO45">
        <v>1</v>
      </c>
      <c r="AP45" t="s">
        <v>103</v>
      </c>
      <c r="AQ45">
        <v>400.38</v>
      </c>
      <c r="AR45" t="s">
        <v>101</v>
      </c>
      <c r="AS45" t="s">
        <v>83</v>
      </c>
      <c r="AT45" t="s">
        <v>104</v>
      </c>
      <c r="AU45" t="s">
        <v>996</v>
      </c>
      <c r="AV45" t="s">
        <v>106</v>
      </c>
      <c r="AW45" t="s">
        <v>107</v>
      </c>
      <c r="AX45">
        <v>90</v>
      </c>
      <c r="AY45" t="s">
        <v>121</v>
      </c>
      <c r="AZ45" t="s">
        <v>109</v>
      </c>
      <c r="BA45" t="s">
        <v>110</v>
      </c>
      <c r="BB45" t="s">
        <v>122</v>
      </c>
      <c r="BC45" t="s">
        <v>1614</v>
      </c>
      <c r="BD45" s="1">
        <v>45020</v>
      </c>
      <c r="BE45" t="s">
        <v>997</v>
      </c>
      <c r="BF45" s="1">
        <v>44803</v>
      </c>
      <c r="BG45" t="s">
        <v>114</v>
      </c>
      <c r="BH45" s="1">
        <v>45014</v>
      </c>
      <c r="BI45">
        <v>1</v>
      </c>
      <c r="BJ45">
        <f>BK45*1000</f>
        <v>560</v>
      </c>
      <c r="BK45">
        <v>0.56000000000000005</v>
      </c>
      <c r="BL45">
        <v>0.56000000000000005</v>
      </c>
      <c r="BM45" t="s">
        <v>115</v>
      </c>
      <c r="BN45" t="s">
        <v>116</v>
      </c>
      <c r="BO45">
        <v>0.21</v>
      </c>
      <c r="BP45">
        <v>0.64</v>
      </c>
      <c r="BQ45">
        <v>1</v>
      </c>
      <c r="BR45" t="s">
        <v>117</v>
      </c>
      <c r="BS45" t="s">
        <v>118</v>
      </c>
      <c r="BT45" t="s">
        <v>119</v>
      </c>
      <c r="BU45" t="s">
        <v>120</v>
      </c>
      <c r="BX45" t="b">
        <v>0</v>
      </c>
      <c r="BY45" t="b">
        <v>1</v>
      </c>
      <c r="BZ45">
        <f>VLOOKUP(AA45,Comps2,6,FALSE)</f>
        <v>374</v>
      </c>
      <c r="CA45">
        <f>VLOOKUP(AA45,Comps2,7,FALSE)</f>
        <v>381</v>
      </c>
      <c r="CB45" t="str">
        <f>VLOOKUP(AA45,Comps2,8,FALSE)</f>
        <v>mm</v>
      </c>
      <c r="CC45" t="str">
        <f>VLOOKUP(AA45,Comps2,9,FALSE)</f>
        <v>Field</v>
      </c>
      <c r="CD45">
        <f>VLOOKUP(AA45,Comps2,10,FALSE)</f>
        <v>665</v>
      </c>
      <c r="CE45" t="str">
        <f>VLOOKUP(AA45,Comps2,11,FALSE)</f>
        <v>g</v>
      </c>
      <c r="CF45" t="str">
        <f>VLOOKUP(AA45,Comps2,12,FALSE)</f>
        <v>Field</v>
      </c>
      <c r="CG45">
        <f>VLOOKUP(AA45,Comps2,13,FALSE)</f>
        <v>0</v>
      </c>
      <c r="CH45" t="e">
        <f>VLOOKUP(AA45,Comps2,14,FALSE)</f>
        <v>#N/A</v>
      </c>
      <c r="CI45" t="str">
        <f>VLOOKUP(AA45,Comps2,15,FALSE)</f>
        <v>LAB</v>
      </c>
    </row>
    <row r="46" spans="1:87" x14ac:dyDescent="0.25">
      <c r="A46" s="1">
        <v>44803</v>
      </c>
      <c r="B46">
        <v>8</v>
      </c>
      <c r="C46">
        <v>2022</v>
      </c>
      <c r="D46" t="s">
        <v>972</v>
      </c>
      <c r="E46" t="s">
        <v>973</v>
      </c>
      <c r="F46" t="s">
        <v>78</v>
      </c>
      <c r="G46" t="s">
        <v>79</v>
      </c>
      <c r="H46" t="s">
        <v>80</v>
      </c>
      <c r="I46" t="s">
        <v>81</v>
      </c>
      <c r="J46" t="s">
        <v>82</v>
      </c>
      <c r="K46" t="s">
        <v>83</v>
      </c>
      <c r="M46" t="s">
        <v>782</v>
      </c>
      <c r="N46" t="s">
        <v>86</v>
      </c>
      <c r="O46" s="2">
        <v>0.57291666666666663</v>
      </c>
      <c r="P46" t="s">
        <v>783</v>
      </c>
      <c r="Q46">
        <v>1</v>
      </c>
      <c r="R46" t="s">
        <v>88</v>
      </c>
      <c r="S46">
        <v>33.20900125</v>
      </c>
      <c r="T46">
        <v>-117.40103499999999</v>
      </c>
      <c r="U46" t="s">
        <v>89</v>
      </c>
      <c r="V46" t="b">
        <v>0</v>
      </c>
      <c r="W46">
        <v>9</v>
      </c>
      <c r="X46" t="s">
        <v>784</v>
      </c>
      <c r="Y46" t="s">
        <v>91</v>
      </c>
      <c r="AA46" t="s">
        <v>1004</v>
      </c>
      <c r="AB46" t="s">
        <v>531</v>
      </c>
      <c r="AC46" t="s">
        <v>532</v>
      </c>
      <c r="AD46" t="s">
        <v>96</v>
      </c>
      <c r="AE46">
        <v>1</v>
      </c>
      <c r="AF46" t="s">
        <v>1005</v>
      </c>
      <c r="AG46" t="b">
        <v>1</v>
      </c>
      <c r="AH46" t="s">
        <v>1006</v>
      </c>
      <c r="AI46" t="s">
        <v>99</v>
      </c>
      <c r="AJ46" t="s">
        <v>100</v>
      </c>
      <c r="AK46">
        <v>91.2</v>
      </c>
      <c r="AL46" t="s">
        <v>101</v>
      </c>
      <c r="AN46" t="s">
        <v>995</v>
      </c>
      <c r="AO46">
        <v>1</v>
      </c>
      <c r="AP46" t="s">
        <v>103</v>
      </c>
      <c r="AQ46">
        <v>400.38</v>
      </c>
      <c r="AR46" t="s">
        <v>101</v>
      </c>
      <c r="AS46" t="s">
        <v>83</v>
      </c>
      <c r="AT46" t="s">
        <v>104</v>
      </c>
      <c r="AU46" t="s">
        <v>996</v>
      </c>
      <c r="AV46" t="s">
        <v>106</v>
      </c>
      <c r="AW46" t="s">
        <v>107</v>
      </c>
      <c r="AX46">
        <v>90</v>
      </c>
      <c r="AY46" t="s">
        <v>121</v>
      </c>
      <c r="AZ46" t="s">
        <v>109</v>
      </c>
      <c r="BA46" t="s">
        <v>110</v>
      </c>
      <c r="BB46" t="s">
        <v>122</v>
      </c>
      <c r="BC46" t="s">
        <v>1614</v>
      </c>
      <c r="BD46" s="1">
        <v>45020</v>
      </c>
      <c r="BE46" t="s">
        <v>997</v>
      </c>
      <c r="BF46" s="1">
        <v>44803</v>
      </c>
      <c r="BG46" t="s">
        <v>114</v>
      </c>
      <c r="BH46" s="1">
        <v>45014</v>
      </c>
      <c r="BI46">
        <v>1</v>
      </c>
      <c r="BJ46">
        <f>BK46*1000</f>
        <v>560</v>
      </c>
      <c r="BK46">
        <v>0.56000000000000005</v>
      </c>
      <c r="BL46">
        <v>0.56000000000000005</v>
      </c>
      <c r="BM46" t="s">
        <v>115</v>
      </c>
      <c r="BN46" t="s">
        <v>116</v>
      </c>
      <c r="BO46">
        <v>0.21</v>
      </c>
      <c r="BP46">
        <v>0.64</v>
      </c>
      <c r="BQ46">
        <v>1</v>
      </c>
      <c r="BR46" t="s">
        <v>117</v>
      </c>
      <c r="BS46" t="s">
        <v>118</v>
      </c>
      <c r="BT46" t="s">
        <v>119</v>
      </c>
      <c r="BU46" t="s">
        <v>120</v>
      </c>
      <c r="BX46" t="b">
        <v>0</v>
      </c>
      <c r="BY46" t="b">
        <v>1</v>
      </c>
      <c r="BZ46">
        <f>VLOOKUP(AA46,Comps2,6,FALSE)</f>
        <v>435</v>
      </c>
      <c r="CA46">
        <f>VLOOKUP(AA46,Comps2,7,FALSE)</f>
        <v>456</v>
      </c>
      <c r="CB46" t="str">
        <f>VLOOKUP(AA46,Comps2,8,FALSE)</f>
        <v>mm</v>
      </c>
      <c r="CC46" t="str">
        <f>VLOOKUP(AA46,Comps2,9,FALSE)</f>
        <v>Field</v>
      </c>
      <c r="CD46">
        <f>VLOOKUP(AA46,Comps2,10,FALSE)</f>
        <v>1235</v>
      </c>
      <c r="CE46" t="str">
        <f>VLOOKUP(AA46,Comps2,11,FALSE)</f>
        <v>g</v>
      </c>
      <c r="CF46" t="str">
        <f>VLOOKUP(AA46,Comps2,12,FALSE)</f>
        <v>Field</v>
      </c>
      <c r="CG46">
        <f>VLOOKUP(AA46,Comps2,13,FALSE)</f>
        <v>0</v>
      </c>
      <c r="CH46" t="e">
        <f>VLOOKUP(AA46,Comps2,14,FALSE)</f>
        <v>#N/A</v>
      </c>
      <c r="CI46" t="str">
        <f>VLOOKUP(AA46,Comps2,15,FALSE)</f>
        <v>LAB</v>
      </c>
    </row>
    <row r="47" spans="1:87" x14ac:dyDescent="0.25">
      <c r="A47" s="1">
        <v>44803</v>
      </c>
      <c r="B47">
        <v>8</v>
      </c>
      <c r="C47">
        <v>2022</v>
      </c>
      <c r="D47" t="s">
        <v>972</v>
      </c>
      <c r="E47" t="s">
        <v>973</v>
      </c>
      <c r="F47" t="s">
        <v>78</v>
      </c>
      <c r="G47" t="s">
        <v>79</v>
      </c>
      <c r="H47" t="s">
        <v>80</v>
      </c>
      <c r="I47" t="s">
        <v>81</v>
      </c>
      <c r="J47" t="s">
        <v>82</v>
      </c>
      <c r="K47" t="s">
        <v>83</v>
      </c>
      <c r="M47" t="s">
        <v>782</v>
      </c>
      <c r="N47" t="s">
        <v>86</v>
      </c>
      <c r="O47" s="2">
        <v>0.57291666666666663</v>
      </c>
      <c r="P47" t="s">
        <v>783</v>
      </c>
      <c r="Q47">
        <v>1</v>
      </c>
      <c r="R47" t="s">
        <v>88</v>
      </c>
      <c r="S47">
        <v>33.20900125</v>
      </c>
      <c r="T47">
        <v>-117.40103499999999</v>
      </c>
      <c r="U47" t="s">
        <v>89</v>
      </c>
      <c r="V47" t="b">
        <v>0</v>
      </c>
      <c r="W47">
        <v>9</v>
      </c>
      <c r="X47" t="s">
        <v>784</v>
      </c>
      <c r="Y47" t="s">
        <v>91</v>
      </c>
      <c r="AA47" t="s">
        <v>1007</v>
      </c>
      <c r="AB47" t="s">
        <v>531</v>
      </c>
      <c r="AC47" t="s">
        <v>532</v>
      </c>
      <c r="AD47" t="s">
        <v>96</v>
      </c>
      <c r="AE47">
        <v>1</v>
      </c>
      <c r="AF47" t="s">
        <v>1008</v>
      </c>
      <c r="AG47" t="b">
        <v>1</v>
      </c>
      <c r="AH47" t="s">
        <v>1009</v>
      </c>
      <c r="AI47" t="s">
        <v>99</v>
      </c>
      <c r="AJ47" t="s">
        <v>100</v>
      </c>
      <c r="AK47">
        <v>115.18</v>
      </c>
      <c r="AL47" t="s">
        <v>101</v>
      </c>
      <c r="AN47" t="s">
        <v>995</v>
      </c>
      <c r="AO47">
        <v>1</v>
      </c>
      <c r="AP47" t="s">
        <v>103</v>
      </c>
      <c r="AQ47">
        <v>400.38</v>
      </c>
      <c r="AR47" t="s">
        <v>101</v>
      </c>
      <c r="AS47" t="s">
        <v>83</v>
      </c>
      <c r="AT47" t="s">
        <v>104</v>
      </c>
      <c r="AU47" t="s">
        <v>996</v>
      </c>
      <c r="AV47" t="s">
        <v>106</v>
      </c>
      <c r="AW47" t="s">
        <v>107</v>
      </c>
      <c r="AX47">
        <v>90</v>
      </c>
      <c r="AY47" t="s">
        <v>121</v>
      </c>
      <c r="AZ47" t="s">
        <v>109</v>
      </c>
      <c r="BA47" t="s">
        <v>110</v>
      </c>
      <c r="BB47" t="s">
        <v>122</v>
      </c>
      <c r="BC47" t="s">
        <v>1614</v>
      </c>
      <c r="BD47" s="1">
        <v>45020</v>
      </c>
      <c r="BE47" t="s">
        <v>997</v>
      </c>
      <c r="BF47" s="1">
        <v>44803</v>
      </c>
      <c r="BG47" t="s">
        <v>114</v>
      </c>
      <c r="BH47" s="1">
        <v>45014</v>
      </c>
      <c r="BI47">
        <v>1</v>
      </c>
      <c r="BJ47">
        <f>BK47*1000</f>
        <v>560</v>
      </c>
      <c r="BK47">
        <v>0.56000000000000005</v>
      </c>
      <c r="BL47">
        <v>0.56000000000000005</v>
      </c>
      <c r="BM47" t="s">
        <v>115</v>
      </c>
      <c r="BN47" t="s">
        <v>116</v>
      </c>
      <c r="BO47">
        <v>0.21</v>
      </c>
      <c r="BP47">
        <v>0.64</v>
      </c>
      <c r="BQ47">
        <v>1</v>
      </c>
      <c r="BR47" t="s">
        <v>117</v>
      </c>
      <c r="BS47" t="s">
        <v>118</v>
      </c>
      <c r="BT47" t="s">
        <v>119</v>
      </c>
      <c r="BU47" t="s">
        <v>120</v>
      </c>
      <c r="BX47" t="b">
        <v>0</v>
      </c>
      <c r="BY47" t="b">
        <v>1</v>
      </c>
      <c r="BZ47">
        <f>VLOOKUP(AA47,Comps2,6,FALSE)</f>
        <v>466</v>
      </c>
      <c r="CA47">
        <f>VLOOKUP(AA47,Comps2,7,FALSE)</f>
        <v>485</v>
      </c>
      <c r="CB47" t="str">
        <f>VLOOKUP(AA47,Comps2,8,FALSE)</f>
        <v>mm</v>
      </c>
      <c r="CC47" t="str">
        <f>VLOOKUP(AA47,Comps2,9,FALSE)</f>
        <v>Field</v>
      </c>
      <c r="CD47">
        <f>VLOOKUP(AA47,Comps2,10,FALSE)</f>
        <v>1560</v>
      </c>
      <c r="CE47" t="str">
        <f>VLOOKUP(AA47,Comps2,11,FALSE)</f>
        <v>g</v>
      </c>
      <c r="CF47" t="str">
        <f>VLOOKUP(AA47,Comps2,12,FALSE)</f>
        <v>Field</v>
      </c>
      <c r="CG47">
        <f>VLOOKUP(AA47,Comps2,13,FALSE)</f>
        <v>0</v>
      </c>
      <c r="CH47" t="e">
        <f>VLOOKUP(AA47,Comps2,14,FALSE)</f>
        <v>#N/A</v>
      </c>
      <c r="CI47" t="str">
        <f>VLOOKUP(AA47,Comps2,15,FALSE)</f>
        <v>LAB</v>
      </c>
    </row>
    <row r="48" spans="1:87" x14ac:dyDescent="0.25">
      <c r="A48" s="1">
        <v>44803</v>
      </c>
      <c r="B48">
        <v>8</v>
      </c>
      <c r="C48">
        <v>2022</v>
      </c>
      <c r="D48" t="s">
        <v>929</v>
      </c>
      <c r="E48" t="s">
        <v>930</v>
      </c>
      <c r="F48" t="s">
        <v>78</v>
      </c>
      <c r="G48" t="s">
        <v>79</v>
      </c>
      <c r="H48" t="s">
        <v>80</v>
      </c>
      <c r="I48" t="s">
        <v>81</v>
      </c>
      <c r="J48" t="s">
        <v>82</v>
      </c>
      <c r="K48" t="s">
        <v>83</v>
      </c>
      <c r="M48" t="s">
        <v>782</v>
      </c>
      <c r="N48" t="s">
        <v>86</v>
      </c>
      <c r="O48" s="2">
        <v>0.2986111111111111</v>
      </c>
      <c r="P48" t="s">
        <v>783</v>
      </c>
      <c r="Q48">
        <v>1</v>
      </c>
      <c r="R48" t="s">
        <v>88</v>
      </c>
      <c r="S48">
        <v>32.75752</v>
      </c>
      <c r="T48">
        <v>-117.25532</v>
      </c>
      <c r="U48" t="s">
        <v>89</v>
      </c>
      <c r="V48" t="b">
        <v>0</v>
      </c>
      <c r="X48" t="s">
        <v>784</v>
      </c>
      <c r="Y48" t="s">
        <v>91</v>
      </c>
      <c r="AA48" t="s">
        <v>1055</v>
      </c>
      <c r="AB48" t="s">
        <v>531</v>
      </c>
      <c r="AC48" t="s">
        <v>532</v>
      </c>
      <c r="AD48" t="s">
        <v>96</v>
      </c>
      <c r="AE48">
        <v>1</v>
      </c>
      <c r="AF48" t="s">
        <v>1056</v>
      </c>
      <c r="AG48" t="b">
        <v>1</v>
      </c>
      <c r="AH48" t="s">
        <v>1057</v>
      </c>
      <c r="AI48" t="s">
        <v>99</v>
      </c>
      <c r="AJ48" t="s">
        <v>100</v>
      </c>
      <c r="AK48">
        <v>53</v>
      </c>
      <c r="AL48" t="s">
        <v>101</v>
      </c>
      <c r="AM48" t="s">
        <v>912</v>
      </c>
      <c r="AN48" t="s">
        <v>1058</v>
      </c>
      <c r="AO48">
        <v>1</v>
      </c>
      <c r="AP48" t="s">
        <v>103</v>
      </c>
      <c r="AQ48">
        <v>265</v>
      </c>
      <c r="AR48" t="s">
        <v>101</v>
      </c>
      <c r="AS48" t="s">
        <v>83</v>
      </c>
      <c r="AT48" t="s">
        <v>104</v>
      </c>
      <c r="AU48" t="s">
        <v>1059</v>
      </c>
      <c r="AV48" t="s">
        <v>106</v>
      </c>
      <c r="AW48" t="s">
        <v>107</v>
      </c>
      <c r="AX48">
        <v>90</v>
      </c>
      <c r="AY48" t="s">
        <v>121</v>
      </c>
      <c r="AZ48" t="s">
        <v>109</v>
      </c>
      <c r="BA48" t="s">
        <v>110</v>
      </c>
      <c r="BB48" t="s">
        <v>122</v>
      </c>
      <c r="BC48" t="s">
        <v>1618</v>
      </c>
      <c r="BD48" s="1">
        <v>45020</v>
      </c>
      <c r="BE48" t="s">
        <v>1060</v>
      </c>
      <c r="BF48" s="1">
        <v>44803</v>
      </c>
      <c r="BG48" t="s">
        <v>114</v>
      </c>
      <c r="BH48" s="1">
        <v>44981</v>
      </c>
      <c r="BI48">
        <v>1</v>
      </c>
      <c r="BJ48">
        <f>BK48*1000</f>
        <v>560</v>
      </c>
      <c r="BK48">
        <v>0.56000000000000005</v>
      </c>
      <c r="BL48">
        <v>0.56000000000000005</v>
      </c>
      <c r="BM48" t="s">
        <v>115</v>
      </c>
      <c r="BN48" t="s">
        <v>116</v>
      </c>
      <c r="BO48">
        <v>0.21</v>
      </c>
      <c r="BP48">
        <v>0.64</v>
      </c>
      <c r="BQ48">
        <v>1</v>
      </c>
      <c r="BR48" t="s">
        <v>117</v>
      </c>
      <c r="BS48" t="s">
        <v>118</v>
      </c>
      <c r="BT48" t="s">
        <v>119</v>
      </c>
      <c r="BU48" t="s">
        <v>120</v>
      </c>
      <c r="BX48" t="b">
        <v>0</v>
      </c>
      <c r="BY48" t="b">
        <v>1</v>
      </c>
      <c r="BZ48">
        <f>VLOOKUP(AA48,Comps2,6,FALSE)</f>
        <v>460</v>
      </c>
      <c r="CA48">
        <f>VLOOKUP(AA48,Comps2,7,FALSE)</f>
        <v>480</v>
      </c>
      <c r="CB48" t="str">
        <f>VLOOKUP(AA48,Comps2,8,FALSE)</f>
        <v>mm</v>
      </c>
      <c r="CC48" t="str">
        <f>VLOOKUP(AA48,Comps2,9,FALSE)</f>
        <v>Field</v>
      </c>
      <c r="CD48">
        <f>VLOOKUP(AA48,Comps2,10,FALSE)</f>
        <v>1425</v>
      </c>
      <c r="CE48" t="str">
        <f>VLOOKUP(AA48,Comps2,11,FALSE)</f>
        <v>g</v>
      </c>
      <c r="CF48" t="str">
        <f>VLOOKUP(AA48,Comps2,12,FALSE)</f>
        <v>Field</v>
      </c>
      <c r="CG48">
        <f>VLOOKUP(AA48,Comps2,13,FALSE)</f>
        <v>0</v>
      </c>
      <c r="CH48" t="e">
        <f>VLOOKUP(AA48,Comps2,14,FALSE)</f>
        <v>#N/A</v>
      </c>
      <c r="CI48" t="str">
        <f>VLOOKUP(AA48,Comps2,15,FALSE)</f>
        <v>LAB</v>
      </c>
    </row>
    <row r="49" spans="1:87" x14ac:dyDescent="0.25">
      <c r="A49" s="1">
        <v>44803</v>
      </c>
      <c r="B49">
        <v>8</v>
      </c>
      <c r="C49">
        <v>2022</v>
      </c>
      <c r="D49" t="s">
        <v>929</v>
      </c>
      <c r="E49" t="s">
        <v>930</v>
      </c>
      <c r="F49" t="s">
        <v>78</v>
      </c>
      <c r="G49" t="s">
        <v>79</v>
      </c>
      <c r="H49" t="s">
        <v>80</v>
      </c>
      <c r="I49" t="s">
        <v>81</v>
      </c>
      <c r="J49" t="s">
        <v>82</v>
      </c>
      <c r="K49" t="s">
        <v>83</v>
      </c>
      <c r="M49" t="s">
        <v>782</v>
      </c>
      <c r="N49" t="s">
        <v>86</v>
      </c>
      <c r="O49" s="2">
        <v>0.2986111111111111</v>
      </c>
      <c r="P49" t="s">
        <v>783</v>
      </c>
      <c r="Q49">
        <v>1</v>
      </c>
      <c r="R49" t="s">
        <v>88</v>
      </c>
      <c r="S49">
        <v>32.75752</v>
      </c>
      <c r="T49">
        <v>-117.25532</v>
      </c>
      <c r="U49" t="s">
        <v>89</v>
      </c>
      <c r="V49" t="b">
        <v>0</v>
      </c>
      <c r="X49" t="s">
        <v>784</v>
      </c>
      <c r="Y49" t="s">
        <v>91</v>
      </c>
      <c r="AA49" t="s">
        <v>1061</v>
      </c>
      <c r="AB49" t="s">
        <v>531</v>
      </c>
      <c r="AC49" t="s">
        <v>532</v>
      </c>
      <c r="AD49" t="s">
        <v>96</v>
      </c>
      <c r="AE49">
        <v>1</v>
      </c>
      <c r="AF49" t="s">
        <v>1062</v>
      </c>
      <c r="AG49" t="b">
        <v>1</v>
      </c>
      <c r="AH49" t="s">
        <v>1063</v>
      </c>
      <c r="AI49" t="s">
        <v>99</v>
      </c>
      <c r="AJ49" t="s">
        <v>100</v>
      </c>
      <c r="AK49">
        <v>53</v>
      </c>
      <c r="AL49" t="s">
        <v>101</v>
      </c>
      <c r="AM49" t="s">
        <v>912</v>
      </c>
      <c r="AN49" t="s">
        <v>1058</v>
      </c>
      <c r="AO49">
        <v>1</v>
      </c>
      <c r="AP49" t="s">
        <v>103</v>
      </c>
      <c r="AQ49">
        <v>265</v>
      </c>
      <c r="AR49" t="s">
        <v>101</v>
      </c>
      <c r="AS49" t="s">
        <v>83</v>
      </c>
      <c r="AT49" t="s">
        <v>104</v>
      </c>
      <c r="AU49" t="s">
        <v>1059</v>
      </c>
      <c r="AV49" t="s">
        <v>106</v>
      </c>
      <c r="AW49" t="s">
        <v>107</v>
      </c>
      <c r="AX49">
        <v>90</v>
      </c>
      <c r="AY49" t="s">
        <v>121</v>
      </c>
      <c r="AZ49" t="s">
        <v>109</v>
      </c>
      <c r="BA49" t="s">
        <v>110</v>
      </c>
      <c r="BB49" t="s">
        <v>122</v>
      </c>
      <c r="BC49" t="s">
        <v>1618</v>
      </c>
      <c r="BD49" s="1">
        <v>45020</v>
      </c>
      <c r="BE49" t="s">
        <v>1060</v>
      </c>
      <c r="BF49" s="1">
        <v>44803</v>
      </c>
      <c r="BG49" t="s">
        <v>114</v>
      </c>
      <c r="BH49" s="1">
        <v>44981</v>
      </c>
      <c r="BI49">
        <v>1</v>
      </c>
      <c r="BJ49">
        <f>BK49*1000</f>
        <v>560</v>
      </c>
      <c r="BK49">
        <v>0.56000000000000005</v>
      </c>
      <c r="BL49">
        <v>0.56000000000000005</v>
      </c>
      <c r="BM49" t="s">
        <v>115</v>
      </c>
      <c r="BN49" t="s">
        <v>116</v>
      </c>
      <c r="BO49">
        <v>0.21</v>
      </c>
      <c r="BP49">
        <v>0.64</v>
      </c>
      <c r="BQ49">
        <v>1</v>
      </c>
      <c r="BR49" t="s">
        <v>117</v>
      </c>
      <c r="BS49" t="s">
        <v>118</v>
      </c>
      <c r="BT49" t="s">
        <v>119</v>
      </c>
      <c r="BU49" t="s">
        <v>120</v>
      </c>
      <c r="BX49" t="b">
        <v>0</v>
      </c>
      <c r="BY49" t="b">
        <v>1</v>
      </c>
      <c r="BZ49">
        <f>VLOOKUP(AA49,Comps2,6,FALSE)</f>
        <v>457</v>
      </c>
      <c r="CA49">
        <f>VLOOKUP(AA49,Comps2,7,FALSE)</f>
        <v>482</v>
      </c>
      <c r="CB49" t="str">
        <f>VLOOKUP(AA49,Comps2,8,FALSE)</f>
        <v>mm</v>
      </c>
      <c r="CC49" t="str">
        <f>VLOOKUP(AA49,Comps2,9,FALSE)</f>
        <v>Field</v>
      </c>
      <c r="CD49">
        <f>VLOOKUP(AA49,Comps2,10,FALSE)</f>
        <v>1325</v>
      </c>
      <c r="CE49" t="str">
        <f>VLOOKUP(AA49,Comps2,11,FALSE)</f>
        <v>g</v>
      </c>
      <c r="CF49" t="str">
        <f>VLOOKUP(AA49,Comps2,12,FALSE)</f>
        <v>Field</v>
      </c>
      <c r="CG49">
        <f>VLOOKUP(AA49,Comps2,13,FALSE)</f>
        <v>0</v>
      </c>
      <c r="CH49" t="e">
        <f>VLOOKUP(AA49,Comps2,14,FALSE)</f>
        <v>#N/A</v>
      </c>
      <c r="CI49" t="str">
        <f>VLOOKUP(AA49,Comps2,15,FALSE)</f>
        <v>LAB</v>
      </c>
    </row>
    <row r="50" spans="1:87" x14ac:dyDescent="0.25">
      <c r="A50" s="1">
        <v>44803</v>
      </c>
      <c r="B50">
        <v>8</v>
      </c>
      <c r="C50">
        <v>2022</v>
      </c>
      <c r="D50" t="s">
        <v>929</v>
      </c>
      <c r="E50" t="s">
        <v>930</v>
      </c>
      <c r="F50" t="s">
        <v>78</v>
      </c>
      <c r="G50" t="s">
        <v>79</v>
      </c>
      <c r="H50" t="s">
        <v>80</v>
      </c>
      <c r="I50" t="s">
        <v>81</v>
      </c>
      <c r="J50" t="s">
        <v>82</v>
      </c>
      <c r="K50" t="s">
        <v>83</v>
      </c>
      <c r="M50" t="s">
        <v>782</v>
      </c>
      <c r="N50" t="s">
        <v>86</v>
      </c>
      <c r="O50" s="2">
        <v>0.2986111111111111</v>
      </c>
      <c r="P50" t="s">
        <v>783</v>
      </c>
      <c r="Q50">
        <v>1</v>
      </c>
      <c r="R50" t="s">
        <v>88</v>
      </c>
      <c r="S50">
        <v>32.75752</v>
      </c>
      <c r="T50">
        <v>-117.25532</v>
      </c>
      <c r="U50" t="s">
        <v>89</v>
      </c>
      <c r="V50" t="b">
        <v>0</v>
      </c>
      <c r="X50" t="s">
        <v>784</v>
      </c>
      <c r="Y50" t="s">
        <v>91</v>
      </c>
      <c r="AA50" t="s">
        <v>1064</v>
      </c>
      <c r="AB50" t="s">
        <v>531</v>
      </c>
      <c r="AC50" t="s">
        <v>532</v>
      </c>
      <c r="AD50" t="s">
        <v>96</v>
      </c>
      <c r="AE50">
        <v>1</v>
      </c>
      <c r="AF50" t="s">
        <v>1065</v>
      </c>
      <c r="AG50" t="b">
        <v>1</v>
      </c>
      <c r="AH50" t="s">
        <v>1066</v>
      </c>
      <c r="AI50" t="s">
        <v>99</v>
      </c>
      <c r="AJ50" t="s">
        <v>100</v>
      </c>
      <c r="AK50">
        <v>53</v>
      </c>
      <c r="AL50" t="s">
        <v>101</v>
      </c>
      <c r="AM50" t="s">
        <v>912</v>
      </c>
      <c r="AN50" t="s">
        <v>1058</v>
      </c>
      <c r="AO50">
        <v>1</v>
      </c>
      <c r="AP50" t="s">
        <v>103</v>
      </c>
      <c r="AQ50">
        <v>265</v>
      </c>
      <c r="AR50" t="s">
        <v>101</v>
      </c>
      <c r="AS50" t="s">
        <v>83</v>
      </c>
      <c r="AT50" t="s">
        <v>104</v>
      </c>
      <c r="AU50" t="s">
        <v>1059</v>
      </c>
      <c r="AV50" t="s">
        <v>106</v>
      </c>
      <c r="AW50" t="s">
        <v>107</v>
      </c>
      <c r="AX50">
        <v>90</v>
      </c>
      <c r="AY50" t="s">
        <v>121</v>
      </c>
      <c r="AZ50" t="s">
        <v>109</v>
      </c>
      <c r="BA50" t="s">
        <v>110</v>
      </c>
      <c r="BB50" t="s">
        <v>122</v>
      </c>
      <c r="BC50" t="s">
        <v>1618</v>
      </c>
      <c r="BD50" s="1">
        <v>45020</v>
      </c>
      <c r="BE50" t="s">
        <v>1060</v>
      </c>
      <c r="BF50" s="1">
        <v>44803</v>
      </c>
      <c r="BG50" t="s">
        <v>114</v>
      </c>
      <c r="BH50" s="1">
        <v>44981</v>
      </c>
      <c r="BI50">
        <v>1</v>
      </c>
      <c r="BJ50">
        <f>BK50*1000</f>
        <v>560</v>
      </c>
      <c r="BK50">
        <v>0.56000000000000005</v>
      </c>
      <c r="BL50">
        <v>0.56000000000000005</v>
      </c>
      <c r="BM50" t="s">
        <v>115</v>
      </c>
      <c r="BN50" t="s">
        <v>116</v>
      </c>
      <c r="BO50">
        <v>0.21</v>
      </c>
      <c r="BP50">
        <v>0.64</v>
      </c>
      <c r="BQ50">
        <v>1</v>
      </c>
      <c r="BR50" t="s">
        <v>117</v>
      </c>
      <c r="BS50" t="s">
        <v>118</v>
      </c>
      <c r="BT50" t="s">
        <v>119</v>
      </c>
      <c r="BU50" t="s">
        <v>120</v>
      </c>
      <c r="BX50" t="b">
        <v>0</v>
      </c>
      <c r="BY50" t="b">
        <v>1</v>
      </c>
      <c r="BZ50">
        <f>VLOOKUP(AA50,Comps2,6,FALSE)</f>
        <v>463</v>
      </c>
      <c r="CA50">
        <f>VLOOKUP(AA50,Comps2,7,FALSE)</f>
        <v>477</v>
      </c>
      <c r="CB50" t="str">
        <f>VLOOKUP(AA50,Comps2,8,FALSE)</f>
        <v>mm</v>
      </c>
      <c r="CC50" t="str">
        <f>VLOOKUP(AA50,Comps2,9,FALSE)</f>
        <v>Field</v>
      </c>
      <c r="CD50">
        <f>VLOOKUP(AA50,Comps2,10,FALSE)</f>
        <v>1490</v>
      </c>
      <c r="CE50" t="str">
        <f>VLOOKUP(AA50,Comps2,11,FALSE)</f>
        <v>g</v>
      </c>
      <c r="CF50" t="str">
        <f>VLOOKUP(AA50,Comps2,12,FALSE)</f>
        <v>Field</v>
      </c>
      <c r="CG50">
        <f>VLOOKUP(AA50,Comps2,13,FALSE)</f>
        <v>0</v>
      </c>
      <c r="CH50" t="e">
        <f>VLOOKUP(AA50,Comps2,14,FALSE)</f>
        <v>#N/A</v>
      </c>
      <c r="CI50" t="str">
        <f>VLOOKUP(AA50,Comps2,15,FALSE)</f>
        <v>LAB</v>
      </c>
    </row>
    <row r="51" spans="1:87" x14ac:dyDescent="0.25">
      <c r="A51" s="1">
        <v>44803</v>
      </c>
      <c r="B51">
        <v>8</v>
      </c>
      <c r="C51">
        <v>2022</v>
      </c>
      <c r="D51" t="s">
        <v>929</v>
      </c>
      <c r="E51" t="s">
        <v>930</v>
      </c>
      <c r="F51" t="s">
        <v>78</v>
      </c>
      <c r="G51" t="s">
        <v>79</v>
      </c>
      <c r="H51" t="s">
        <v>80</v>
      </c>
      <c r="I51" t="s">
        <v>81</v>
      </c>
      <c r="J51" t="s">
        <v>82</v>
      </c>
      <c r="K51" t="s">
        <v>83</v>
      </c>
      <c r="M51" t="s">
        <v>782</v>
      </c>
      <c r="N51" t="s">
        <v>86</v>
      </c>
      <c r="O51" s="2">
        <v>0.2986111111111111</v>
      </c>
      <c r="P51" t="s">
        <v>783</v>
      </c>
      <c r="Q51">
        <v>1</v>
      </c>
      <c r="R51" t="s">
        <v>88</v>
      </c>
      <c r="S51">
        <v>32.75752</v>
      </c>
      <c r="T51">
        <v>-117.25532</v>
      </c>
      <c r="U51" t="s">
        <v>89</v>
      </c>
      <c r="V51" t="b">
        <v>0</v>
      </c>
      <c r="X51" t="s">
        <v>784</v>
      </c>
      <c r="Y51" t="s">
        <v>91</v>
      </c>
      <c r="AA51" t="s">
        <v>1067</v>
      </c>
      <c r="AB51" t="s">
        <v>531</v>
      </c>
      <c r="AC51" t="s">
        <v>532</v>
      </c>
      <c r="AD51" t="s">
        <v>96</v>
      </c>
      <c r="AE51">
        <v>1</v>
      </c>
      <c r="AF51" t="s">
        <v>1068</v>
      </c>
      <c r="AG51" t="b">
        <v>1</v>
      </c>
      <c r="AH51" t="s">
        <v>1069</v>
      </c>
      <c r="AI51" t="s">
        <v>99</v>
      </c>
      <c r="AJ51" t="s">
        <v>100</v>
      </c>
      <c r="AK51">
        <v>53</v>
      </c>
      <c r="AL51" t="s">
        <v>101</v>
      </c>
      <c r="AM51" t="s">
        <v>912</v>
      </c>
      <c r="AN51" t="s">
        <v>1058</v>
      </c>
      <c r="AO51">
        <v>1</v>
      </c>
      <c r="AP51" t="s">
        <v>103</v>
      </c>
      <c r="AQ51">
        <v>265</v>
      </c>
      <c r="AR51" t="s">
        <v>101</v>
      </c>
      <c r="AS51" t="s">
        <v>83</v>
      </c>
      <c r="AT51" t="s">
        <v>104</v>
      </c>
      <c r="AU51" t="s">
        <v>1059</v>
      </c>
      <c r="AV51" t="s">
        <v>106</v>
      </c>
      <c r="AW51" t="s">
        <v>107</v>
      </c>
      <c r="AX51">
        <v>90</v>
      </c>
      <c r="AY51" t="s">
        <v>121</v>
      </c>
      <c r="AZ51" t="s">
        <v>109</v>
      </c>
      <c r="BA51" t="s">
        <v>110</v>
      </c>
      <c r="BB51" t="s">
        <v>122</v>
      </c>
      <c r="BC51" t="s">
        <v>1618</v>
      </c>
      <c r="BD51" s="1">
        <v>45020</v>
      </c>
      <c r="BE51" t="s">
        <v>1060</v>
      </c>
      <c r="BF51" s="1">
        <v>44803</v>
      </c>
      <c r="BG51" t="s">
        <v>114</v>
      </c>
      <c r="BH51" s="1">
        <v>44981</v>
      </c>
      <c r="BI51">
        <v>1</v>
      </c>
      <c r="BJ51">
        <f>BK51*1000</f>
        <v>560</v>
      </c>
      <c r="BK51">
        <v>0.56000000000000005</v>
      </c>
      <c r="BL51">
        <v>0.56000000000000005</v>
      </c>
      <c r="BM51" t="s">
        <v>115</v>
      </c>
      <c r="BN51" t="s">
        <v>116</v>
      </c>
      <c r="BO51">
        <v>0.21</v>
      </c>
      <c r="BP51">
        <v>0.64</v>
      </c>
      <c r="BQ51">
        <v>1</v>
      </c>
      <c r="BR51" t="s">
        <v>117</v>
      </c>
      <c r="BS51" t="s">
        <v>118</v>
      </c>
      <c r="BT51" t="s">
        <v>119</v>
      </c>
      <c r="BU51" t="s">
        <v>120</v>
      </c>
      <c r="BX51" t="b">
        <v>0</v>
      </c>
      <c r="BY51" t="b">
        <v>1</v>
      </c>
      <c r="BZ51">
        <f>VLOOKUP(AA51,Comps2,6,FALSE)</f>
        <v>435</v>
      </c>
      <c r="CA51">
        <f>VLOOKUP(AA51,Comps2,7,FALSE)</f>
        <v>458</v>
      </c>
      <c r="CB51" t="str">
        <f>VLOOKUP(AA51,Comps2,8,FALSE)</f>
        <v>mm</v>
      </c>
      <c r="CC51" t="str">
        <f>VLOOKUP(AA51,Comps2,9,FALSE)</f>
        <v>Field</v>
      </c>
      <c r="CD51">
        <f>VLOOKUP(AA51,Comps2,10,FALSE)</f>
        <v>1205</v>
      </c>
      <c r="CE51" t="str">
        <f>VLOOKUP(AA51,Comps2,11,FALSE)</f>
        <v>g</v>
      </c>
      <c r="CF51" t="str">
        <f>VLOOKUP(AA51,Comps2,12,FALSE)</f>
        <v>Field</v>
      </c>
      <c r="CG51">
        <f>VLOOKUP(AA51,Comps2,13,FALSE)</f>
        <v>0</v>
      </c>
      <c r="CH51" t="e">
        <f>VLOOKUP(AA51,Comps2,14,FALSE)</f>
        <v>#N/A</v>
      </c>
      <c r="CI51" t="str">
        <f>VLOOKUP(AA51,Comps2,15,FALSE)</f>
        <v>LAB</v>
      </c>
    </row>
    <row r="52" spans="1:87" x14ac:dyDescent="0.25">
      <c r="A52" s="1">
        <v>44803</v>
      </c>
      <c r="B52">
        <v>8</v>
      </c>
      <c r="C52">
        <v>2022</v>
      </c>
      <c r="D52" t="s">
        <v>929</v>
      </c>
      <c r="E52" t="s">
        <v>930</v>
      </c>
      <c r="F52" t="s">
        <v>78</v>
      </c>
      <c r="G52" t="s">
        <v>79</v>
      </c>
      <c r="H52" t="s">
        <v>80</v>
      </c>
      <c r="I52" t="s">
        <v>81</v>
      </c>
      <c r="J52" t="s">
        <v>82</v>
      </c>
      <c r="K52" t="s">
        <v>83</v>
      </c>
      <c r="M52" t="s">
        <v>782</v>
      </c>
      <c r="N52" t="s">
        <v>86</v>
      </c>
      <c r="O52" s="2">
        <v>0.2986111111111111</v>
      </c>
      <c r="P52" t="s">
        <v>783</v>
      </c>
      <c r="Q52">
        <v>1</v>
      </c>
      <c r="R52" t="s">
        <v>88</v>
      </c>
      <c r="S52">
        <v>32.75752</v>
      </c>
      <c r="T52">
        <v>-117.25532</v>
      </c>
      <c r="U52" t="s">
        <v>89</v>
      </c>
      <c r="V52" t="b">
        <v>0</v>
      </c>
      <c r="X52" t="s">
        <v>784</v>
      </c>
      <c r="Y52" t="s">
        <v>91</v>
      </c>
      <c r="AA52" t="s">
        <v>1070</v>
      </c>
      <c r="AB52" t="s">
        <v>531</v>
      </c>
      <c r="AC52" t="s">
        <v>532</v>
      </c>
      <c r="AD52" t="s">
        <v>96</v>
      </c>
      <c r="AE52">
        <v>1</v>
      </c>
      <c r="AF52" t="s">
        <v>1071</v>
      </c>
      <c r="AG52" t="b">
        <v>1</v>
      </c>
      <c r="AH52" t="s">
        <v>1072</v>
      </c>
      <c r="AI52" t="s">
        <v>99</v>
      </c>
      <c r="AJ52" t="s">
        <v>100</v>
      </c>
      <c r="AK52">
        <v>53</v>
      </c>
      <c r="AL52" t="s">
        <v>101</v>
      </c>
      <c r="AM52" t="s">
        <v>912</v>
      </c>
      <c r="AN52" t="s">
        <v>1058</v>
      </c>
      <c r="AO52">
        <v>1</v>
      </c>
      <c r="AP52" t="s">
        <v>103</v>
      </c>
      <c r="AQ52">
        <v>265</v>
      </c>
      <c r="AR52" t="s">
        <v>101</v>
      </c>
      <c r="AS52" t="s">
        <v>83</v>
      </c>
      <c r="AT52" t="s">
        <v>104</v>
      </c>
      <c r="AU52" t="s">
        <v>1059</v>
      </c>
      <c r="AV52" t="s">
        <v>106</v>
      </c>
      <c r="AW52" t="s">
        <v>107</v>
      </c>
      <c r="AX52">
        <v>90</v>
      </c>
      <c r="AY52" t="s">
        <v>121</v>
      </c>
      <c r="AZ52" t="s">
        <v>109</v>
      </c>
      <c r="BA52" t="s">
        <v>110</v>
      </c>
      <c r="BB52" t="s">
        <v>122</v>
      </c>
      <c r="BC52" t="s">
        <v>1618</v>
      </c>
      <c r="BD52" s="1">
        <v>45020</v>
      </c>
      <c r="BE52" t="s">
        <v>1060</v>
      </c>
      <c r="BF52" s="1">
        <v>44803</v>
      </c>
      <c r="BG52" t="s">
        <v>114</v>
      </c>
      <c r="BH52" s="1">
        <v>44981</v>
      </c>
      <c r="BI52">
        <v>1</v>
      </c>
      <c r="BJ52">
        <f>BK52*1000</f>
        <v>560</v>
      </c>
      <c r="BK52">
        <v>0.56000000000000005</v>
      </c>
      <c r="BL52">
        <v>0.56000000000000005</v>
      </c>
      <c r="BM52" t="s">
        <v>115</v>
      </c>
      <c r="BN52" t="s">
        <v>116</v>
      </c>
      <c r="BO52">
        <v>0.21</v>
      </c>
      <c r="BP52">
        <v>0.64</v>
      </c>
      <c r="BQ52">
        <v>1</v>
      </c>
      <c r="BR52" t="s">
        <v>117</v>
      </c>
      <c r="BS52" t="s">
        <v>118</v>
      </c>
      <c r="BT52" t="s">
        <v>119</v>
      </c>
      <c r="BU52" t="s">
        <v>120</v>
      </c>
      <c r="BX52" t="b">
        <v>0</v>
      </c>
      <c r="BY52" t="b">
        <v>1</v>
      </c>
      <c r="BZ52">
        <f>VLOOKUP(AA52,Comps2,6,FALSE)</f>
        <v>454</v>
      </c>
      <c r="CA52">
        <f>VLOOKUP(AA52,Comps2,7,FALSE)</f>
        <v>480</v>
      </c>
      <c r="CB52" t="str">
        <f>VLOOKUP(AA52,Comps2,8,FALSE)</f>
        <v>mm</v>
      </c>
      <c r="CC52" t="str">
        <f>VLOOKUP(AA52,Comps2,9,FALSE)</f>
        <v>Field</v>
      </c>
      <c r="CD52">
        <f>VLOOKUP(AA52,Comps2,10,FALSE)</f>
        <v>1230</v>
      </c>
      <c r="CE52" t="str">
        <f>VLOOKUP(AA52,Comps2,11,FALSE)</f>
        <v>g</v>
      </c>
      <c r="CF52" t="str">
        <f>VLOOKUP(AA52,Comps2,12,FALSE)</f>
        <v>Field</v>
      </c>
      <c r="CG52">
        <f>VLOOKUP(AA52,Comps2,13,FALSE)</f>
        <v>0</v>
      </c>
      <c r="CH52" t="e">
        <f>VLOOKUP(AA52,Comps2,14,FALSE)</f>
        <v>#N/A</v>
      </c>
      <c r="CI52" t="str">
        <f>VLOOKUP(AA52,Comps2,15,FALSE)</f>
        <v>LAB</v>
      </c>
    </row>
    <row r="53" spans="1:87" x14ac:dyDescent="0.25">
      <c r="A53" s="1">
        <v>44888</v>
      </c>
      <c r="B53">
        <v>11</v>
      </c>
      <c r="C53">
        <v>2022</v>
      </c>
      <c r="D53" t="s">
        <v>878</v>
      </c>
      <c r="E53" t="s">
        <v>879</v>
      </c>
      <c r="F53" t="s">
        <v>78</v>
      </c>
      <c r="G53" t="s">
        <v>79</v>
      </c>
      <c r="H53" t="s">
        <v>80</v>
      </c>
      <c r="I53" t="s">
        <v>81</v>
      </c>
      <c r="J53" t="s">
        <v>82</v>
      </c>
      <c r="K53" t="s">
        <v>1506</v>
      </c>
      <c r="L53" t="s">
        <v>1544</v>
      </c>
      <c r="M53" t="s">
        <v>1507</v>
      </c>
      <c r="N53" t="s">
        <v>86</v>
      </c>
      <c r="O53" s="2">
        <v>0.56041666666666667</v>
      </c>
      <c r="P53" t="s">
        <v>1508</v>
      </c>
      <c r="Q53">
        <v>1</v>
      </c>
      <c r="R53" t="s">
        <v>88</v>
      </c>
      <c r="S53">
        <v>33.191589999999998</v>
      </c>
      <c r="T53">
        <v>-117.38888</v>
      </c>
      <c r="U53" t="s">
        <v>89</v>
      </c>
      <c r="V53" t="b">
        <v>0</v>
      </c>
      <c r="X53" t="s">
        <v>1509</v>
      </c>
      <c r="Y53" t="s">
        <v>91</v>
      </c>
      <c r="Z53" t="s">
        <v>1545</v>
      </c>
      <c r="AA53" t="s">
        <v>1451</v>
      </c>
      <c r="AB53" t="s">
        <v>1452</v>
      </c>
      <c r="AC53" t="s">
        <v>1453</v>
      </c>
      <c r="AD53" t="s">
        <v>96</v>
      </c>
      <c r="AE53">
        <v>1</v>
      </c>
      <c r="AG53" t="b">
        <v>1</v>
      </c>
      <c r="AH53" t="s">
        <v>1546</v>
      </c>
      <c r="AI53" t="s">
        <v>1512</v>
      </c>
      <c r="AJ53" t="s">
        <v>117</v>
      </c>
      <c r="AK53">
        <v>619.09</v>
      </c>
      <c r="AL53" t="s">
        <v>101</v>
      </c>
      <c r="AN53" t="s">
        <v>1547</v>
      </c>
      <c r="AO53">
        <v>1</v>
      </c>
      <c r="AP53" t="s">
        <v>103</v>
      </c>
      <c r="AQ53">
        <v>619.09</v>
      </c>
      <c r="AR53" t="s">
        <v>101</v>
      </c>
      <c r="AS53" t="s">
        <v>83</v>
      </c>
      <c r="AT53" t="s">
        <v>1514</v>
      </c>
      <c r="AU53" t="s">
        <v>1548</v>
      </c>
      <c r="AV53" t="s">
        <v>106</v>
      </c>
      <c r="AW53" t="s">
        <v>107</v>
      </c>
      <c r="AX53">
        <v>90</v>
      </c>
      <c r="AY53" t="s">
        <v>121</v>
      </c>
      <c r="AZ53" t="s">
        <v>109</v>
      </c>
      <c r="BA53" t="s">
        <v>1516</v>
      </c>
      <c r="BB53" t="s">
        <v>1609</v>
      </c>
      <c r="BC53" t="s">
        <v>1610</v>
      </c>
      <c r="BD53" s="1">
        <v>45056</v>
      </c>
      <c r="BE53" t="s">
        <v>1549</v>
      </c>
      <c r="BF53" s="1">
        <v>44888</v>
      </c>
      <c r="BG53" t="s">
        <v>114</v>
      </c>
      <c r="BH53" s="1">
        <v>45047</v>
      </c>
      <c r="BI53">
        <v>2</v>
      </c>
      <c r="BJ53">
        <f>BK53*1000</f>
        <v>556.85</v>
      </c>
      <c r="BK53">
        <f>BL53*(1-(81.5/100))</f>
        <v>0.55685000000000007</v>
      </c>
      <c r="BL53">
        <v>3.01</v>
      </c>
      <c r="BM53" t="s">
        <v>123</v>
      </c>
      <c r="BN53" t="s">
        <v>124</v>
      </c>
      <c r="BO53">
        <v>0.78</v>
      </c>
      <c r="BP53">
        <v>2.35</v>
      </c>
      <c r="BQ53">
        <v>1</v>
      </c>
      <c r="BR53" t="s">
        <v>117</v>
      </c>
      <c r="BS53" t="s">
        <v>118</v>
      </c>
      <c r="BT53" t="s">
        <v>119</v>
      </c>
      <c r="BU53" t="s">
        <v>120</v>
      </c>
      <c r="BW53" t="s">
        <v>1611</v>
      </c>
      <c r="BX53" t="b">
        <v>0</v>
      </c>
      <c r="BY53" t="b">
        <v>1</v>
      </c>
      <c r="BZ53">
        <f>VLOOKUP(AA53,Comps2,6,FALSE)</f>
        <v>0</v>
      </c>
      <c r="CA53">
        <f>VLOOKUP(AA53,Comps2,7,FALSE)</f>
        <v>0</v>
      </c>
      <c r="CB53">
        <f>VLOOKUP(AA53,Comps2,8,FALSE)</f>
        <v>0</v>
      </c>
      <c r="CC53">
        <f>VLOOKUP(AA53,Comps2,9,FALSE)</f>
        <v>0</v>
      </c>
      <c r="CD53">
        <f>VLOOKUP(AA53,Comps2,10,FALSE)</f>
        <v>0</v>
      </c>
      <c r="CE53">
        <f>VLOOKUP(AA53,Comps2,11,FALSE)</f>
        <v>0</v>
      </c>
      <c r="CF53">
        <f>VLOOKUP(AA53,Comps2,12,FALSE)</f>
        <v>0</v>
      </c>
      <c r="CG53">
        <f>VLOOKUP(AA53,Comps2,13,FALSE)</f>
        <v>0</v>
      </c>
      <c r="CH53">
        <f>VLOOKUP(AA53,Comps2,14,FALSE)</f>
        <v>0</v>
      </c>
      <c r="CI53">
        <f>VLOOKUP(AA53,Comps2,15,FALSE)</f>
        <v>0</v>
      </c>
    </row>
    <row r="54" spans="1:87" x14ac:dyDescent="0.25">
      <c r="A54" s="1">
        <v>44838</v>
      </c>
      <c r="B54">
        <v>10</v>
      </c>
      <c r="C54">
        <v>2022</v>
      </c>
      <c r="D54" t="s">
        <v>1112</v>
      </c>
      <c r="E54" t="s">
        <v>1113</v>
      </c>
      <c r="F54" t="s">
        <v>78</v>
      </c>
      <c r="G54" t="s">
        <v>79</v>
      </c>
      <c r="H54" t="s">
        <v>80</v>
      </c>
      <c r="I54" t="s">
        <v>81</v>
      </c>
      <c r="J54" t="s">
        <v>82</v>
      </c>
      <c r="K54" t="s">
        <v>83</v>
      </c>
      <c r="M54" t="s">
        <v>527</v>
      </c>
      <c r="N54" t="s">
        <v>86</v>
      </c>
      <c r="O54" s="2">
        <v>0.31944444444444448</v>
      </c>
      <c r="P54" t="s">
        <v>528</v>
      </c>
      <c r="Q54">
        <v>1</v>
      </c>
      <c r="R54" t="s">
        <v>88</v>
      </c>
      <c r="S54">
        <v>33.458264972549003</v>
      </c>
      <c r="T54">
        <v>-117.696585843137</v>
      </c>
      <c r="U54" t="s">
        <v>89</v>
      </c>
      <c r="V54" t="b">
        <v>0</v>
      </c>
      <c r="W54">
        <v>9</v>
      </c>
      <c r="X54" t="s">
        <v>529</v>
      </c>
      <c r="Y54" t="s">
        <v>91</v>
      </c>
      <c r="AA54" t="s">
        <v>1154</v>
      </c>
      <c r="AB54" t="s">
        <v>744</v>
      </c>
      <c r="AC54" t="s">
        <v>745</v>
      </c>
      <c r="AD54" t="s">
        <v>96</v>
      </c>
      <c r="AE54">
        <v>1</v>
      </c>
      <c r="AF54" t="s">
        <v>1155</v>
      </c>
      <c r="AG54" t="b">
        <v>1</v>
      </c>
      <c r="AH54" t="s">
        <v>1156</v>
      </c>
      <c r="AI54" t="s">
        <v>99</v>
      </c>
      <c r="AJ54" t="s">
        <v>100</v>
      </c>
      <c r="AK54">
        <v>88</v>
      </c>
      <c r="AL54" t="s">
        <v>101</v>
      </c>
      <c r="AM54" t="s">
        <v>653</v>
      </c>
      <c r="AN54" t="s">
        <v>1157</v>
      </c>
      <c r="AO54">
        <v>1</v>
      </c>
      <c r="AP54" t="s">
        <v>103</v>
      </c>
      <c r="AQ54">
        <v>264</v>
      </c>
      <c r="AR54" t="s">
        <v>101</v>
      </c>
      <c r="AS54" t="s">
        <v>83</v>
      </c>
      <c r="AT54" t="s">
        <v>104</v>
      </c>
      <c r="AU54" t="s">
        <v>1158</v>
      </c>
      <c r="AV54" t="s">
        <v>106</v>
      </c>
      <c r="AW54" t="s">
        <v>107</v>
      </c>
      <c r="AX54">
        <v>90</v>
      </c>
      <c r="AY54" t="s">
        <v>121</v>
      </c>
      <c r="AZ54" t="s">
        <v>109</v>
      </c>
      <c r="BA54" t="s">
        <v>110</v>
      </c>
      <c r="BB54" t="s">
        <v>122</v>
      </c>
      <c r="BC54" t="s">
        <v>738</v>
      </c>
      <c r="BD54" s="1">
        <v>44974</v>
      </c>
      <c r="BE54" t="s">
        <v>1159</v>
      </c>
      <c r="BF54" s="1">
        <v>44838</v>
      </c>
      <c r="BG54" t="s">
        <v>114</v>
      </c>
      <c r="BH54" s="1">
        <v>44973</v>
      </c>
      <c r="BI54">
        <v>1</v>
      </c>
      <c r="BJ54">
        <f>BK54*1000</f>
        <v>550</v>
      </c>
      <c r="BK54">
        <v>0.55000000000000004</v>
      </c>
      <c r="BL54">
        <v>0.55000000000000004</v>
      </c>
      <c r="BM54" t="s">
        <v>115</v>
      </c>
      <c r="BN54" t="s">
        <v>116</v>
      </c>
      <c r="BO54">
        <v>0.21</v>
      </c>
      <c r="BP54">
        <v>0.64</v>
      </c>
      <c r="BQ54">
        <v>1</v>
      </c>
      <c r="BR54" t="s">
        <v>117</v>
      </c>
      <c r="BS54" t="s">
        <v>118</v>
      </c>
      <c r="BT54" t="s">
        <v>119</v>
      </c>
      <c r="BU54" t="s">
        <v>120</v>
      </c>
      <c r="BX54" t="b">
        <v>0</v>
      </c>
      <c r="BY54" t="b">
        <v>1</v>
      </c>
      <c r="BZ54">
        <f>VLOOKUP(AA54,Comps2,6,FALSE)</f>
        <v>315</v>
      </c>
      <c r="CA54">
        <f>VLOOKUP(AA54,Comps2,7,FALSE)</f>
        <v>341</v>
      </c>
      <c r="CB54" t="str">
        <f>VLOOKUP(AA54,Comps2,8,FALSE)</f>
        <v>mm</v>
      </c>
      <c r="CC54" t="str">
        <f>VLOOKUP(AA54,Comps2,9,FALSE)</f>
        <v>Field</v>
      </c>
      <c r="CD54">
        <f>VLOOKUP(AA54,Comps2,10,FALSE)</f>
        <v>380</v>
      </c>
      <c r="CE54" t="str">
        <f>VLOOKUP(AA54,Comps2,11,FALSE)</f>
        <v>g</v>
      </c>
      <c r="CF54" t="str">
        <f>VLOOKUP(AA54,Comps2,12,FALSE)</f>
        <v>Field</v>
      </c>
      <c r="CG54">
        <f>VLOOKUP(AA54,Comps2,13,FALSE)</f>
        <v>0</v>
      </c>
      <c r="CH54" t="e">
        <f>VLOOKUP(AA54,Comps2,14,FALSE)</f>
        <v>#N/A</v>
      </c>
      <c r="CI54" t="str">
        <f>VLOOKUP(AA54,Comps2,15,FALSE)</f>
        <v>LAB</v>
      </c>
    </row>
    <row r="55" spans="1:87" x14ac:dyDescent="0.25">
      <c r="A55" s="1">
        <v>44838</v>
      </c>
      <c r="B55">
        <v>10</v>
      </c>
      <c r="C55">
        <v>2022</v>
      </c>
      <c r="D55" t="s">
        <v>1112</v>
      </c>
      <c r="E55" t="s">
        <v>1113</v>
      </c>
      <c r="F55" t="s">
        <v>78</v>
      </c>
      <c r="G55" t="s">
        <v>79</v>
      </c>
      <c r="H55" t="s">
        <v>80</v>
      </c>
      <c r="I55" t="s">
        <v>81</v>
      </c>
      <c r="J55" t="s">
        <v>82</v>
      </c>
      <c r="K55" t="s">
        <v>83</v>
      </c>
      <c r="M55" t="s">
        <v>527</v>
      </c>
      <c r="N55" t="s">
        <v>86</v>
      </c>
      <c r="O55" s="2">
        <v>0.31944444444444448</v>
      </c>
      <c r="P55" t="s">
        <v>528</v>
      </c>
      <c r="Q55">
        <v>1</v>
      </c>
      <c r="R55" t="s">
        <v>88</v>
      </c>
      <c r="S55">
        <v>33.458264972549003</v>
      </c>
      <c r="T55">
        <v>-117.696585843137</v>
      </c>
      <c r="U55" t="s">
        <v>89</v>
      </c>
      <c r="V55" t="b">
        <v>0</v>
      </c>
      <c r="W55">
        <v>9</v>
      </c>
      <c r="X55" t="s">
        <v>529</v>
      </c>
      <c r="Y55" t="s">
        <v>91</v>
      </c>
      <c r="AA55" t="s">
        <v>1160</v>
      </c>
      <c r="AB55" t="s">
        <v>744</v>
      </c>
      <c r="AC55" t="s">
        <v>745</v>
      </c>
      <c r="AD55" t="s">
        <v>96</v>
      </c>
      <c r="AE55">
        <v>1</v>
      </c>
      <c r="AF55" t="s">
        <v>1161</v>
      </c>
      <c r="AG55" t="b">
        <v>1</v>
      </c>
      <c r="AH55" t="s">
        <v>1162</v>
      </c>
      <c r="AI55" t="s">
        <v>99</v>
      </c>
      <c r="AJ55" t="s">
        <v>100</v>
      </c>
      <c r="AK55">
        <v>88</v>
      </c>
      <c r="AL55" t="s">
        <v>101</v>
      </c>
      <c r="AM55" t="s">
        <v>653</v>
      </c>
      <c r="AN55" t="s">
        <v>1157</v>
      </c>
      <c r="AO55">
        <v>1</v>
      </c>
      <c r="AP55" t="s">
        <v>103</v>
      </c>
      <c r="AQ55">
        <v>264</v>
      </c>
      <c r="AR55" t="s">
        <v>101</v>
      </c>
      <c r="AS55" t="s">
        <v>83</v>
      </c>
      <c r="AT55" t="s">
        <v>104</v>
      </c>
      <c r="AU55" t="s">
        <v>1158</v>
      </c>
      <c r="AV55" t="s">
        <v>106</v>
      </c>
      <c r="AW55" t="s">
        <v>107</v>
      </c>
      <c r="AX55">
        <v>90</v>
      </c>
      <c r="AY55" t="s">
        <v>121</v>
      </c>
      <c r="AZ55" t="s">
        <v>109</v>
      </c>
      <c r="BA55" t="s">
        <v>110</v>
      </c>
      <c r="BB55" t="s">
        <v>122</v>
      </c>
      <c r="BC55" t="s">
        <v>738</v>
      </c>
      <c r="BD55" s="1">
        <v>44974</v>
      </c>
      <c r="BE55" t="s">
        <v>1159</v>
      </c>
      <c r="BF55" s="1">
        <v>44838</v>
      </c>
      <c r="BG55" t="s">
        <v>114</v>
      </c>
      <c r="BH55" s="1">
        <v>44973</v>
      </c>
      <c r="BI55">
        <v>1</v>
      </c>
      <c r="BJ55">
        <f>BK55*1000</f>
        <v>550</v>
      </c>
      <c r="BK55">
        <v>0.55000000000000004</v>
      </c>
      <c r="BL55">
        <v>0.55000000000000004</v>
      </c>
      <c r="BM55" t="s">
        <v>115</v>
      </c>
      <c r="BN55" t="s">
        <v>116</v>
      </c>
      <c r="BO55">
        <v>0.21</v>
      </c>
      <c r="BP55">
        <v>0.64</v>
      </c>
      <c r="BQ55">
        <v>1</v>
      </c>
      <c r="BR55" t="s">
        <v>117</v>
      </c>
      <c r="BS55" t="s">
        <v>118</v>
      </c>
      <c r="BT55" t="s">
        <v>119</v>
      </c>
      <c r="BU55" t="s">
        <v>120</v>
      </c>
      <c r="BX55" t="b">
        <v>0</v>
      </c>
      <c r="BY55" t="b">
        <v>1</v>
      </c>
      <c r="BZ55">
        <f>VLOOKUP(AA55,Comps2,6,FALSE)</f>
        <v>320</v>
      </c>
      <c r="CA55">
        <f>VLOOKUP(AA55,Comps2,7,FALSE)</f>
        <v>346</v>
      </c>
      <c r="CB55" t="str">
        <f>VLOOKUP(AA55,Comps2,8,FALSE)</f>
        <v>mm</v>
      </c>
      <c r="CC55" t="str">
        <f>VLOOKUP(AA55,Comps2,9,FALSE)</f>
        <v>Field</v>
      </c>
      <c r="CD55">
        <f>VLOOKUP(AA55,Comps2,10,FALSE)</f>
        <v>445</v>
      </c>
      <c r="CE55" t="str">
        <f>VLOOKUP(AA55,Comps2,11,FALSE)</f>
        <v>g</v>
      </c>
      <c r="CF55" t="str">
        <f>VLOOKUP(AA55,Comps2,12,FALSE)</f>
        <v>Field</v>
      </c>
      <c r="CG55">
        <f>VLOOKUP(AA55,Comps2,13,FALSE)</f>
        <v>0</v>
      </c>
      <c r="CH55" t="e">
        <f>VLOOKUP(AA55,Comps2,14,FALSE)</f>
        <v>#N/A</v>
      </c>
      <c r="CI55" t="str">
        <f>VLOOKUP(AA55,Comps2,15,FALSE)</f>
        <v>LAB</v>
      </c>
    </row>
    <row r="56" spans="1:87" x14ac:dyDescent="0.25">
      <c r="A56" s="1">
        <v>44838</v>
      </c>
      <c r="B56">
        <v>10</v>
      </c>
      <c r="C56">
        <v>2022</v>
      </c>
      <c r="D56" t="s">
        <v>1112</v>
      </c>
      <c r="E56" t="s">
        <v>1113</v>
      </c>
      <c r="F56" t="s">
        <v>78</v>
      </c>
      <c r="G56" t="s">
        <v>79</v>
      </c>
      <c r="H56" t="s">
        <v>80</v>
      </c>
      <c r="I56" t="s">
        <v>81</v>
      </c>
      <c r="J56" t="s">
        <v>82</v>
      </c>
      <c r="K56" t="s">
        <v>83</v>
      </c>
      <c r="M56" t="s">
        <v>527</v>
      </c>
      <c r="N56" t="s">
        <v>86</v>
      </c>
      <c r="O56" s="2">
        <v>0.31944444444444448</v>
      </c>
      <c r="P56" t="s">
        <v>528</v>
      </c>
      <c r="Q56">
        <v>1</v>
      </c>
      <c r="R56" t="s">
        <v>88</v>
      </c>
      <c r="S56">
        <v>33.458264972549003</v>
      </c>
      <c r="T56">
        <v>-117.696585843137</v>
      </c>
      <c r="U56" t="s">
        <v>89</v>
      </c>
      <c r="V56" t="b">
        <v>0</v>
      </c>
      <c r="W56">
        <v>9</v>
      </c>
      <c r="X56" t="s">
        <v>529</v>
      </c>
      <c r="Y56" t="s">
        <v>91</v>
      </c>
      <c r="AA56" t="s">
        <v>1163</v>
      </c>
      <c r="AB56" t="s">
        <v>744</v>
      </c>
      <c r="AC56" t="s">
        <v>745</v>
      </c>
      <c r="AD56" t="s">
        <v>96</v>
      </c>
      <c r="AE56">
        <v>1</v>
      </c>
      <c r="AF56" t="s">
        <v>1164</v>
      </c>
      <c r="AG56" t="b">
        <v>1</v>
      </c>
      <c r="AH56" t="s">
        <v>1165</v>
      </c>
      <c r="AI56" t="s">
        <v>99</v>
      </c>
      <c r="AJ56" t="s">
        <v>100</v>
      </c>
      <c r="AK56">
        <v>88</v>
      </c>
      <c r="AL56" t="s">
        <v>101</v>
      </c>
      <c r="AM56" t="s">
        <v>653</v>
      </c>
      <c r="AN56" t="s">
        <v>1157</v>
      </c>
      <c r="AO56">
        <v>1</v>
      </c>
      <c r="AP56" t="s">
        <v>103</v>
      </c>
      <c r="AQ56">
        <v>264</v>
      </c>
      <c r="AR56" t="s">
        <v>101</v>
      </c>
      <c r="AS56" t="s">
        <v>83</v>
      </c>
      <c r="AT56" t="s">
        <v>104</v>
      </c>
      <c r="AU56" t="s">
        <v>1158</v>
      </c>
      <c r="AV56" t="s">
        <v>106</v>
      </c>
      <c r="AW56" t="s">
        <v>107</v>
      </c>
      <c r="AX56">
        <v>90</v>
      </c>
      <c r="AY56" t="s">
        <v>121</v>
      </c>
      <c r="AZ56" t="s">
        <v>109</v>
      </c>
      <c r="BA56" t="s">
        <v>110</v>
      </c>
      <c r="BB56" t="s">
        <v>122</v>
      </c>
      <c r="BC56" t="s">
        <v>738</v>
      </c>
      <c r="BD56" s="1">
        <v>44974</v>
      </c>
      <c r="BE56" t="s">
        <v>1159</v>
      </c>
      <c r="BF56" s="1">
        <v>44838</v>
      </c>
      <c r="BG56" t="s">
        <v>114</v>
      </c>
      <c r="BH56" s="1">
        <v>44973</v>
      </c>
      <c r="BI56">
        <v>1</v>
      </c>
      <c r="BJ56">
        <f>BK56*1000</f>
        <v>550</v>
      </c>
      <c r="BK56">
        <v>0.55000000000000004</v>
      </c>
      <c r="BL56">
        <v>0.55000000000000004</v>
      </c>
      <c r="BM56" t="s">
        <v>115</v>
      </c>
      <c r="BN56" t="s">
        <v>116</v>
      </c>
      <c r="BO56">
        <v>0.21</v>
      </c>
      <c r="BP56">
        <v>0.64</v>
      </c>
      <c r="BQ56">
        <v>1</v>
      </c>
      <c r="BR56" t="s">
        <v>117</v>
      </c>
      <c r="BS56" t="s">
        <v>118</v>
      </c>
      <c r="BT56" t="s">
        <v>119</v>
      </c>
      <c r="BU56" t="s">
        <v>120</v>
      </c>
      <c r="BX56" t="b">
        <v>0</v>
      </c>
      <c r="BY56" t="b">
        <v>1</v>
      </c>
      <c r="BZ56">
        <f>VLOOKUP(AA56,Comps2,6,FALSE)</f>
        <v>320</v>
      </c>
      <c r="CA56">
        <f>VLOOKUP(AA56,Comps2,7,FALSE)</f>
        <v>346</v>
      </c>
      <c r="CB56" t="str">
        <f>VLOOKUP(AA56,Comps2,8,FALSE)</f>
        <v>mm</v>
      </c>
      <c r="CC56" t="str">
        <f>VLOOKUP(AA56,Comps2,9,FALSE)</f>
        <v>Field</v>
      </c>
      <c r="CD56">
        <f>VLOOKUP(AA56,Comps2,10,FALSE)</f>
        <v>415</v>
      </c>
      <c r="CE56" t="str">
        <f>VLOOKUP(AA56,Comps2,11,FALSE)</f>
        <v>g</v>
      </c>
      <c r="CF56" t="str">
        <f>VLOOKUP(AA56,Comps2,12,FALSE)</f>
        <v>Field</v>
      </c>
      <c r="CG56">
        <f>VLOOKUP(AA56,Comps2,13,FALSE)</f>
        <v>0</v>
      </c>
      <c r="CH56" t="e">
        <f>VLOOKUP(AA56,Comps2,14,FALSE)</f>
        <v>#N/A</v>
      </c>
      <c r="CI56" t="str">
        <f>VLOOKUP(AA56,Comps2,15,FALSE)</f>
        <v>LAB</v>
      </c>
    </row>
    <row r="57" spans="1:87" x14ac:dyDescent="0.25">
      <c r="A57" s="1">
        <v>44872</v>
      </c>
      <c r="B57">
        <v>11</v>
      </c>
      <c r="C57">
        <v>2022</v>
      </c>
      <c r="D57" t="s">
        <v>1525</v>
      </c>
      <c r="E57" t="s">
        <v>1526</v>
      </c>
      <c r="F57" t="s">
        <v>78</v>
      </c>
      <c r="G57" t="s">
        <v>79</v>
      </c>
      <c r="H57" t="s">
        <v>80</v>
      </c>
      <c r="I57" t="s">
        <v>81</v>
      </c>
      <c r="J57" t="s">
        <v>82</v>
      </c>
      <c r="K57" t="s">
        <v>1506</v>
      </c>
      <c r="M57" t="s">
        <v>1507</v>
      </c>
      <c r="N57" t="s">
        <v>86</v>
      </c>
      <c r="O57" s="2">
        <v>0.57916666666666672</v>
      </c>
      <c r="P57" t="s">
        <v>1508</v>
      </c>
      <c r="Q57">
        <v>1</v>
      </c>
      <c r="R57" t="s">
        <v>88</v>
      </c>
      <c r="S57">
        <v>32.629399999999997</v>
      </c>
      <c r="T57">
        <v>-117.10839</v>
      </c>
      <c r="U57" t="s">
        <v>89</v>
      </c>
      <c r="V57" t="b">
        <v>0</v>
      </c>
      <c r="W57">
        <v>9</v>
      </c>
      <c r="X57" t="s">
        <v>1509</v>
      </c>
      <c r="Y57" t="s">
        <v>91</v>
      </c>
      <c r="Z57" t="s">
        <v>1527</v>
      </c>
      <c r="AA57" t="s">
        <v>1460</v>
      </c>
      <c r="AB57" t="s">
        <v>1456</v>
      </c>
      <c r="AC57" t="s">
        <v>1457</v>
      </c>
      <c r="AD57" t="s">
        <v>96</v>
      </c>
      <c r="AE57">
        <v>1</v>
      </c>
      <c r="AG57" t="b">
        <v>1</v>
      </c>
      <c r="AH57" t="s">
        <v>1528</v>
      </c>
      <c r="AI57" t="s">
        <v>1512</v>
      </c>
      <c r="AJ57" t="s">
        <v>117</v>
      </c>
      <c r="AK57">
        <v>389.34</v>
      </c>
      <c r="AL57" t="s">
        <v>101</v>
      </c>
      <c r="AN57" t="s">
        <v>1529</v>
      </c>
      <c r="AO57">
        <v>1</v>
      </c>
      <c r="AP57" t="s">
        <v>103</v>
      </c>
      <c r="AQ57">
        <v>389.34</v>
      </c>
      <c r="AR57" t="s">
        <v>101</v>
      </c>
      <c r="AS57" t="s">
        <v>83</v>
      </c>
      <c r="AT57" t="s">
        <v>1514</v>
      </c>
      <c r="AU57" t="s">
        <v>1530</v>
      </c>
      <c r="AV57" t="s">
        <v>106</v>
      </c>
      <c r="AW57" t="s">
        <v>107</v>
      </c>
      <c r="AX57">
        <v>90</v>
      </c>
      <c r="AY57" t="s">
        <v>121</v>
      </c>
      <c r="AZ57" t="s">
        <v>109</v>
      </c>
      <c r="BA57" t="s">
        <v>1516</v>
      </c>
      <c r="BB57" t="s">
        <v>1609</v>
      </c>
      <c r="BC57" t="s">
        <v>1610</v>
      </c>
      <c r="BD57" s="1">
        <v>45056</v>
      </c>
      <c r="BE57" t="s">
        <v>1531</v>
      </c>
      <c r="BF57" s="1">
        <v>44872</v>
      </c>
      <c r="BG57" t="s">
        <v>114</v>
      </c>
      <c r="BH57" s="1">
        <v>45047</v>
      </c>
      <c r="BI57">
        <v>1</v>
      </c>
      <c r="BJ57">
        <f>BK57*1000</f>
        <v>534.66799999999978</v>
      </c>
      <c r="BK57">
        <f>BL57*(1-(86.04/100))</f>
        <v>0.53466799999999981</v>
      </c>
      <c r="BL57">
        <v>3.83</v>
      </c>
      <c r="BM57" t="s">
        <v>123</v>
      </c>
      <c r="BN57" t="s">
        <v>124</v>
      </c>
      <c r="BO57">
        <v>0.78</v>
      </c>
      <c r="BP57">
        <v>2.35</v>
      </c>
      <c r="BQ57">
        <v>1</v>
      </c>
      <c r="BR57" t="s">
        <v>117</v>
      </c>
      <c r="BS57" t="s">
        <v>118</v>
      </c>
      <c r="BT57" t="s">
        <v>119</v>
      </c>
      <c r="BU57" t="s">
        <v>120</v>
      </c>
      <c r="BX57" t="b">
        <v>0</v>
      </c>
      <c r="BY57" t="b">
        <v>1</v>
      </c>
      <c r="BZ57">
        <f>VLOOKUP(AA57,Comps2,6,FALSE)</f>
        <v>0</v>
      </c>
      <c r="CA57">
        <f>VLOOKUP(AA57,Comps2,7,FALSE)</f>
        <v>0</v>
      </c>
      <c r="CB57">
        <f>VLOOKUP(AA57,Comps2,8,FALSE)</f>
        <v>0</v>
      </c>
      <c r="CC57">
        <f>VLOOKUP(AA57,Comps2,9,FALSE)</f>
        <v>0</v>
      </c>
      <c r="CD57">
        <f>VLOOKUP(AA57,Comps2,10,FALSE)</f>
        <v>0</v>
      </c>
      <c r="CE57">
        <f>VLOOKUP(AA57,Comps2,11,FALSE)</f>
        <v>0</v>
      </c>
      <c r="CF57">
        <f>VLOOKUP(AA57,Comps2,12,FALSE)</f>
        <v>0</v>
      </c>
      <c r="CG57">
        <f>VLOOKUP(AA57,Comps2,13,FALSE)</f>
        <v>0</v>
      </c>
      <c r="CH57">
        <f>VLOOKUP(AA57,Comps2,14,FALSE)</f>
        <v>0</v>
      </c>
      <c r="CI57">
        <f>VLOOKUP(AA57,Comps2,15,FALSE)</f>
        <v>0</v>
      </c>
    </row>
    <row r="58" spans="1:87" x14ac:dyDescent="0.25">
      <c r="A58" s="1">
        <v>44888</v>
      </c>
      <c r="B58">
        <v>11</v>
      </c>
      <c r="C58">
        <v>2022</v>
      </c>
      <c r="D58" t="s">
        <v>878</v>
      </c>
      <c r="E58" t="s">
        <v>879</v>
      </c>
      <c r="F58" t="s">
        <v>78</v>
      </c>
      <c r="G58" t="s">
        <v>79</v>
      </c>
      <c r="H58" t="s">
        <v>80</v>
      </c>
      <c r="I58" t="s">
        <v>81</v>
      </c>
      <c r="J58" t="s">
        <v>82</v>
      </c>
      <c r="K58" t="s">
        <v>1506</v>
      </c>
      <c r="L58" t="s">
        <v>1544</v>
      </c>
      <c r="M58" t="s">
        <v>1507</v>
      </c>
      <c r="N58" t="s">
        <v>86</v>
      </c>
      <c r="O58" s="2">
        <v>0.56041666666666667</v>
      </c>
      <c r="P58" t="s">
        <v>1508</v>
      </c>
      <c r="Q58">
        <v>1</v>
      </c>
      <c r="R58" t="s">
        <v>88</v>
      </c>
      <c r="S58">
        <v>33.191589999999998</v>
      </c>
      <c r="T58">
        <v>-117.38888</v>
      </c>
      <c r="U58" t="s">
        <v>89</v>
      </c>
      <c r="V58" t="b">
        <v>0</v>
      </c>
      <c r="X58" t="s">
        <v>1509</v>
      </c>
      <c r="Y58" t="s">
        <v>91</v>
      </c>
      <c r="Z58" t="s">
        <v>1545</v>
      </c>
      <c r="AA58" t="s">
        <v>1451</v>
      </c>
      <c r="AB58" t="s">
        <v>1452</v>
      </c>
      <c r="AC58" t="s">
        <v>1453</v>
      </c>
      <c r="AD58" t="s">
        <v>96</v>
      </c>
      <c r="AE58">
        <v>1</v>
      </c>
      <c r="AG58" t="b">
        <v>1</v>
      </c>
      <c r="AH58" t="s">
        <v>1546</v>
      </c>
      <c r="AI58" t="s">
        <v>1512</v>
      </c>
      <c r="AJ58" t="s">
        <v>117</v>
      </c>
      <c r="AK58">
        <v>619.09</v>
      </c>
      <c r="AL58" t="s">
        <v>101</v>
      </c>
      <c r="AN58" t="s">
        <v>1547</v>
      </c>
      <c r="AO58">
        <v>1</v>
      </c>
      <c r="AP58" t="s">
        <v>103</v>
      </c>
      <c r="AQ58">
        <v>619.09</v>
      </c>
      <c r="AR58" t="s">
        <v>101</v>
      </c>
      <c r="AS58" t="s">
        <v>83</v>
      </c>
      <c r="AT58" t="s">
        <v>1514</v>
      </c>
      <c r="AU58" t="s">
        <v>1548</v>
      </c>
      <c r="AV58" t="s">
        <v>106</v>
      </c>
      <c r="AW58" t="s">
        <v>107</v>
      </c>
      <c r="AX58">
        <v>90</v>
      </c>
      <c r="AY58" t="s">
        <v>121</v>
      </c>
      <c r="AZ58" t="s">
        <v>109</v>
      </c>
      <c r="BA58" t="s">
        <v>1516</v>
      </c>
      <c r="BB58" t="s">
        <v>1609</v>
      </c>
      <c r="BC58" t="s">
        <v>1610</v>
      </c>
      <c r="BD58" s="1">
        <v>45056</v>
      </c>
      <c r="BE58" t="s">
        <v>1549</v>
      </c>
      <c r="BF58" s="1">
        <v>44888</v>
      </c>
      <c r="BG58" t="s">
        <v>114</v>
      </c>
      <c r="BH58" s="1">
        <v>45047</v>
      </c>
      <c r="BI58">
        <v>1</v>
      </c>
      <c r="BJ58">
        <f>BK58*1000</f>
        <v>534.6500000000002</v>
      </c>
      <c r="BK58">
        <f>BL58*(1-(81.5/100))</f>
        <v>0.53465000000000018</v>
      </c>
      <c r="BL58">
        <v>2.89</v>
      </c>
      <c r="BM58" t="s">
        <v>123</v>
      </c>
      <c r="BN58" t="s">
        <v>124</v>
      </c>
      <c r="BO58">
        <v>0.78</v>
      </c>
      <c r="BP58">
        <v>2.35</v>
      </c>
      <c r="BQ58">
        <v>1</v>
      </c>
      <c r="BR58" t="s">
        <v>117</v>
      </c>
      <c r="BS58" t="s">
        <v>118</v>
      </c>
      <c r="BT58" t="s">
        <v>119</v>
      </c>
      <c r="BU58" t="s">
        <v>120</v>
      </c>
      <c r="BX58" t="b">
        <v>0</v>
      </c>
      <c r="BY58" t="b">
        <v>1</v>
      </c>
      <c r="BZ58">
        <f>VLOOKUP(AA58,Comps2,6,FALSE)</f>
        <v>0</v>
      </c>
      <c r="CA58">
        <f>VLOOKUP(AA58,Comps2,7,FALSE)</f>
        <v>0</v>
      </c>
      <c r="CB58">
        <f>VLOOKUP(AA58,Comps2,8,FALSE)</f>
        <v>0</v>
      </c>
      <c r="CC58">
        <f>VLOOKUP(AA58,Comps2,9,FALSE)</f>
        <v>0</v>
      </c>
      <c r="CD58">
        <f>VLOOKUP(AA58,Comps2,10,FALSE)</f>
        <v>0</v>
      </c>
      <c r="CE58">
        <f>VLOOKUP(AA58,Comps2,11,FALSE)</f>
        <v>0</v>
      </c>
      <c r="CF58">
        <f>VLOOKUP(AA58,Comps2,12,FALSE)</f>
        <v>0</v>
      </c>
      <c r="CG58">
        <f>VLOOKUP(AA58,Comps2,13,FALSE)</f>
        <v>0</v>
      </c>
      <c r="CH58">
        <f>VLOOKUP(AA58,Comps2,14,FALSE)</f>
        <v>0</v>
      </c>
      <c r="CI58">
        <f>VLOOKUP(AA58,Comps2,15,FALSE)</f>
        <v>0</v>
      </c>
    </row>
    <row r="59" spans="1:87" x14ac:dyDescent="0.25">
      <c r="A59" s="1">
        <v>44838</v>
      </c>
      <c r="B59">
        <v>10</v>
      </c>
      <c r="C59">
        <v>2022</v>
      </c>
      <c r="D59" t="s">
        <v>1112</v>
      </c>
      <c r="E59" t="s">
        <v>1113</v>
      </c>
      <c r="F59" t="s">
        <v>78</v>
      </c>
      <c r="G59" t="s">
        <v>79</v>
      </c>
      <c r="H59" t="s">
        <v>80</v>
      </c>
      <c r="I59" t="s">
        <v>81</v>
      </c>
      <c r="J59" t="s">
        <v>82</v>
      </c>
      <c r="K59" t="s">
        <v>83</v>
      </c>
      <c r="M59" t="s">
        <v>527</v>
      </c>
      <c r="N59" t="s">
        <v>86</v>
      </c>
      <c r="O59" s="2">
        <v>0.31944444444444448</v>
      </c>
      <c r="P59" t="s">
        <v>528</v>
      </c>
      <c r="Q59">
        <v>1</v>
      </c>
      <c r="R59" t="s">
        <v>88</v>
      </c>
      <c r="S59">
        <v>33.458264972549003</v>
      </c>
      <c r="T59">
        <v>-117.696585843137</v>
      </c>
      <c r="U59" t="s">
        <v>89</v>
      </c>
      <c r="V59" t="b">
        <v>0</v>
      </c>
      <c r="W59">
        <v>9</v>
      </c>
      <c r="X59" t="s">
        <v>529</v>
      </c>
      <c r="Y59" t="s">
        <v>91</v>
      </c>
      <c r="AA59" t="s">
        <v>1154</v>
      </c>
      <c r="AB59" t="s">
        <v>744</v>
      </c>
      <c r="AC59" t="s">
        <v>745</v>
      </c>
      <c r="AD59" t="s">
        <v>96</v>
      </c>
      <c r="AE59">
        <v>1</v>
      </c>
      <c r="AF59" t="s">
        <v>1155</v>
      </c>
      <c r="AG59" t="b">
        <v>1</v>
      </c>
      <c r="AH59" t="s">
        <v>1156</v>
      </c>
      <c r="AI59" t="s">
        <v>99</v>
      </c>
      <c r="AJ59" t="s">
        <v>100</v>
      </c>
      <c r="AK59">
        <v>88</v>
      </c>
      <c r="AL59" t="s">
        <v>101</v>
      </c>
      <c r="AM59" t="s">
        <v>653</v>
      </c>
      <c r="AN59" t="s">
        <v>1157</v>
      </c>
      <c r="AO59">
        <v>1</v>
      </c>
      <c r="AP59" t="s">
        <v>103</v>
      </c>
      <c r="AQ59">
        <v>264</v>
      </c>
      <c r="AR59" t="s">
        <v>101</v>
      </c>
      <c r="AS59" t="s">
        <v>83</v>
      </c>
      <c r="AT59" t="s">
        <v>104</v>
      </c>
      <c r="AU59" t="s">
        <v>1158</v>
      </c>
      <c r="AV59" t="s">
        <v>106</v>
      </c>
      <c r="AW59" t="s">
        <v>107</v>
      </c>
      <c r="AX59">
        <v>90</v>
      </c>
      <c r="AY59" t="s">
        <v>121</v>
      </c>
      <c r="AZ59" t="s">
        <v>109</v>
      </c>
      <c r="BA59" t="s">
        <v>110</v>
      </c>
      <c r="BB59" t="s">
        <v>122</v>
      </c>
      <c r="BC59" t="s">
        <v>738</v>
      </c>
      <c r="BD59" s="1">
        <v>44974</v>
      </c>
      <c r="BE59" t="s">
        <v>1620</v>
      </c>
      <c r="BF59" s="1">
        <v>44838</v>
      </c>
      <c r="BG59" t="s">
        <v>114</v>
      </c>
      <c r="BH59" s="1">
        <v>44973</v>
      </c>
      <c r="BI59">
        <v>2</v>
      </c>
      <c r="BJ59">
        <f>BK59*1000</f>
        <v>530</v>
      </c>
      <c r="BK59">
        <v>0.53</v>
      </c>
      <c r="BL59">
        <v>0.53</v>
      </c>
      <c r="BM59" t="s">
        <v>115</v>
      </c>
      <c r="BN59" t="s">
        <v>116</v>
      </c>
      <c r="BO59">
        <v>0.21</v>
      </c>
      <c r="BP59">
        <v>0.64</v>
      </c>
      <c r="BQ59">
        <v>1</v>
      </c>
      <c r="BR59" t="s">
        <v>117</v>
      </c>
      <c r="BS59" t="s">
        <v>118</v>
      </c>
      <c r="BT59" t="s">
        <v>119</v>
      </c>
      <c r="BU59" t="s">
        <v>120</v>
      </c>
      <c r="BW59" t="s">
        <v>1621</v>
      </c>
      <c r="BX59" t="b">
        <v>0</v>
      </c>
      <c r="BY59" t="b">
        <v>1</v>
      </c>
      <c r="BZ59">
        <f>VLOOKUP(AA59,Comps2,6,FALSE)</f>
        <v>315</v>
      </c>
      <c r="CA59">
        <f>VLOOKUP(AA59,Comps2,7,FALSE)</f>
        <v>341</v>
      </c>
      <c r="CB59" t="str">
        <f>VLOOKUP(AA59,Comps2,8,FALSE)</f>
        <v>mm</v>
      </c>
      <c r="CC59" t="str">
        <f>VLOOKUP(AA59,Comps2,9,FALSE)</f>
        <v>Field</v>
      </c>
      <c r="CD59">
        <f>VLOOKUP(AA59,Comps2,10,FALSE)</f>
        <v>380</v>
      </c>
      <c r="CE59" t="str">
        <f>VLOOKUP(AA59,Comps2,11,FALSE)</f>
        <v>g</v>
      </c>
      <c r="CF59" t="str">
        <f>VLOOKUP(AA59,Comps2,12,FALSE)</f>
        <v>Field</v>
      </c>
      <c r="CG59">
        <f>VLOOKUP(AA59,Comps2,13,FALSE)</f>
        <v>0</v>
      </c>
      <c r="CH59" t="e">
        <f>VLOOKUP(AA59,Comps2,14,FALSE)</f>
        <v>#N/A</v>
      </c>
      <c r="CI59" t="str">
        <f>VLOOKUP(AA59,Comps2,15,FALSE)</f>
        <v>LAB</v>
      </c>
    </row>
    <row r="60" spans="1:87" x14ac:dyDescent="0.25">
      <c r="A60" s="1">
        <v>44838</v>
      </c>
      <c r="B60">
        <v>10</v>
      </c>
      <c r="C60">
        <v>2022</v>
      </c>
      <c r="D60" t="s">
        <v>1112</v>
      </c>
      <c r="E60" t="s">
        <v>1113</v>
      </c>
      <c r="F60" t="s">
        <v>78</v>
      </c>
      <c r="G60" t="s">
        <v>79</v>
      </c>
      <c r="H60" t="s">
        <v>80</v>
      </c>
      <c r="I60" t="s">
        <v>81</v>
      </c>
      <c r="J60" t="s">
        <v>82</v>
      </c>
      <c r="K60" t="s">
        <v>83</v>
      </c>
      <c r="M60" t="s">
        <v>527</v>
      </c>
      <c r="N60" t="s">
        <v>86</v>
      </c>
      <c r="O60" s="2">
        <v>0.31944444444444448</v>
      </c>
      <c r="P60" t="s">
        <v>528</v>
      </c>
      <c r="Q60">
        <v>1</v>
      </c>
      <c r="R60" t="s">
        <v>88</v>
      </c>
      <c r="S60">
        <v>33.458264972549003</v>
      </c>
      <c r="T60">
        <v>-117.696585843137</v>
      </c>
      <c r="U60" t="s">
        <v>89</v>
      </c>
      <c r="V60" t="b">
        <v>0</v>
      </c>
      <c r="W60">
        <v>9</v>
      </c>
      <c r="X60" t="s">
        <v>529</v>
      </c>
      <c r="Y60" t="s">
        <v>91</v>
      </c>
      <c r="AA60" t="s">
        <v>1160</v>
      </c>
      <c r="AB60" t="s">
        <v>744</v>
      </c>
      <c r="AC60" t="s">
        <v>745</v>
      </c>
      <c r="AD60" t="s">
        <v>96</v>
      </c>
      <c r="AE60">
        <v>1</v>
      </c>
      <c r="AF60" t="s">
        <v>1161</v>
      </c>
      <c r="AG60" t="b">
        <v>1</v>
      </c>
      <c r="AH60" t="s">
        <v>1162</v>
      </c>
      <c r="AI60" t="s">
        <v>99</v>
      </c>
      <c r="AJ60" t="s">
        <v>100</v>
      </c>
      <c r="AK60">
        <v>88</v>
      </c>
      <c r="AL60" t="s">
        <v>101</v>
      </c>
      <c r="AM60" t="s">
        <v>653</v>
      </c>
      <c r="AN60" t="s">
        <v>1157</v>
      </c>
      <c r="AO60">
        <v>1</v>
      </c>
      <c r="AP60" t="s">
        <v>103</v>
      </c>
      <c r="AQ60">
        <v>264</v>
      </c>
      <c r="AR60" t="s">
        <v>101</v>
      </c>
      <c r="AS60" t="s">
        <v>83</v>
      </c>
      <c r="AT60" t="s">
        <v>104</v>
      </c>
      <c r="AU60" t="s">
        <v>1158</v>
      </c>
      <c r="AV60" t="s">
        <v>106</v>
      </c>
      <c r="AW60" t="s">
        <v>107</v>
      </c>
      <c r="AX60">
        <v>90</v>
      </c>
      <c r="AY60" t="s">
        <v>121</v>
      </c>
      <c r="AZ60" t="s">
        <v>109</v>
      </c>
      <c r="BA60" t="s">
        <v>110</v>
      </c>
      <c r="BB60" t="s">
        <v>122</v>
      </c>
      <c r="BC60" t="s">
        <v>738</v>
      </c>
      <c r="BD60" s="1">
        <v>44974</v>
      </c>
      <c r="BE60" t="s">
        <v>1620</v>
      </c>
      <c r="BF60" s="1">
        <v>44838</v>
      </c>
      <c r="BG60" t="s">
        <v>114</v>
      </c>
      <c r="BH60" s="1">
        <v>44973</v>
      </c>
      <c r="BI60">
        <v>2</v>
      </c>
      <c r="BJ60">
        <f>BK60*1000</f>
        <v>530</v>
      </c>
      <c r="BK60">
        <v>0.53</v>
      </c>
      <c r="BL60">
        <v>0.53</v>
      </c>
      <c r="BM60" t="s">
        <v>115</v>
      </c>
      <c r="BN60" t="s">
        <v>116</v>
      </c>
      <c r="BO60">
        <v>0.21</v>
      </c>
      <c r="BP60">
        <v>0.64</v>
      </c>
      <c r="BQ60">
        <v>1</v>
      </c>
      <c r="BR60" t="s">
        <v>117</v>
      </c>
      <c r="BS60" t="s">
        <v>118</v>
      </c>
      <c r="BT60" t="s">
        <v>119</v>
      </c>
      <c r="BU60" t="s">
        <v>120</v>
      </c>
      <c r="BW60" t="s">
        <v>1621</v>
      </c>
      <c r="BX60" t="b">
        <v>0</v>
      </c>
      <c r="BY60" t="b">
        <v>1</v>
      </c>
      <c r="BZ60">
        <f>VLOOKUP(AA60,Comps2,6,FALSE)</f>
        <v>320</v>
      </c>
      <c r="CA60">
        <f>VLOOKUP(AA60,Comps2,7,FALSE)</f>
        <v>346</v>
      </c>
      <c r="CB60" t="str">
        <f>VLOOKUP(AA60,Comps2,8,FALSE)</f>
        <v>mm</v>
      </c>
      <c r="CC60" t="str">
        <f>VLOOKUP(AA60,Comps2,9,FALSE)</f>
        <v>Field</v>
      </c>
      <c r="CD60">
        <f>VLOOKUP(AA60,Comps2,10,FALSE)</f>
        <v>445</v>
      </c>
      <c r="CE60" t="str">
        <f>VLOOKUP(AA60,Comps2,11,FALSE)</f>
        <v>g</v>
      </c>
      <c r="CF60" t="str">
        <f>VLOOKUP(AA60,Comps2,12,FALSE)</f>
        <v>Field</v>
      </c>
      <c r="CG60">
        <f>VLOOKUP(AA60,Comps2,13,FALSE)</f>
        <v>0</v>
      </c>
      <c r="CH60" t="e">
        <f>VLOOKUP(AA60,Comps2,14,FALSE)</f>
        <v>#N/A</v>
      </c>
      <c r="CI60" t="str">
        <f>VLOOKUP(AA60,Comps2,15,FALSE)</f>
        <v>LAB</v>
      </c>
    </row>
    <row r="61" spans="1:87" x14ac:dyDescent="0.25">
      <c r="A61" s="1">
        <v>44838</v>
      </c>
      <c r="B61">
        <v>10</v>
      </c>
      <c r="C61">
        <v>2022</v>
      </c>
      <c r="D61" t="s">
        <v>1112</v>
      </c>
      <c r="E61" t="s">
        <v>1113</v>
      </c>
      <c r="F61" t="s">
        <v>78</v>
      </c>
      <c r="G61" t="s">
        <v>79</v>
      </c>
      <c r="H61" t="s">
        <v>80</v>
      </c>
      <c r="I61" t="s">
        <v>81</v>
      </c>
      <c r="J61" t="s">
        <v>82</v>
      </c>
      <c r="K61" t="s">
        <v>83</v>
      </c>
      <c r="M61" t="s">
        <v>527</v>
      </c>
      <c r="N61" t="s">
        <v>86</v>
      </c>
      <c r="O61" s="2">
        <v>0.31944444444444448</v>
      </c>
      <c r="P61" t="s">
        <v>528</v>
      </c>
      <c r="Q61">
        <v>1</v>
      </c>
      <c r="R61" t="s">
        <v>88</v>
      </c>
      <c r="S61">
        <v>33.458264972549003</v>
      </c>
      <c r="T61">
        <v>-117.696585843137</v>
      </c>
      <c r="U61" t="s">
        <v>89</v>
      </c>
      <c r="V61" t="b">
        <v>0</v>
      </c>
      <c r="W61">
        <v>9</v>
      </c>
      <c r="X61" t="s">
        <v>529</v>
      </c>
      <c r="Y61" t="s">
        <v>91</v>
      </c>
      <c r="AA61" t="s">
        <v>1163</v>
      </c>
      <c r="AB61" t="s">
        <v>744</v>
      </c>
      <c r="AC61" t="s">
        <v>745</v>
      </c>
      <c r="AD61" t="s">
        <v>96</v>
      </c>
      <c r="AE61">
        <v>1</v>
      </c>
      <c r="AF61" t="s">
        <v>1164</v>
      </c>
      <c r="AG61" t="b">
        <v>1</v>
      </c>
      <c r="AH61" t="s">
        <v>1165</v>
      </c>
      <c r="AI61" t="s">
        <v>99</v>
      </c>
      <c r="AJ61" t="s">
        <v>100</v>
      </c>
      <c r="AK61">
        <v>88</v>
      </c>
      <c r="AL61" t="s">
        <v>101</v>
      </c>
      <c r="AM61" t="s">
        <v>653</v>
      </c>
      <c r="AN61" t="s">
        <v>1157</v>
      </c>
      <c r="AO61">
        <v>1</v>
      </c>
      <c r="AP61" t="s">
        <v>103</v>
      </c>
      <c r="AQ61">
        <v>264</v>
      </c>
      <c r="AR61" t="s">
        <v>101</v>
      </c>
      <c r="AS61" t="s">
        <v>83</v>
      </c>
      <c r="AT61" t="s">
        <v>104</v>
      </c>
      <c r="AU61" t="s">
        <v>1158</v>
      </c>
      <c r="AV61" t="s">
        <v>106</v>
      </c>
      <c r="AW61" t="s">
        <v>107</v>
      </c>
      <c r="AX61">
        <v>90</v>
      </c>
      <c r="AY61" t="s">
        <v>121</v>
      </c>
      <c r="AZ61" t="s">
        <v>109</v>
      </c>
      <c r="BA61" t="s">
        <v>110</v>
      </c>
      <c r="BB61" t="s">
        <v>122</v>
      </c>
      <c r="BC61" t="s">
        <v>738</v>
      </c>
      <c r="BD61" s="1">
        <v>44974</v>
      </c>
      <c r="BE61" t="s">
        <v>1620</v>
      </c>
      <c r="BF61" s="1">
        <v>44838</v>
      </c>
      <c r="BG61" t="s">
        <v>114</v>
      </c>
      <c r="BH61" s="1">
        <v>44973</v>
      </c>
      <c r="BI61">
        <v>2</v>
      </c>
      <c r="BJ61">
        <f>BK61*1000</f>
        <v>530</v>
      </c>
      <c r="BK61">
        <v>0.53</v>
      </c>
      <c r="BL61">
        <v>0.53</v>
      </c>
      <c r="BM61" t="s">
        <v>115</v>
      </c>
      <c r="BN61" t="s">
        <v>116</v>
      </c>
      <c r="BO61">
        <v>0.21</v>
      </c>
      <c r="BP61">
        <v>0.64</v>
      </c>
      <c r="BQ61">
        <v>1</v>
      </c>
      <c r="BR61" t="s">
        <v>117</v>
      </c>
      <c r="BS61" t="s">
        <v>118</v>
      </c>
      <c r="BT61" t="s">
        <v>119</v>
      </c>
      <c r="BU61" t="s">
        <v>120</v>
      </c>
      <c r="BW61" t="s">
        <v>1621</v>
      </c>
      <c r="BX61" t="b">
        <v>0</v>
      </c>
      <c r="BY61" t="b">
        <v>1</v>
      </c>
      <c r="BZ61">
        <f>VLOOKUP(AA61,Comps2,6,FALSE)</f>
        <v>320</v>
      </c>
      <c r="CA61">
        <f>VLOOKUP(AA61,Comps2,7,FALSE)</f>
        <v>346</v>
      </c>
      <c r="CB61" t="str">
        <f>VLOOKUP(AA61,Comps2,8,FALSE)</f>
        <v>mm</v>
      </c>
      <c r="CC61" t="str">
        <f>VLOOKUP(AA61,Comps2,9,FALSE)</f>
        <v>Field</v>
      </c>
      <c r="CD61">
        <f>VLOOKUP(AA61,Comps2,10,FALSE)</f>
        <v>415</v>
      </c>
      <c r="CE61" t="str">
        <f>VLOOKUP(AA61,Comps2,11,FALSE)</f>
        <v>g</v>
      </c>
      <c r="CF61" t="str">
        <f>VLOOKUP(AA61,Comps2,12,FALSE)</f>
        <v>Field</v>
      </c>
      <c r="CG61">
        <f>VLOOKUP(AA61,Comps2,13,FALSE)</f>
        <v>0</v>
      </c>
      <c r="CH61" t="e">
        <f>VLOOKUP(AA61,Comps2,14,FALSE)</f>
        <v>#N/A</v>
      </c>
      <c r="CI61" t="str">
        <f>VLOOKUP(AA61,Comps2,15,FALSE)</f>
        <v>LAB</v>
      </c>
    </row>
    <row r="62" spans="1:87" x14ac:dyDescent="0.25">
      <c r="A62" s="1">
        <v>44790</v>
      </c>
      <c r="B62">
        <v>8</v>
      </c>
      <c r="C62">
        <v>2022</v>
      </c>
      <c r="D62" t="s">
        <v>687</v>
      </c>
      <c r="E62" t="s">
        <v>688</v>
      </c>
      <c r="F62" t="s">
        <v>78</v>
      </c>
      <c r="G62" t="s">
        <v>79</v>
      </c>
      <c r="H62" t="s">
        <v>80</v>
      </c>
      <c r="I62" t="s">
        <v>81</v>
      </c>
      <c r="J62" t="s">
        <v>82</v>
      </c>
      <c r="K62" t="s">
        <v>83</v>
      </c>
      <c r="L62" t="s">
        <v>84</v>
      </c>
      <c r="M62" t="s">
        <v>689</v>
      </c>
      <c r="N62" t="s">
        <v>86</v>
      </c>
      <c r="O62" s="2">
        <v>0.51041666666666663</v>
      </c>
      <c r="P62" t="s">
        <v>690</v>
      </c>
      <c r="Q62">
        <v>1</v>
      </c>
      <c r="R62" t="s">
        <v>88</v>
      </c>
      <c r="S62">
        <v>32.672919999999998</v>
      </c>
      <c r="T62">
        <v>-117.02381</v>
      </c>
      <c r="U62" t="s">
        <v>89</v>
      </c>
      <c r="V62" t="b">
        <v>0</v>
      </c>
      <c r="X62" t="s">
        <v>691</v>
      </c>
      <c r="Y62" t="s">
        <v>91</v>
      </c>
      <c r="AA62" t="s">
        <v>692</v>
      </c>
      <c r="AB62" t="s">
        <v>94</v>
      </c>
      <c r="AC62" t="s">
        <v>95</v>
      </c>
      <c r="AD62" t="s">
        <v>96</v>
      </c>
      <c r="AE62">
        <v>1</v>
      </c>
      <c r="AF62" t="s">
        <v>693</v>
      </c>
      <c r="AG62" t="b">
        <v>1</v>
      </c>
      <c r="AH62" t="s">
        <v>694</v>
      </c>
      <c r="AI62" t="s">
        <v>146</v>
      </c>
      <c r="AJ62" t="s">
        <v>147</v>
      </c>
      <c r="AK62">
        <v>3.03</v>
      </c>
      <c r="AL62" t="s">
        <v>101</v>
      </c>
      <c r="AN62" t="s">
        <v>695</v>
      </c>
      <c r="AO62">
        <v>1</v>
      </c>
      <c r="AP62" t="s">
        <v>103</v>
      </c>
      <c r="AQ62">
        <v>15.15</v>
      </c>
      <c r="AR62" t="s">
        <v>101</v>
      </c>
      <c r="AS62" t="s">
        <v>83</v>
      </c>
      <c r="AT62" t="s">
        <v>104</v>
      </c>
      <c r="AU62" t="s">
        <v>696</v>
      </c>
      <c r="AV62" t="s">
        <v>106</v>
      </c>
      <c r="AW62" t="s">
        <v>107</v>
      </c>
      <c r="AX62">
        <v>90</v>
      </c>
      <c r="AY62" t="s">
        <v>121</v>
      </c>
      <c r="AZ62" t="s">
        <v>109</v>
      </c>
      <c r="BA62" t="s">
        <v>110</v>
      </c>
      <c r="BB62" t="s">
        <v>122</v>
      </c>
      <c r="BC62" t="s">
        <v>1614</v>
      </c>
      <c r="BD62" s="1">
        <v>45020</v>
      </c>
      <c r="BE62" t="s">
        <v>698</v>
      </c>
      <c r="BF62" s="1">
        <v>44790</v>
      </c>
      <c r="BG62" t="s">
        <v>114</v>
      </c>
      <c r="BH62" s="1">
        <v>45014</v>
      </c>
      <c r="BI62">
        <v>1</v>
      </c>
      <c r="BJ62">
        <f>BK62*1000</f>
        <v>520</v>
      </c>
      <c r="BK62">
        <v>0.52</v>
      </c>
      <c r="BL62">
        <v>0.52</v>
      </c>
      <c r="BM62" t="s">
        <v>115</v>
      </c>
      <c r="BN62" t="s">
        <v>116</v>
      </c>
      <c r="BO62">
        <v>0.21</v>
      </c>
      <c r="BP62">
        <v>0.64</v>
      </c>
      <c r="BQ62">
        <v>1</v>
      </c>
      <c r="BR62" t="s">
        <v>117</v>
      </c>
      <c r="BS62" t="s">
        <v>118</v>
      </c>
      <c r="BT62" t="s">
        <v>119</v>
      </c>
      <c r="BU62" t="s">
        <v>120</v>
      </c>
      <c r="BX62" t="b">
        <v>0</v>
      </c>
      <c r="BY62" t="b">
        <v>1</v>
      </c>
      <c r="BZ62">
        <f>VLOOKUP(AA62,Comps2,6,FALSE)</f>
        <v>103</v>
      </c>
      <c r="CA62">
        <f>VLOOKUP(AA62,Comps2,7,FALSE)</f>
        <v>112</v>
      </c>
      <c r="CB62" t="str">
        <f>VLOOKUP(AA62,Comps2,8,FALSE)</f>
        <v>mm</v>
      </c>
      <c r="CC62" t="str">
        <f>VLOOKUP(AA62,Comps2,9,FALSE)</f>
        <v>Field</v>
      </c>
      <c r="CD62">
        <f>VLOOKUP(AA62,Comps2,10,FALSE)</f>
        <v>68</v>
      </c>
      <c r="CE62" t="str">
        <f>VLOOKUP(AA62,Comps2,11,FALSE)</f>
        <v>g</v>
      </c>
      <c r="CF62" t="str">
        <f>VLOOKUP(AA62,Comps2,12,FALSE)</f>
        <v>Field</v>
      </c>
      <c r="CG62">
        <f>VLOOKUP(AA62,Comps2,13,FALSE)</f>
        <v>0</v>
      </c>
      <c r="CH62" t="e">
        <f>VLOOKUP(AA62,Comps2,14,FALSE)</f>
        <v>#N/A</v>
      </c>
      <c r="CI62" t="str">
        <f>VLOOKUP(AA62,Comps2,15,FALSE)</f>
        <v>LAB</v>
      </c>
    </row>
    <row r="63" spans="1:87" x14ac:dyDescent="0.25">
      <c r="A63" s="1">
        <v>44790</v>
      </c>
      <c r="B63">
        <v>8</v>
      </c>
      <c r="C63">
        <v>2022</v>
      </c>
      <c r="D63" t="s">
        <v>687</v>
      </c>
      <c r="E63" t="s">
        <v>688</v>
      </c>
      <c r="F63" t="s">
        <v>78</v>
      </c>
      <c r="G63" t="s">
        <v>79</v>
      </c>
      <c r="H63" t="s">
        <v>80</v>
      </c>
      <c r="I63" t="s">
        <v>81</v>
      </c>
      <c r="J63" t="s">
        <v>82</v>
      </c>
      <c r="K63" t="s">
        <v>83</v>
      </c>
      <c r="L63" t="s">
        <v>84</v>
      </c>
      <c r="M63" t="s">
        <v>689</v>
      </c>
      <c r="N63" t="s">
        <v>86</v>
      </c>
      <c r="O63" s="2">
        <v>0.51041666666666663</v>
      </c>
      <c r="P63" t="s">
        <v>690</v>
      </c>
      <c r="Q63">
        <v>1</v>
      </c>
      <c r="R63" t="s">
        <v>88</v>
      </c>
      <c r="S63">
        <v>32.672919999999998</v>
      </c>
      <c r="T63">
        <v>-117.02381</v>
      </c>
      <c r="U63" t="s">
        <v>89</v>
      </c>
      <c r="V63" t="b">
        <v>0</v>
      </c>
      <c r="X63" t="s">
        <v>691</v>
      </c>
      <c r="Y63" t="s">
        <v>91</v>
      </c>
      <c r="AA63" t="s">
        <v>717</v>
      </c>
      <c r="AB63" t="s">
        <v>94</v>
      </c>
      <c r="AC63" t="s">
        <v>95</v>
      </c>
      <c r="AD63" t="s">
        <v>96</v>
      </c>
      <c r="AE63">
        <v>1</v>
      </c>
      <c r="AF63" t="s">
        <v>718</v>
      </c>
      <c r="AG63" t="b">
        <v>1</v>
      </c>
      <c r="AH63" t="s">
        <v>719</v>
      </c>
      <c r="AI63" t="s">
        <v>146</v>
      </c>
      <c r="AJ63" t="s">
        <v>147</v>
      </c>
      <c r="AK63">
        <v>3.03</v>
      </c>
      <c r="AL63" t="s">
        <v>101</v>
      </c>
      <c r="AN63" t="s">
        <v>695</v>
      </c>
      <c r="AO63">
        <v>1</v>
      </c>
      <c r="AP63" t="s">
        <v>103</v>
      </c>
      <c r="AQ63">
        <v>15.15</v>
      </c>
      <c r="AR63" t="s">
        <v>101</v>
      </c>
      <c r="AS63" t="s">
        <v>83</v>
      </c>
      <c r="AT63" t="s">
        <v>104</v>
      </c>
      <c r="AU63" t="s">
        <v>696</v>
      </c>
      <c r="AV63" t="s">
        <v>106</v>
      </c>
      <c r="AW63" t="s">
        <v>107</v>
      </c>
      <c r="AX63">
        <v>90</v>
      </c>
      <c r="AY63" t="s">
        <v>121</v>
      </c>
      <c r="AZ63" t="s">
        <v>109</v>
      </c>
      <c r="BA63" t="s">
        <v>110</v>
      </c>
      <c r="BB63" t="s">
        <v>122</v>
      </c>
      <c r="BC63" t="s">
        <v>1614</v>
      </c>
      <c r="BD63" s="1">
        <v>45020</v>
      </c>
      <c r="BE63" t="s">
        <v>698</v>
      </c>
      <c r="BF63" s="1">
        <v>44790</v>
      </c>
      <c r="BG63" t="s">
        <v>114</v>
      </c>
      <c r="BH63" s="1">
        <v>45014</v>
      </c>
      <c r="BI63">
        <v>1</v>
      </c>
      <c r="BJ63">
        <f>BK63*1000</f>
        <v>520</v>
      </c>
      <c r="BK63">
        <v>0.52</v>
      </c>
      <c r="BL63">
        <v>0.52</v>
      </c>
      <c r="BM63" t="s">
        <v>115</v>
      </c>
      <c r="BN63" t="s">
        <v>116</v>
      </c>
      <c r="BO63">
        <v>0.21</v>
      </c>
      <c r="BP63">
        <v>0.64</v>
      </c>
      <c r="BQ63">
        <v>1</v>
      </c>
      <c r="BR63" t="s">
        <v>117</v>
      </c>
      <c r="BS63" t="s">
        <v>118</v>
      </c>
      <c r="BT63" t="s">
        <v>119</v>
      </c>
      <c r="BU63" t="s">
        <v>120</v>
      </c>
      <c r="BX63" t="b">
        <v>0</v>
      </c>
      <c r="BY63" t="b">
        <v>1</v>
      </c>
      <c r="BZ63">
        <f>VLOOKUP(AA63,Comps2,6,FALSE)</f>
        <v>98</v>
      </c>
      <c r="CA63">
        <f>VLOOKUP(AA63,Comps2,7,FALSE)</f>
        <v>107</v>
      </c>
      <c r="CB63" t="str">
        <f>VLOOKUP(AA63,Comps2,8,FALSE)</f>
        <v>mm</v>
      </c>
      <c r="CC63" t="str">
        <f>VLOOKUP(AA63,Comps2,9,FALSE)</f>
        <v>Field</v>
      </c>
      <c r="CD63">
        <f>VLOOKUP(AA63,Comps2,10,FALSE)</f>
        <v>69</v>
      </c>
      <c r="CE63" t="str">
        <f>VLOOKUP(AA63,Comps2,11,FALSE)</f>
        <v>g</v>
      </c>
      <c r="CF63" t="str">
        <f>VLOOKUP(AA63,Comps2,12,FALSE)</f>
        <v>Field</v>
      </c>
      <c r="CG63">
        <f>VLOOKUP(AA63,Comps2,13,FALSE)</f>
        <v>0</v>
      </c>
      <c r="CH63" t="e">
        <f>VLOOKUP(AA63,Comps2,14,FALSE)</f>
        <v>#N/A</v>
      </c>
      <c r="CI63" t="str">
        <f>VLOOKUP(AA63,Comps2,15,FALSE)</f>
        <v>LAB</v>
      </c>
    </row>
    <row r="64" spans="1:87" x14ac:dyDescent="0.25">
      <c r="A64" s="1">
        <v>44790</v>
      </c>
      <c r="B64">
        <v>8</v>
      </c>
      <c r="C64">
        <v>2022</v>
      </c>
      <c r="D64" t="s">
        <v>687</v>
      </c>
      <c r="E64" t="s">
        <v>688</v>
      </c>
      <c r="F64" t="s">
        <v>78</v>
      </c>
      <c r="G64" t="s">
        <v>79</v>
      </c>
      <c r="H64" t="s">
        <v>80</v>
      </c>
      <c r="I64" t="s">
        <v>81</v>
      </c>
      <c r="J64" t="s">
        <v>82</v>
      </c>
      <c r="K64" t="s">
        <v>83</v>
      </c>
      <c r="L64" t="s">
        <v>84</v>
      </c>
      <c r="M64" t="s">
        <v>689</v>
      </c>
      <c r="N64" t="s">
        <v>86</v>
      </c>
      <c r="O64" s="2">
        <v>0.51041666666666663</v>
      </c>
      <c r="P64" t="s">
        <v>690</v>
      </c>
      <c r="Q64">
        <v>1</v>
      </c>
      <c r="R64" t="s">
        <v>88</v>
      </c>
      <c r="S64">
        <v>32.672919999999998</v>
      </c>
      <c r="T64">
        <v>-117.02381</v>
      </c>
      <c r="U64" t="s">
        <v>89</v>
      </c>
      <c r="V64" t="b">
        <v>0</v>
      </c>
      <c r="X64" t="s">
        <v>691</v>
      </c>
      <c r="Y64" t="s">
        <v>91</v>
      </c>
      <c r="AA64" t="s">
        <v>720</v>
      </c>
      <c r="AB64" t="s">
        <v>94</v>
      </c>
      <c r="AC64" t="s">
        <v>95</v>
      </c>
      <c r="AD64" t="s">
        <v>96</v>
      </c>
      <c r="AE64">
        <v>1</v>
      </c>
      <c r="AF64" t="s">
        <v>721</v>
      </c>
      <c r="AG64" t="b">
        <v>1</v>
      </c>
      <c r="AH64" t="s">
        <v>722</v>
      </c>
      <c r="AI64" t="s">
        <v>146</v>
      </c>
      <c r="AJ64" t="s">
        <v>147</v>
      </c>
      <c r="AK64">
        <v>3.03</v>
      </c>
      <c r="AL64" t="s">
        <v>101</v>
      </c>
      <c r="AN64" t="s">
        <v>695</v>
      </c>
      <c r="AO64">
        <v>1</v>
      </c>
      <c r="AP64" t="s">
        <v>103</v>
      </c>
      <c r="AQ64">
        <v>15.15</v>
      </c>
      <c r="AR64" t="s">
        <v>101</v>
      </c>
      <c r="AS64" t="s">
        <v>83</v>
      </c>
      <c r="AT64" t="s">
        <v>104</v>
      </c>
      <c r="AU64" t="s">
        <v>696</v>
      </c>
      <c r="AV64" t="s">
        <v>106</v>
      </c>
      <c r="AW64" t="s">
        <v>107</v>
      </c>
      <c r="AX64">
        <v>90</v>
      </c>
      <c r="AY64" t="s">
        <v>121</v>
      </c>
      <c r="AZ64" t="s">
        <v>109</v>
      </c>
      <c r="BA64" t="s">
        <v>110</v>
      </c>
      <c r="BB64" t="s">
        <v>122</v>
      </c>
      <c r="BC64" t="s">
        <v>1614</v>
      </c>
      <c r="BD64" s="1">
        <v>45020</v>
      </c>
      <c r="BE64" t="s">
        <v>698</v>
      </c>
      <c r="BF64" s="1">
        <v>44790</v>
      </c>
      <c r="BG64" t="s">
        <v>114</v>
      </c>
      <c r="BH64" s="1">
        <v>45014</v>
      </c>
      <c r="BI64">
        <v>1</v>
      </c>
      <c r="BJ64">
        <f>BK64*1000</f>
        <v>520</v>
      </c>
      <c r="BK64">
        <v>0.52</v>
      </c>
      <c r="BL64">
        <v>0.52</v>
      </c>
      <c r="BM64" t="s">
        <v>115</v>
      </c>
      <c r="BN64" t="s">
        <v>116</v>
      </c>
      <c r="BO64">
        <v>0.21</v>
      </c>
      <c r="BP64">
        <v>0.64</v>
      </c>
      <c r="BQ64">
        <v>1</v>
      </c>
      <c r="BR64" t="s">
        <v>117</v>
      </c>
      <c r="BS64" t="s">
        <v>118</v>
      </c>
      <c r="BT64" t="s">
        <v>119</v>
      </c>
      <c r="BU64" t="s">
        <v>120</v>
      </c>
      <c r="BX64" t="b">
        <v>0</v>
      </c>
      <c r="BY64" t="b">
        <v>1</v>
      </c>
      <c r="BZ64">
        <f>VLOOKUP(AA64,Comps2,6,FALSE)</f>
        <v>91</v>
      </c>
      <c r="CA64">
        <f>VLOOKUP(AA64,Comps2,7,FALSE)</f>
        <v>102</v>
      </c>
      <c r="CB64" t="str">
        <f>VLOOKUP(AA64,Comps2,8,FALSE)</f>
        <v>mm</v>
      </c>
      <c r="CC64" t="str">
        <f>VLOOKUP(AA64,Comps2,9,FALSE)</f>
        <v>Field</v>
      </c>
      <c r="CD64">
        <f>VLOOKUP(AA64,Comps2,10,FALSE)</f>
        <v>59</v>
      </c>
      <c r="CE64" t="str">
        <f>VLOOKUP(AA64,Comps2,11,FALSE)</f>
        <v>g</v>
      </c>
      <c r="CF64" t="str">
        <f>VLOOKUP(AA64,Comps2,12,FALSE)</f>
        <v>Field</v>
      </c>
      <c r="CG64">
        <f>VLOOKUP(AA64,Comps2,13,FALSE)</f>
        <v>0</v>
      </c>
      <c r="CH64" t="e">
        <f>VLOOKUP(AA64,Comps2,14,FALSE)</f>
        <v>#N/A</v>
      </c>
      <c r="CI64" t="str">
        <f>VLOOKUP(AA64,Comps2,15,FALSE)</f>
        <v>LAB</v>
      </c>
    </row>
    <row r="65" spans="1:87" x14ac:dyDescent="0.25">
      <c r="A65" s="1">
        <v>44790</v>
      </c>
      <c r="B65">
        <v>8</v>
      </c>
      <c r="C65">
        <v>2022</v>
      </c>
      <c r="D65" t="s">
        <v>687</v>
      </c>
      <c r="E65" t="s">
        <v>688</v>
      </c>
      <c r="F65" t="s">
        <v>78</v>
      </c>
      <c r="G65" t="s">
        <v>79</v>
      </c>
      <c r="H65" t="s">
        <v>80</v>
      </c>
      <c r="I65" t="s">
        <v>81</v>
      </c>
      <c r="J65" t="s">
        <v>82</v>
      </c>
      <c r="K65" t="s">
        <v>83</v>
      </c>
      <c r="L65" t="s">
        <v>84</v>
      </c>
      <c r="M65" t="s">
        <v>689</v>
      </c>
      <c r="N65" t="s">
        <v>86</v>
      </c>
      <c r="O65" s="2">
        <v>0.51041666666666663</v>
      </c>
      <c r="P65" t="s">
        <v>690</v>
      </c>
      <c r="Q65">
        <v>1</v>
      </c>
      <c r="R65" t="s">
        <v>88</v>
      </c>
      <c r="S65">
        <v>32.672919999999998</v>
      </c>
      <c r="T65">
        <v>-117.02381</v>
      </c>
      <c r="U65" t="s">
        <v>89</v>
      </c>
      <c r="V65" t="b">
        <v>0</v>
      </c>
      <c r="X65" t="s">
        <v>691</v>
      </c>
      <c r="Y65" t="s">
        <v>91</v>
      </c>
      <c r="AA65" t="s">
        <v>723</v>
      </c>
      <c r="AB65" t="s">
        <v>94</v>
      </c>
      <c r="AC65" t="s">
        <v>95</v>
      </c>
      <c r="AD65" t="s">
        <v>96</v>
      </c>
      <c r="AE65">
        <v>1</v>
      </c>
      <c r="AF65" t="s">
        <v>724</v>
      </c>
      <c r="AG65" t="b">
        <v>1</v>
      </c>
      <c r="AH65" t="s">
        <v>725</v>
      </c>
      <c r="AI65" t="s">
        <v>146</v>
      </c>
      <c r="AJ65" t="s">
        <v>147</v>
      </c>
      <c r="AK65">
        <v>3.03</v>
      </c>
      <c r="AL65" t="s">
        <v>101</v>
      </c>
      <c r="AN65" t="s">
        <v>695</v>
      </c>
      <c r="AO65">
        <v>1</v>
      </c>
      <c r="AP65" t="s">
        <v>103</v>
      </c>
      <c r="AQ65">
        <v>15.15</v>
      </c>
      <c r="AR65" t="s">
        <v>101</v>
      </c>
      <c r="AS65" t="s">
        <v>83</v>
      </c>
      <c r="AT65" t="s">
        <v>104</v>
      </c>
      <c r="AU65" t="s">
        <v>696</v>
      </c>
      <c r="AV65" t="s">
        <v>106</v>
      </c>
      <c r="AW65" t="s">
        <v>107</v>
      </c>
      <c r="AX65">
        <v>90</v>
      </c>
      <c r="AY65" t="s">
        <v>121</v>
      </c>
      <c r="AZ65" t="s">
        <v>109</v>
      </c>
      <c r="BA65" t="s">
        <v>110</v>
      </c>
      <c r="BB65" t="s">
        <v>122</v>
      </c>
      <c r="BC65" t="s">
        <v>1614</v>
      </c>
      <c r="BD65" s="1">
        <v>45020</v>
      </c>
      <c r="BE65" t="s">
        <v>698</v>
      </c>
      <c r="BF65" s="1">
        <v>44790</v>
      </c>
      <c r="BG65" t="s">
        <v>114</v>
      </c>
      <c r="BH65" s="1">
        <v>45014</v>
      </c>
      <c r="BI65">
        <v>1</v>
      </c>
      <c r="BJ65">
        <f>BK65*1000</f>
        <v>520</v>
      </c>
      <c r="BK65">
        <v>0.52</v>
      </c>
      <c r="BL65">
        <v>0.52</v>
      </c>
      <c r="BM65" t="s">
        <v>115</v>
      </c>
      <c r="BN65" t="s">
        <v>116</v>
      </c>
      <c r="BO65">
        <v>0.21</v>
      </c>
      <c r="BP65">
        <v>0.64</v>
      </c>
      <c r="BQ65">
        <v>1</v>
      </c>
      <c r="BR65" t="s">
        <v>117</v>
      </c>
      <c r="BS65" t="s">
        <v>118</v>
      </c>
      <c r="BT65" t="s">
        <v>119</v>
      </c>
      <c r="BU65" t="s">
        <v>120</v>
      </c>
      <c r="BX65" t="b">
        <v>0</v>
      </c>
      <c r="BY65" t="b">
        <v>1</v>
      </c>
      <c r="BZ65">
        <f>VLOOKUP(AA65,Comps2,6,FALSE)</f>
        <v>94</v>
      </c>
      <c r="CA65">
        <f>VLOOKUP(AA65,Comps2,7,FALSE)</f>
        <v>103</v>
      </c>
      <c r="CB65" t="str">
        <f>VLOOKUP(AA65,Comps2,8,FALSE)</f>
        <v>mm</v>
      </c>
      <c r="CC65" t="str">
        <f>VLOOKUP(AA65,Comps2,9,FALSE)</f>
        <v>Field</v>
      </c>
      <c r="CD65">
        <f>VLOOKUP(AA65,Comps2,10,FALSE)</f>
        <v>46</v>
      </c>
      <c r="CE65" t="str">
        <f>VLOOKUP(AA65,Comps2,11,FALSE)</f>
        <v>g</v>
      </c>
      <c r="CF65" t="str">
        <f>VLOOKUP(AA65,Comps2,12,FALSE)</f>
        <v>Field</v>
      </c>
      <c r="CG65">
        <f>VLOOKUP(AA65,Comps2,13,FALSE)</f>
        <v>0</v>
      </c>
      <c r="CH65" t="e">
        <f>VLOOKUP(AA65,Comps2,14,FALSE)</f>
        <v>#N/A</v>
      </c>
      <c r="CI65" t="str">
        <f>VLOOKUP(AA65,Comps2,15,FALSE)</f>
        <v>LAB</v>
      </c>
    </row>
    <row r="66" spans="1:87" x14ac:dyDescent="0.25">
      <c r="A66" s="1">
        <v>44790</v>
      </c>
      <c r="B66">
        <v>8</v>
      </c>
      <c r="C66">
        <v>2022</v>
      </c>
      <c r="D66" t="s">
        <v>687</v>
      </c>
      <c r="E66" t="s">
        <v>688</v>
      </c>
      <c r="F66" t="s">
        <v>78</v>
      </c>
      <c r="G66" t="s">
        <v>79</v>
      </c>
      <c r="H66" t="s">
        <v>80</v>
      </c>
      <c r="I66" t="s">
        <v>81</v>
      </c>
      <c r="J66" t="s">
        <v>82</v>
      </c>
      <c r="K66" t="s">
        <v>83</v>
      </c>
      <c r="L66" t="s">
        <v>84</v>
      </c>
      <c r="M66" t="s">
        <v>689</v>
      </c>
      <c r="N66" t="s">
        <v>86</v>
      </c>
      <c r="O66" s="2">
        <v>0.51041666666666663</v>
      </c>
      <c r="P66" t="s">
        <v>690</v>
      </c>
      <c r="Q66">
        <v>1</v>
      </c>
      <c r="R66" t="s">
        <v>88</v>
      </c>
      <c r="S66">
        <v>32.672919999999998</v>
      </c>
      <c r="T66">
        <v>-117.02381</v>
      </c>
      <c r="U66" t="s">
        <v>89</v>
      </c>
      <c r="V66" t="b">
        <v>0</v>
      </c>
      <c r="X66" t="s">
        <v>691</v>
      </c>
      <c r="Y66" t="s">
        <v>91</v>
      </c>
      <c r="AA66" t="s">
        <v>726</v>
      </c>
      <c r="AB66" t="s">
        <v>94</v>
      </c>
      <c r="AC66" t="s">
        <v>95</v>
      </c>
      <c r="AD66" t="s">
        <v>96</v>
      </c>
      <c r="AE66">
        <v>1</v>
      </c>
      <c r="AF66" t="s">
        <v>727</v>
      </c>
      <c r="AG66" t="b">
        <v>1</v>
      </c>
      <c r="AH66" t="s">
        <v>728</v>
      </c>
      <c r="AI66" t="s">
        <v>146</v>
      </c>
      <c r="AJ66" t="s">
        <v>147</v>
      </c>
      <c r="AK66">
        <v>3.03</v>
      </c>
      <c r="AL66" t="s">
        <v>101</v>
      </c>
      <c r="AN66" t="s">
        <v>695</v>
      </c>
      <c r="AO66">
        <v>1</v>
      </c>
      <c r="AP66" t="s">
        <v>103</v>
      </c>
      <c r="AQ66">
        <v>15.15</v>
      </c>
      <c r="AR66" t="s">
        <v>101</v>
      </c>
      <c r="AS66" t="s">
        <v>83</v>
      </c>
      <c r="AT66" t="s">
        <v>104</v>
      </c>
      <c r="AU66" t="s">
        <v>696</v>
      </c>
      <c r="AV66" t="s">
        <v>106</v>
      </c>
      <c r="AW66" t="s">
        <v>107</v>
      </c>
      <c r="AX66">
        <v>90</v>
      </c>
      <c r="AY66" t="s">
        <v>121</v>
      </c>
      <c r="AZ66" t="s">
        <v>109</v>
      </c>
      <c r="BA66" t="s">
        <v>110</v>
      </c>
      <c r="BB66" t="s">
        <v>122</v>
      </c>
      <c r="BC66" t="s">
        <v>1614</v>
      </c>
      <c r="BD66" s="1">
        <v>45020</v>
      </c>
      <c r="BE66" t="s">
        <v>698</v>
      </c>
      <c r="BF66" s="1">
        <v>44790</v>
      </c>
      <c r="BG66" t="s">
        <v>114</v>
      </c>
      <c r="BH66" s="1">
        <v>45014</v>
      </c>
      <c r="BI66">
        <v>1</v>
      </c>
      <c r="BJ66">
        <f>BK66*1000</f>
        <v>520</v>
      </c>
      <c r="BK66">
        <v>0.52</v>
      </c>
      <c r="BL66">
        <v>0.52</v>
      </c>
      <c r="BM66" t="s">
        <v>115</v>
      </c>
      <c r="BN66" t="s">
        <v>116</v>
      </c>
      <c r="BO66">
        <v>0.21</v>
      </c>
      <c r="BP66">
        <v>0.64</v>
      </c>
      <c r="BQ66">
        <v>1</v>
      </c>
      <c r="BR66" t="s">
        <v>117</v>
      </c>
      <c r="BS66" t="s">
        <v>118</v>
      </c>
      <c r="BT66" t="s">
        <v>119</v>
      </c>
      <c r="BU66" t="s">
        <v>120</v>
      </c>
      <c r="BX66" t="b">
        <v>0</v>
      </c>
      <c r="BY66" t="b">
        <v>1</v>
      </c>
      <c r="BZ66">
        <f>VLOOKUP(AA66,Comps2,6,FALSE)</f>
        <v>94</v>
      </c>
      <c r="CA66">
        <f>VLOOKUP(AA66,Comps2,7,FALSE)</f>
        <v>104</v>
      </c>
      <c r="CB66" t="str">
        <f>VLOOKUP(AA66,Comps2,8,FALSE)</f>
        <v>mm</v>
      </c>
      <c r="CC66" t="str">
        <f>VLOOKUP(AA66,Comps2,9,FALSE)</f>
        <v>Field</v>
      </c>
      <c r="CD66">
        <f>VLOOKUP(AA66,Comps2,10,FALSE)</f>
        <v>58</v>
      </c>
      <c r="CE66" t="str">
        <f>VLOOKUP(AA66,Comps2,11,FALSE)</f>
        <v>g</v>
      </c>
      <c r="CF66" t="str">
        <f>VLOOKUP(AA66,Comps2,12,FALSE)</f>
        <v>Field</v>
      </c>
      <c r="CG66">
        <f>VLOOKUP(AA66,Comps2,13,FALSE)</f>
        <v>0</v>
      </c>
      <c r="CH66" t="e">
        <f>VLOOKUP(AA66,Comps2,14,FALSE)</f>
        <v>#N/A</v>
      </c>
      <c r="CI66" t="str">
        <f>VLOOKUP(AA66,Comps2,15,FALSE)</f>
        <v>LAB</v>
      </c>
    </row>
    <row r="67" spans="1:87" x14ac:dyDescent="0.25">
      <c r="A67" s="1">
        <v>44887</v>
      </c>
      <c r="B67">
        <v>11</v>
      </c>
      <c r="C67">
        <v>2022</v>
      </c>
      <c r="D67" t="s">
        <v>1112</v>
      </c>
      <c r="E67" t="s">
        <v>1113</v>
      </c>
      <c r="F67" t="s">
        <v>78</v>
      </c>
      <c r="G67" t="s">
        <v>79</v>
      </c>
      <c r="H67" t="s">
        <v>80</v>
      </c>
      <c r="I67" t="s">
        <v>81</v>
      </c>
      <c r="J67" t="s">
        <v>82</v>
      </c>
      <c r="K67" t="s">
        <v>1506</v>
      </c>
      <c r="M67" t="s">
        <v>1507</v>
      </c>
      <c r="N67" t="s">
        <v>86</v>
      </c>
      <c r="O67" s="2">
        <v>0.52430555555555558</v>
      </c>
      <c r="P67" t="s">
        <v>1508</v>
      </c>
      <c r="Q67">
        <v>1</v>
      </c>
      <c r="R67" t="s">
        <v>88</v>
      </c>
      <c r="S67">
        <v>33.458264972549003</v>
      </c>
      <c r="T67">
        <v>-117.696585843137</v>
      </c>
      <c r="U67" t="s">
        <v>89</v>
      </c>
      <c r="V67" t="b">
        <v>0</v>
      </c>
      <c r="W67">
        <v>9</v>
      </c>
      <c r="X67" t="s">
        <v>1509</v>
      </c>
      <c r="Y67" t="s">
        <v>91</v>
      </c>
      <c r="Z67" t="s">
        <v>1532</v>
      </c>
      <c r="AA67" t="s">
        <v>1455</v>
      </c>
      <c r="AB67" t="s">
        <v>1456</v>
      </c>
      <c r="AC67" t="s">
        <v>1457</v>
      </c>
      <c r="AD67" t="s">
        <v>96</v>
      </c>
      <c r="AE67">
        <v>1</v>
      </c>
      <c r="AG67" t="b">
        <v>1</v>
      </c>
      <c r="AH67" t="s">
        <v>1533</v>
      </c>
      <c r="AI67" t="s">
        <v>1512</v>
      </c>
      <c r="AJ67" t="s">
        <v>117</v>
      </c>
      <c r="AK67">
        <v>646.21</v>
      </c>
      <c r="AL67" t="s">
        <v>101</v>
      </c>
      <c r="AN67" t="s">
        <v>1534</v>
      </c>
      <c r="AO67">
        <v>1</v>
      </c>
      <c r="AP67" t="s">
        <v>103</v>
      </c>
      <c r="AQ67">
        <v>646.21</v>
      </c>
      <c r="AR67" t="s">
        <v>101</v>
      </c>
      <c r="AS67" t="s">
        <v>83</v>
      </c>
      <c r="AT67" t="s">
        <v>1514</v>
      </c>
      <c r="AU67" t="s">
        <v>1535</v>
      </c>
      <c r="AV67" t="s">
        <v>106</v>
      </c>
      <c r="AW67" t="s">
        <v>107</v>
      </c>
      <c r="AX67">
        <v>90</v>
      </c>
      <c r="AY67" t="s">
        <v>121</v>
      </c>
      <c r="AZ67" t="s">
        <v>109</v>
      </c>
      <c r="BA67" t="s">
        <v>1516</v>
      </c>
      <c r="BB67" t="s">
        <v>1609</v>
      </c>
      <c r="BC67" t="s">
        <v>1610</v>
      </c>
      <c r="BD67" s="1">
        <v>45056</v>
      </c>
      <c r="BE67" t="s">
        <v>1536</v>
      </c>
      <c r="BF67" s="1">
        <v>44887</v>
      </c>
      <c r="BG67" t="s">
        <v>114</v>
      </c>
      <c r="BH67" s="1">
        <v>45047</v>
      </c>
      <c r="BI67">
        <v>1</v>
      </c>
      <c r="BJ67">
        <f>BK67*1000</f>
        <v>509.76</v>
      </c>
      <c r="BK67">
        <f>BL67*(1-(88.2/100))</f>
        <v>0.50975999999999999</v>
      </c>
      <c r="BL67">
        <v>4.32</v>
      </c>
      <c r="BM67" t="s">
        <v>123</v>
      </c>
      <c r="BN67" t="s">
        <v>124</v>
      </c>
      <c r="BO67">
        <v>0.78</v>
      </c>
      <c r="BP67">
        <v>2.35</v>
      </c>
      <c r="BQ67">
        <v>1</v>
      </c>
      <c r="BR67" t="s">
        <v>117</v>
      </c>
      <c r="BS67" t="s">
        <v>118</v>
      </c>
      <c r="BT67" t="s">
        <v>119</v>
      </c>
      <c r="BU67" t="s">
        <v>120</v>
      </c>
      <c r="BX67" t="b">
        <v>0</v>
      </c>
      <c r="BY67" t="b">
        <v>1</v>
      </c>
      <c r="BZ67">
        <f>VLOOKUP(AA67,Comps2,6,FALSE)</f>
        <v>0</v>
      </c>
      <c r="CA67">
        <f>VLOOKUP(AA67,Comps2,7,FALSE)</f>
        <v>0</v>
      </c>
      <c r="CB67">
        <f>VLOOKUP(AA67,Comps2,8,FALSE)</f>
        <v>0</v>
      </c>
      <c r="CC67">
        <f>VLOOKUP(AA67,Comps2,9,FALSE)</f>
        <v>0</v>
      </c>
      <c r="CD67">
        <f>VLOOKUP(AA67,Comps2,10,FALSE)</f>
        <v>0</v>
      </c>
      <c r="CE67">
        <f>VLOOKUP(AA67,Comps2,11,FALSE)</f>
        <v>0</v>
      </c>
      <c r="CF67">
        <f>VLOOKUP(AA67,Comps2,12,FALSE)</f>
        <v>0</v>
      </c>
      <c r="CG67">
        <f>VLOOKUP(AA67,Comps2,13,FALSE)</f>
        <v>0</v>
      </c>
      <c r="CH67">
        <f>VLOOKUP(AA67,Comps2,14,FALSE)</f>
        <v>0</v>
      </c>
      <c r="CI67">
        <f>VLOOKUP(AA67,Comps2,15,FALSE)</f>
        <v>0</v>
      </c>
    </row>
    <row r="68" spans="1:87" x14ac:dyDescent="0.25">
      <c r="A68" s="1">
        <v>44697</v>
      </c>
      <c r="B68">
        <v>5</v>
      </c>
      <c r="C68">
        <v>2022</v>
      </c>
      <c r="D68" t="s">
        <v>76</v>
      </c>
      <c r="E68" t="s">
        <v>77</v>
      </c>
      <c r="F68" t="s">
        <v>78</v>
      </c>
      <c r="G68" t="s">
        <v>79</v>
      </c>
      <c r="H68" t="s">
        <v>80</v>
      </c>
      <c r="I68" t="s">
        <v>81</v>
      </c>
      <c r="J68" t="s">
        <v>82</v>
      </c>
      <c r="K68" t="s">
        <v>83</v>
      </c>
      <c r="L68" t="s">
        <v>84</v>
      </c>
      <c r="M68" t="s">
        <v>85</v>
      </c>
      <c r="N68" t="s">
        <v>86</v>
      </c>
      <c r="O68" s="2">
        <v>0.55555555555555558</v>
      </c>
      <c r="P68" t="s">
        <v>87</v>
      </c>
      <c r="Q68">
        <v>1</v>
      </c>
      <c r="R68" t="s">
        <v>88</v>
      </c>
      <c r="S68">
        <v>32.736890000000002</v>
      </c>
      <c r="T68">
        <v>-117.06286</v>
      </c>
      <c r="U68" t="s">
        <v>89</v>
      </c>
      <c r="V68" t="b">
        <v>0</v>
      </c>
      <c r="X68" t="s">
        <v>90</v>
      </c>
      <c r="Y68" t="s">
        <v>91</v>
      </c>
      <c r="Z68" t="s">
        <v>92</v>
      </c>
      <c r="AA68" t="s">
        <v>260</v>
      </c>
      <c r="AB68" t="s">
        <v>261</v>
      </c>
      <c r="AC68" t="s">
        <v>262</v>
      </c>
      <c r="AD68" t="s">
        <v>96</v>
      </c>
      <c r="AE68">
        <v>1</v>
      </c>
      <c r="AF68" t="s">
        <v>263</v>
      </c>
      <c r="AG68" t="b">
        <v>1</v>
      </c>
      <c r="AH68" t="s">
        <v>264</v>
      </c>
      <c r="AI68" t="s">
        <v>99</v>
      </c>
      <c r="AJ68" t="s">
        <v>100</v>
      </c>
      <c r="AK68">
        <v>62.12</v>
      </c>
      <c r="AL68" t="s">
        <v>101</v>
      </c>
      <c r="AN68" t="s">
        <v>265</v>
      </c>
      <c r="AO68">
        <v>1</v>
      </c>
      <c r="AP68" t="s">
        <v>103</v>
      </c>
      <c r="AQ68">
        <v>343.56</v>
      </c>
      <c r="AR68" t="s">
        <v>101</v>
      </c>
      <c r="AS68" t="s">
        <v>83</v>
      </c>
      <c r="AT68" t="s">
        <v>104</v>
      </c>
      <c r="AU68" t="s">
        <v>266</v>
      </c>
      <c r="AV68" t="s">
        <v>106</v>
      </c>
      <c r="AW68" t="s">
        <v>107</v>
      </c>
      <c r="AX68">
        <v>90</v>
      </c>
      <c r="AY68" t="s">
        <v>121</v>
      </c>
      <c r="AZ68" t="s">
        <v>109</v>
      </c>
      <c r="BA68" t="s">
        <v>110</v>
      </c>
      <c r="BB68" t="s">
        <v>122</v>
      </c>
      <c r="BC68" t="s">
        <v>112</v>
      </c>
      <c r="BD68" s="1">
        <v>44839</v>
      </c>
      <c r="BE68" t="s">
        <v>267</v>
      </c>
      <c r="BF68" s="1">
        <v>44697</v>
      </c>
      <c r="BG68" t="s">
        <v>114</v>
      </c>
      <c r="BH68" s="1">
        <v>44819</v>
      </c>
      <c r="BI68">
        <v>1</v>
      </c>
      <c r="BJ68">
        <f>BK68*1000</f>
        <v>490</v>
      </c>
      <c r="BK68">
        <v>0.49</v>
      </c>
      <c r="BL68">
        <v>0.49</v>
      </c>
      <c r="BM68" t="s">
        <v>115</v>
      </c>
      <c r="BN68" t="s">
        <v>116</v>
      </c>
      <c r="BO68">
        <v>0.21</v>
      </c>
      <c r="BP68">
        <v>0.62</v>
      </c>
      <c r="BQ68">
        <v>1</v>
      </c>
      <c r="BR68" t="s">
        <v>117</v>
      </c>
      <c r="BS68" t="s">
        <v>118</v>
      </c>
      <c r="BT68" t="s">
        <v>119</v>
      </c>
      <c r="BU68" t="s">
        <v>120</v>
      </c>
      <c r="BX68" t="b">
        <v>0</v>
      </c>
      <c r="BY68" t="b">
        <v>1</v>
      </c>
      <c r="BZ68">
        <f>VLOOKUP(AA68,Comps2,6,FALSE)</f>
        <v>141</v>
      </c>
      <c r="CA68">
        <f>VLOOKUP(AA68,Comps2,7,FALSE)</f>
        <v>150</v>
      </c>
      <c r="CB68" t="str">
        <f>VLOOKUP(AA68,Comps2,8,FALSE)</f>
        <v>mm</v>
      </c>
      <c r="CC68" t="str">
        <f>VLOOKUP(AA68,Comps2,9,FALSE)</f>
        <v>Field</v>
      </c>
      <c r="CD68">
        <f>VLOOKUP(AA68,Comps2,10,FALSE)</f>
        <v>0</v>
      </c>
      <c r="CE68" t="str">
        <f>VLOOKUP(AA68,Comps2,11,FALSE)</f>
        <v>g</v>
      </c>
      <c r="CF68" t="str">
        <f>VLOOKUP(AA68,Comps2,12,FALSE)</f>
        <v>Lab</v>
      </c>
      <c r="CG68">
        <f>VLOOKUP(AA68,Comps2,13,FALSE)</f>
        <v>0</v>
      </c>
      <c r="CH68" t="e">
        <f>VLOOKUP(AA68,Comps2,14,FALSE)</f>
        <v>#N/A</v>
      </c>
      <c r="CI68" t="str">
        <f>VLOOKUP(AA68,Comps2,15,FALSE)</f>
        <v>LAB</v>
      </c>
    </row>
    <row r="69" spans="1:87" x14ac:dyDescent="0.25">
      <c r="A69" s="1">
        <v>44697</v>
      </c>
      <c r="B69">
        <v>5</v>
      </c>
      <c r="C69">
        <v>2022</v>
      </c>
      <c r="D69" t="s">
        <v>76</v>
      </c>
      <c r="E69" t="s">
        <v>77</v>
      </c>
      <c r="F69" t="s">
        <v>78</v>
      </c>
      <c r="G69" t="s">
        <v>79</v>
      </c>
      <c r="H69" t="s">
        <v>80</v>
      </c>
      <c r="I69" t="s">
        <v>81</v>
      </c>
      <c r="J69" t="s">
        <v>82</v>
      </c>
      <c r="K69" t="s">
        <v>83</v>
      </c>
      <c r="L69" t="s">
        <v>84</v>
      </c>
      <c r="M69" t="s">
        <v>85</v>
      </c>
      <c r="N69" t="s">
        <v>86</v>
      </c>
      <c r="O69" s="2">
        <v>0.55555555555555558</v>
      </c>
      <c r="P69" t="s">
        <v>87</v>
      </c>
      <c r="Q69">
        <v>1</v>
      </c>
      <c r="R69" t="s">
        <v>88</v>
      </c>
      <c r="S69">
        <v>32.736890000000002</v>
      </c>
      <c r="T69">
        <v>-117.06286</v>
      </c>
      <c r="U69" t="s">
        <v>89</v>
      </c>
      <c r="V69" t="b">
        <v>0</v>
      </c>
      <c r="X69" t="s">
        <v>90</v>
      </c>
      <c r="Y69" t="s">
        <v>91</v>
      </c>
      <c r="Z69" t="s">
        <v>92</v>
      </c>
      <c r="AA69" t="s">
        <v>268</v>
      </c>
      <c r="AB69" t="s">
        <v>261</v>
      </c>
      <c r="AC69" t="s">
        <v>262</v>
      </c>
      <c r="AD69" t="s">
        <v>96</v>
      </c>
      <c r="AE69">
        <v>1</v>
      </c>
      <c r="AF69" t="s">
        <v>269</v>
      </c>
      <c r="AG69" t="b">
        <v>1</v>
      </c>
      <c r="AH69" t="s">
        <v>270</v>
      </c>
      <c r="AI69" t="s">
        <v>99</v>
      </c>
      <c r="AJ69" t="s">
        <v>100</v>
      </c>
      <c r="AK69">
        <v>57.52</v>
      </c>
      <c r="AL69" t="s">
        <v>101</v>
      </c>
      <c r="AN69" t="s">
        <v>265</v>
      </c>
      <c r="AO69">
        <v>1</v>
      </c>
      <c r="AP69" t="s">
        <v>103</v>
      </c>
      <c r="AQ69">
        <v>343.56</v>
      </c>
      <c r="AR69" t="s">
        <v>101</v>
      </c>
      <c r="AS69" t="s">
        <v>83</v>
      </c>
      <c r="AT69" t="s">
        <v>104</v>
      </c>
      <c r="AU69" t="s">
        <v>266</v>
      </c>
      <c r="AV69" t="s">
        <v>106</v>
      </c>
      <c r="AW69" t="s">
        <v>107</v>
      </c>
      <c r="AX69">
        <v>90</v>
      </c>
      <c r="AY69" t="s">
        <v>121</v>
      </c>
      <c r="AZ69" t="s">
        <v>109</v>
      </c>
      <c r="BA69" t="s">
        <v>110</v>
      </c>
      <c r="BB69" t="s">
        <v>122</v>
      </c>
      <c r="BC69" t="s">
        <v>112</v>
      </c>
      <c r="BD69" s="1">
        <v>44839</v>
      </c>
      <c r="BE69" t="s">
        <v>267</v>
      </c>
      <c r="BF69" s="1">
        <v>44697</v>
      </c>
      <c r="BG69" t="s">
        <v>114</v>
      </c>
      <c r="BH69" s="1">
        <v>44819</v>
      </c>
      <c r="BI69">
        <v>1</v>
      </c>
      <c r="BJ69">
        <f>BK69*1000</f>
        <v>490</v>
      </c>
      <c r="BK69">
        <v>0.49</v>
      </c>
      <c r="BL69">
        <v>0.49</v>
      </c>
      <c r="BM69" t="s">
        <v>115</v>
      </c>
      <c r="BN69" t="s">
        <v>116</v>
      </c>
      <c r="BO69">
        <v>0.21</v>
      </c>
      <c r="BP69">
        <v>0.62</v>
      </c>
      <c r="BQ69">
        <v>1</v>
      </c>
      <c r="BR69" t="s">
        <v>117</v>
      </c>
      <c r="BS69" t="s">
        <v>118</v>
      </c>
      <c r="BT69" t="s">
        <v>119</v>
      </c>
      <c r="BU69" t="s">
        <v>120</v>
      </c>
      <c r="BX69" t="b">
        <v>0</v>
      </c>
      <c r="BY69" t="b">
        <v>1</v>
      </c>
      <c r="BZ69">
        <f>VLOOKUP(AA69,Comps2,6,FALSE)</f>
        <v>140</v>
      </c>
      <c r="CA69">
        <f>VLOOKUP(AA69,Comps2,7,FALSE)</f>
        <v>150</v>
      </c>
      <c r="CB69" t="str">
        <f>VLOOKUP(AA69,Comps2,8,FALSE)</f>
        <v>mm</v>
      </c>
      <c r="CC69" t="str">
        <f>VLOOKUP(AA69,Comps2,9,FALSE)</f>
        <v>Field</v>
      </c>
      <c r="CD69">
        <f>VLOOKUP(AA69,Comps2,10,FALSE)</f>
        <v>0</v>
      </c>
      <c r="CE69" t="str">
        <f>VLOOKUP(AA69,Comps2,11,FALSE)</f>
        <v>g</v>
      </c>
      <c r="CF69" t="str">
        <f>VLOOKUP(AA69,Comps2,12,FALSE)</f>
        <v>Lab</v>
      </c>
      <c r="CG69">
        <f>VLOOKUP(AA69,Comps2,13,FALSE)</f>
        <v>0</v>
      </c>
      <c r="CH69" t="e">
        <f>VLOOKUP(AA69,Comps2,14,FALSE)</f>
        <v>#N/A</v>
      </c>
      <c r="CI69" t="str">
        <f>VLOOKUP(AA69,Comps2,15,FALSE)</f>
        <v>LAB</v>
      </c>
    </row>
    <row r="70" spans="1:87" x14ac:dyDescent="0.25">
      <c r="A70" s="1">
        <v>44697</v>
      </c>
      <c r="B70">
        <v>5</v>
      </c>
      <c r="C70">
        <v>2022</v>
      </c>
      <c r="D70" t="s">
        <v>76</v>
      </c>
      <c r="E70" t="s">
        <v>77</v>
      </c>
      <c r="F70" t="s">
        <v>78</v>
      </c>
      <c r="G70" t="s">
        <v>79</v>
      </c>
      <c r="H70" t="s">
        <v>80</v>
      </c>
      <c r="I70" t="s">
        <v>81</v>
      </c>
      <c r="J70" t="s">
        <v>82</v>
      </c>
      <c r="K70" t="s">
        <v>83</v>
      </c>
      <c r="L70" t="s">
        <v>84</v>
      </c>
      <c r="M70" t="s">
        <v>85</v>
      </c>
      <c r="N70" t="s">
        <v>86</v>
      </c>
      <c r="O70" s="2">
        <v>0.55555555555555558</v>
      </c>
      <c r="P70" t="s">
        <v>87</v>
      </c>
      <c r="Q70">
        <v>1</v>
      </c>
      <c r="R70" t="s">
        <v>88</v>
      </c>
      <c r="S70">
        <v>32.736890000000002</v>
      </c>
      <c r="T70">
        <v>-117.06286</v>
      </c>
      <c r="U70" t="s">
        <v>89</v>
      </c>
      <c r="V70" t="b">
        <v>0</v>
      </c>
      <c r="X70" t="s">
        <v>90</v>
      </c>
      <c r="Y70" t="s">
        <v>91</v>
      </c>
      <c r="Z70" t="s">
        <v>92</v>
      </c>
      <c r="AA70" t="s">
        <v>271</v>
      </c>
      <c r="AB70" t="s">
        <v>261</v>
      </c>
      <c r="AC70" t="s">
        <v>262</v>
      </c>
      <c r="AD70" t="s">
        <v>96</v>
      </c>
      <c r="AE70">
        <v>1</v>
      </c>
      <c r="AF70" t="s">
        <v>272</v>
      </c>
      <c r="AG70" t="b">
        <v>1</v>
      </c>
      <c r="AH70" t="s">
        <v>273</v>
      </c>
      <c r="AI70" t="s">
        <v>99</v>
      </c>
      <c r="AJ70" t="s">
        <v>100</v>
      </c>
      <c r="AK70">
        <v>79.930000000000007</v>
      </c>
      <c r="AL70" t="s">
        <v>101</v>
      </c>
      <c r="AN70" t="s">
        <v>265</v>
      </c>
      <c r="AO70">
        <v>1</v>
      </c>
      <c r="AP70" t="s">
        <v>103</v>
      </c>
      <c r="AQ70">
        <v>343.56</v>
      </c>
      <c r="AR70" t="s">
        <v>101</v>
      </c>
      <c r="AS70" t="s">
        <v>83</v>
      </c>
      <c r="AT70" t="s">
        <v>104</v>
      </c>
      <c r="AU70" t="s">
        <v>266</v>
      </c>
      <c r="AV70" t="s">
        <v>106</v>
      </c>
      <c r="AW70" t="s">
        <v>107</v>
      </c>
      <c r="AX70">
        <v>90</v>
      </c>
      <c r="AY70" t="s">
        <v>121</v>
      </c>
      <c r="AZ70" t="s">
        <v>109</v>
      </c>
      <c r="BA70" t="s">
        <v>110</v>
      </c>
      <c r="BB70" t="s">
        <v>122</v>
      </c>
      <c r="BC70" t="s">
        <v>112</v>
      </c>
      <c r="BD70" s="1">
        <v>44839</v>
      </c>
      <c r="BE70" t="s">
        <v>267</v>
      </c>
      <c r="BF70" s="1">
        <v>44697</v>
      </c>
      <c r="BG70" t="s">
        <v>114</v>
      </c>
      <c r="BH70" s="1">
        <v>44819</v>
      </c>
      <c r="BI70">
        <v>1</v>
      </c>
      <c r="BJ70">
        <f>BK70*1000</f>
        <v>490</v>
      </c>
      <c r="BK70">
        <v>0.49</v>
      </c>
      <c r="BL70">
        <v>0.49</v>
      </c>
      <c r="BM70" t="s">
        <v>115</v>
      </c>
      <c r="BN70" t="s">
        <v>116</v>
      </c>
      <c r="BO70">
        <v>0.21</v>
      </c>
      <c r="BP70">
        <v>0.62</v>
      </c>
      <c r="BQ70">
        <v>1</v>
      </c>
      <c r="BR70" t="s">
        <v>117</v>
      </c>
      <c r="BS70" t="s">
        <v>118</v>
      </c>
      <c r="BT70" t="s">
        <v>119</v>
      </c>
      <c r="BU70" t="s">
        <v>120</v>
      </c>
      <c r="BX70" t="b">
        <v>0</v>
      </c>
      <c r="BY70" t="b">
        <v>1</v>
      </c>
      <c r="BZ70">
        <f>VLOOKUP(AA70,Comps2,6,FALSE)</f>
        <v>151</v>
      </c>
      <c r="CA70">
        <f>VLOOKUP(AA70,Comps2,7,FALSE)</f>
        <v>158</v>
      </c>
      <c r="CB70" t="str">
        <f>VLOOKUP(AA70,Comps2,8,FALSE)</f>
        <v>mm</v>
      </c>
      <c r="CC70" t="str">
        <f>VLOOKUP(AA70,Comps2,9,FALSE)</f>
        <v>Field</v>
      </c>
      <c r="CD70">
        <f>VLOOKUP(AA70,Comps2,10,FALSE)</f>
        <v>0</v>
      </c>
      <c r="CE70" t="str">
        <f>VLOOKUP(AA70,Comps2,11,FALSE)</f>
        <v>g</v>
      </c>
      <c r="CF70" t="str">
        <f>VLOOKUP(AA70,Comps2,12,FALSE)</f>
        <v>Lab</v>
      </c>
      <c r="CG70">
        <f>VLOOKUP(AA70,Comps2,13,FALSE)</f>
        <v>0</v>
      </c>
      <c r="CH70" t="e">
        <f>VLOOKUP(AA70,Comps2,14,FALSE)</f>
        <v>#N/A</v>
      </c>
      <c r="CI70" t="str">
        <f>VLOOKUP(AA70,Comps2,15,FALSE)</f>
        <v>LAB</v>
      </c>
    </row>
    <row r="71" spans="1:87" x14ac:dyDescent="0.25">
      <c r="A71" s="1">
        <v>44697</v>
      </c>
      <c r="B71">
        <v>5</v>
      </c>
      <c r="C71">
        <v>2022</v>
      </c>
      <c r="D71" t="s">
        <v>76</v>
      </c>
      <c r="E71" t="s">
        <v>77</v>
      </c>
      <c r="F71" t="s">
        <v>78</v>
      </c>
      <c r="G71" t="s">
        <v>79</v>
      </c>
      <c r="H71" t="s">
        <v>80</v>
      </c>
      <c r="I71" t="s">
        <v>81</v>
      </c>
      <c r="J71" t="s">
        <v>82</v>
      </c>
      <c r="K71" t="s">
        <v>83</v>
      </c>
      <c r="L71" t="s">
        <v>84</v>
      </c>
      <c r="M71" t="s">
        <v>85</v>
      </c>
      <c r="N71" t="s">
        <v>86</v>
      </c>
      <c r="O71" s="2">
        <v>0.55555555555555558</v>
      </c>
      <c r="P71" t="s">
        <v>87</v>
      </c>
      <c r="Q71">
        <v>1</v>
      </c>
      <c r="R71" t="s">
        <v>88</v>
      </c>
      <c r="S71">
        <v>32.736890000000002</v>
      </c>
      <c r="T71">
        <v>-117.06286</v>
      </c>
      <c r="U71" t="s">
        <v>89</v>
      </c>
      <c r="V71" t="b">
        <v>0</v>
      </c>
      <c r="X71" t="s">
        <v>90</v>
      </c>
      <c r="Y71" t="s">
        <v>91</v>
      </c>
      <c r="Z71" t="s">
        <v>92</v>
      </c>
      <c r="AA71" t="s">
        <v>274</v>
      </c>
      <c r="AB71" t="s">
        <v>261</v>
      </c>
      <c r="AC71" t="s">
        <v>262</v>
      </c>
      <c r="AD71" t="s">
        <v>96</v>
      </c>
      <c r="AE71">
        <v>1</v>
      </c>
      <c r="AF71" t="s">
        <v>275</v>
      </c>
      <c r="AG71" t="b">
        <v>1</v>
      </c>
      <c r="AH71" t="s">
        <v>276</v>
      </c>
      <c r="AI71" t="s">
        <v>99</v>
      </c>
      <c r="AJ71" t="s">
        <v>100</v>
      </c>
      <c r="AK71">
        <v>75.25</v>
      </c>
      <c r="AL71" t="s">
        <v>101</v>
      </c>
      <c r="AN71" t="s">
        <v>265</v>
      </c>
      <c r="AO71">
        <v>1</v>
      </c>
      <c r="AP71" t="s">
        <v>103</v>
      </c>
      <c r="AQ71">
        <v>343.56</v>
      </c>
      <c r="AR71" t="s">
        <v>101</v>
      </c>
      <c r="AS71" t="s">
        <v>83</v>
      </c>
      <c r="AT71" t="s">
        <v>104</v>
      </c>
      <c r="AU71" t="s">
        <v>266</v>
      </c>
      <c r="AV71" t="s">
        <v>106</v>
      </c>
      <c r="AW71" t="s">
        <v>107</v>
      </c>
      <c r="AX71">
        <v>90</v>
      </c>
      <c r="AY71" t="s">
        <v>121</v>
      </c>
      <c r="AZ71" t="s">
        <v>109</v>
      </c>
      <c r="BA71" t="s">
        <v>110</v>
      </c>
      <c r="BB71" t="s">
        <v>122</v>
      </c>
      <c r="BC71" t="s">
        <v>112</v>
      </c>
      <c r="BD71" s="1">
        <v>44839</v>
      </c>
      <c r="BE71" t="s">
        <v>267</v>
      </c>
      <c r="BF71" s="1">
        <v>44697</v>
      </c>
      <c r="BG71" t="s">
        <v>114</v>
      </c>
      <c r="BH71" s="1">
        <v>44819</v>
      </c>
      <c r="BI71">
        <v>1</v>
      </c>
      <c r="BJ71">
        <f>BK71*1000</f>
        <v>490</v>
      </c>
      <c r="BK71">
        <v>0.49</v>
      </c>
      <c r="BL71">
        <v>0.49</v>
      </c>
      <c r="BM71" t="s">
        <v>115</v>
      </c>
      <c r="BN71" t="s">
        <v>116</v>
      </c>
      <c r="BO71">
        <v>0.21</v>
      </c>
      <c r="BP71">
        <v>0.62</v>
      </c>
      <c r="BQ71">
        <v>1</v>
      </c>
      <c r="BR71" t="s">
        <v>117</v>
      </c>
      <c r="BS71" t="s">
        <v>118</v>
      </c>
      <c r="BT71" t="s">
        <v>119</v>
      </c>
      <c r="BU71" t="s">
        <v>120</v>
      </c>
      <c r="BX71" t="b">
        <v>0</v>
      </c>
      <c r="BY71" t="b">
        <v>1</v>
      </c>
      <c r="BZ71">
        <f>VLOOKUP(AA71,Comps2,6,FALSE)</f>
        <v>150</v>
      </c>
      <c r="CA71">
        <f>VLOOKUP(AA71,Comps2,7,FALSE)</f>
        <v>160</v>
      </c>
      <c r="CB71" t="str">
        <f>VLOOKUP(AA71,Comps2,8,FALSE)</f>
        <v>mm</v>
      </c>
      <c r="CC71" t="str">
        <f>VLOOKUP(AA71,Comps2,9,FALSE)</f>
        <v>Field</v>
      </c>
      <c r="CD71">
        <f>VLOOKUP(AA71,Comps2,10,FALSE)</f>
        <v>0</v>
      </c>
      <c r="CE71" t="str">
        <f>VLOOKUP(AA71,Comps2,11,FALSE)</f>
        <v>g</v>
      </c>
      <c r="CF71" t="str">
        <f>VLOOKUP(AA71,Comps2,12,FALSE)</f>
        <v>Lab</v>
      </c>
      <c r="CG71">
        <f>VLOOKUP(AA71,Comps2,13,FALSE)</f>
        <v>0</v>
      </c>
      <c r="CH71" t="e">
        <f>VLOOKUP(AA71,Comps2,14,FALSE)</f>
        <v>#N/A</v>
      </c>
      <c r="CI71" t="str">
        <f>VLOOKUP(AA71,Comps2,15,FALSE)</f>
        <v>LAB</v>
      </c>
    </row>
    <row r="72" spans="1:87" x14ac:dyDescent="0.25">
      <c r="A72" s="1">
        <v>44697</v>
      </c>
      <c r="B72">
        <v>5</v>
      </c>
      <c r="C72">
        <v>2022</v>
      </c>
      <c r="D72" t="s">
        <v>76</v>
      </c>
      <c r="E72" t="s">
        <v>77</v>
      </c>
      <c r="F72" t="s">
        <v>78</v>
      </c>
      <c r="G72" t="s">
        <v>79</v>
      </c>
      <c r="H72" t="s">
        <v>80</v>
      </c>
      <c r="I72" t="s">
        <v>81</v>
      </c>
      <c r="J72" t="s">
        <v>82</v>
      </c>
      <c r="K72" t="s">
        <v>83</v>
      </c>
      <c r="L72" t="s">
        <v>84</v>
      </c>
      <c r="M72" t="s">
        <v>85</v>
      </c>
      <c r="N72" t="s">
        <v>86</v>
      </c>
      <c r="O72" s="2">
        <v>0.55555555555555558</v>
      </c>
      <c r="P72" t="s">
        <v>87</v>
      </c>
      <c r="Q72">
        <v>1</v>
      </c>
      <c r="R72" t="s">
        <v>88</v>
      </c>
      <c r="S72">
        <v>32.736890000000002</v>
      </c>
      <c r="T72">
        <v>-117.06286</v>
      </c>
      <c r="U72" t="s">
        <v>89</v>
      </c>
      <c r="V72" t="b">
        <v>0</v>
      </c>
      <c r="X72" t="s">
        <v>90</v>
      </c>
      <c r="Y72" t="s">
        <v>91</v>
      </c>
      <c r="Z72" t="s">
        <v>92</v>
      </c>
      <c r="AA72" t="s">
        <v>277</v>
      </c>
      <c r="AB72" t="s">
        <v>261</v>
      </c>
      <c r="AC72" t="s">
        <v>262</v>
      </c>
      <c r="AD72" t="s">
        <v>96</v>
      </c>
      <c r="AE72">
        <v>1</v>
      </c>
      <c r="AF72" t="s">
        <v>278</v>
      </c>
      <c r="AG72" t="b">
        <v>1</v>
      </c>
      <c r="AH72" t="s">
        <v>279</v>
      </c>
      <c r="AI72" t="s">
        <v>99</v>
      </c>
      <c r="AJ72" t="s">
        <v>100</v>
      </c>
      <c r="AK72">
        <v>68.739999999999995</v>
      </c>
      <c r="AL72" t="s">
        <v>101</v>
      </c>
      <c r="AN72" t="s">
        <v>265</v>
      </c>
      <c r="AO72">
        <v>1</v>
      </c>
      <c r="AP72" t="s">
        <v>103</v>
      </c>
      <c r="AQ72">
        <v>343.56</v>
      </c>
      <c r="AR72" t="s">
        <v>101</v>
      </c>
      <c r="AS72" t="s">
        <v>83</v>
      </c>
      <c r="AT72" t="s">
        <v>104</v>
      </c>
      <c r="AU72" t="s">
        <v>266</v>
      </c>
      <c r="AV72" t="s">
        <v>106</v>
      </c>
      <c r="AW72" t="s">
        <v>107</v>
      </c>
      <c r="AX72">
        <v>90</v>
      </c>
      <c r="AY72" t="s">
        <v>121</v>
      </c>
      <c r="AZ72" t="s">
        <v>109</v>
      </c>
      <c r="BA72" t="s">
        <v>110</v>
      </c>
      <c r="BB72" t="s">
        <v>122</v>
      </c>
      <c r="BC72" t="s">
        <v>112</v>
      </c>
      <c r="BD72" s="1">
        <v>44839</v>
      </c>
      <c r="BE72" t="s">
        <v>267</v>
      </c>
      <c r="BF72" s="1">
        <v>44697</v>
      </c>
      <c r="BG72" t="s">
        <v>114</v>
      </c>
      <c r="BH72" s="1">
        <v>44819</v>
      </c>
      <c r="BI72">
        <v>1</v>
      </c>
      <c r="BJ72">
        <f>BK72*1000</f>
        <v>490</v>
      </c>
      <c r="BK72">
        <v>0.49</v>
      </c>
      <c r="BL72">
        <v>0.49</v>
      </c>
      <c r="BM72" t="s">
        <v>115</v>
      </c>
      <c r="BN72" t="s">
        <v>116</v>
      </c>
      <c r="BO72">
        <v>0.21</v>
      </c>
      <c r="BP72">
        <v>0.62</v>
      </c>
      <c r="BQ72">
        <v>1</v>
      </c>
      <c r="BR72" t="s">
        <v>117</v>
      </c>
      <c r="BS72" t="s">
        <v>118</v>
      </c>
      <c r="BT72" t="s">
        <v>119</v>
      </c>
      <c r="BU72" t="s">
        <v>120</v>
      </c>
      <c r="BX72" t="b">
        <v>0</v>
      </c>
      <c r="BY72" t="b">
        <v>1</v>
      </c>
      <c r="BZ72">
        <f>VLOOKUP(AA72,Comps2,6,FALSE)</f>
        <v>144</v>
      </c>
      <c r="CA72">
        <f>VLOOKUP(AA72,Comps2,7,FALSE)</f>
        <v>154</v>
      </c>
      <c r="CB72" t="str">
        <f>VLOOKUP(AA72,Comps2,8,FALSE)</f>
        <v>mm</v>
      </c>
      <c r="CC72" t="str">
        <f>VLOOKUP(AA72,Comps2,9,FALSE)</f>
        <v>Field</v>
      </c>
      <c r="CD72">
        <f>VLOOKUP(AA72,Comps2,10,FALSE)</f>
        <v>0</v>
      </c>
      <c r="CE72" t="str">
        <f>VLOOKUP(AA72,Comps2,11,FALSE)</f>
        <v>g</v>
      </c>
      <c r="CF72" t="str">
        <f>VLOOKUP(AA72,Comps2,12,FALSE)</f>
        <v>Lab</v>
      </c>
      <c r="CG72">
        <f>VLOOKUP(AA72,Comps2,13,FALSE)</f>
        <v>0</v>
      </c>
      <c r="CH72" t="e">
        <f>VLOOKUP(AA72,Comps2,14,FALSE)</f>
        <v>#N/A</v>
      </c>
      <c r="CI72" t="str">
        <f>VLOOKUP(AA72,Comps2,15,FALSE)</f>
        <v>LAB</v>
      </c>
    </row>
    <row r="73" spans="1:87" x14ac:dyDescent="0.25">
      <c r="A73" s="1">
        <v>44872</v>
      </c>
      <c r="B73">
        <v>11</v>
      </c>
      <c r="C73">
        <v>2022</v>
      </c>
      <c r="D73" t="s">
        <v>729</v>
      </c>
      <c r="E73" t="s">
        <v>730</v>
      </c>
      <c r="F73" t="s">
        <v>78</v>
      </c>
      <c r="G73" t="s">
        <v>79</v>
      </c>
      <c r="H73" t="s">
        <v>80</v>
      </c>
      <c r="I73" t="s">
        <v>81</v>
      </c>
      <c r="J73" t="s">
        <v>82</v>
      </c>
      <c r="K73" t="s">
        <v>1506</v>
      </c>
      <c r="M73" t="s">
        <v>1507</v>
      </c>
      <c r="N73" t="s">
        <v>86</v>
      </c>
      <c r="O73" s="2">
        <v>0.61527777777777781</v>
      </c>
      <c r="P73" t="s">
        <v>1508</v>
      </c>
      <c r="Q73">
        <v>1</v>
      </c>
      <c r="R73" t="s">
        <v>88</v>
      </c>
      <c r="S73">
        <v>32.579559000000003</v>
      </c>
      <c r="T73">
        <v>-117.137264</v>
      </c>
      <c r="U73" t="s">
        <v>89</v>
      </c>
      <c r="V73" t="b">
        <v>0</v>
      </c>
      <c r="X73" t="s">
        <v>1509</v>
      </c>
      <c r="Y73" t="s">
        <v>91</v>
      </c>
      <c r="Z73" t="s">
        <v>1520</v>
      </c>
      <c r="AA73" t="s">
        <v>1454</v>
      </c>
      <c r="AB73" t="s">
        <v>1452</v>
      </c>
      <c r="AC73" t="s">
        <v>1453</v>
      </c>
      <c r="AD73" t="s">
        <v>96</v>
      </c>
      <c r="AE73">
        <v>1</v>
      </c>
      <c r="AG73" t="b">
        <v>1</v>
      </c>
      <c r="AH73" t="s">
        <v>1521</v>
      </c>
      <c r="AI73" t="s">
        <v>1512</v>
      </c>
      <c r="AJ73" t="s">
        <v>117</v>
      </c>
      <c r="AK73">
        <v>579.30999999999995</v>
      </c>
      <c r="AL73" t="s">
        <v>101</v>
      </c>
      <c r="AN73" t="s">
        <v>1522</v>
      </c>
      <c r="AO73">
        <v>1</v>
      </c>
      <c r="AP73" t="s">
        <v>103</v>
      </c>
      <c r="AQ73">
        <v>579.30999999999995</v>
      </c>
      <c r="AR73" t="s">
        <v>101</v>
      </c>
      <c r="AS73" t="s">
        <v>83</v>
      </c>
      <c r="AT73" t="s">
        <v>1514</v>
      </c>
      <c r="AU73" t="s">
        <v>1523</v>
      </c>
      <c r="AV73" t="s">
        <v>106</v>
      </c>
      <c r="AW73" t="s">
        <v>107</v>
      </c>
      <c r="AX73">
        <v>90</v>
      </c>
      <c r="AY73" t="s">
        <v>121</v>
      </c>
      <c r="AZ73" t="s">
        <v>109</v>
      </c>
      <c r="BA73" t="s">
        <v>1516</v>
      </c>
      <c r="BB73" t="s">
        <v>1609</v>
      </c>
      <c r="BC73" t="s">
        <v>1610</v>
      </c>
      <c r="BD73" s="1">
        <v>45056</v>
      </c>
      <c r="BE73" t="s">
        <v>1524</v>
      </c>
      <c r="BF73" s="1">
        <v>44872</v>
      </c>
      <c r="BG73" t="s">
        <v>114</v>
      </c>
      <c r="BH73" s="1">
        <v>45047</v>
      </c>
      <c r="BI73">
        <v>1</v>
      </c>
      <c r="BJ73">
        <f>BK73*1000</f>
        <v>480.59999999999985</v>
      </c>
      <c r="BK73">
        <f>BL73*(1-(82.2/100))</f>
        <v>0.48059999999999986</v>
      </c>
      <c r="BL73">
        <v>2.7</v>
      </c>
      <c r="BM73" t="s">
        <v>123</v>
      </c>
      <c r="BN73" t="s">
        <v>124</v>
      </c>
      <c r="BO73">
        <v>0.78</v>
      </c>
      <c r="BP73">
        <v>2.35</v>
      </c>
      <c r="BQ73">
        <v>1</v>
      </c>
      <c r="BR73" t="s">
        <v>117</v>
      </c>
      <c r="BS73" t="s">
        <v>118</v>
      </c>
      <c r="BT73" t="s">
        <v>119</v>
      </c>
      <c r="BU73" t="s">
        <v>120</v>
      </c>
      <c r="BX73" t="b">
        <v>0</v>
      </c>
      <c r="BY73" t="b">
        <v>1</v>
      </c>
      <c r="BZ73">
        <f>VLOOKUP(AA73,Comps2,6,FALSE)</f>
        <v>0</v>
      </c>
      <c r="CA73">
        <f>VLOOKUP(AA73,Comps2,7,FALSE)</f>
        <v>0</v>
      </c>
      <c r="CB73">
        <f>VLOOKUP(AA73,Comps2,8,FALSE)</f>
        <v>0</v>
      </c>
      <c r="CC73">
        <f>VLOOKUP(AA73,Comps2,9,FALSE)</f>
        <v>0</v>
      </c>
      <c r="CD73">
        <f>VLOOKUP(AA73,Comps2,10,FALSE)</f>
        <v>0</v>
      </c>
      <c r="CE73">
        <f>VLOOKUP(AA73,Comps2,11,FALSE)</f>
        <v>0</v>
      </c>
      <c r="CF73">
        <f>VLOOKUP(AA73,Comps2,12,FALSE)</f>
        <v>0</v>
      </c>
      <c r="CG73">
        <f>VLOOKUP(AA73,Comps2,13,FALSE)</f>
        <v>0</v>
      </c>
      <c r="CH73">
        <f>VLOOKUP(AA73,Comps2,14,FALSE)</f>
        <v>0</v>
      </c>
      <c r="CI73">
        <f>VLOOKUP(AA73,Comps2,15,FALSE)</f>
        <v>0</v>
      </c>
    </row>
    <row r="74" spans="1:87" x14ac:dyDescent="0.25">
      <c r="A74" s="1">
        <v>44726</v>
      </c>
      <c r="B74">
        <v>6</v>
      </c>
      <c r="C74">
        <v>2022</v>
      </c>
      <c r="D74" t="s">
        <v>525</v>
      </c>
      <c r="E74" t="s">
        <v>526</v>
      </c>
      <c r="F74" t="s">
        <v>78</v>
      </c>
      <c r="G74" t="s">
        <v>79</v>
      </c>
      <c r="H74" t="s">
        <v>80</v>
      </c>
      <c r="I74" t="s">
        <v>81</v>
      </c>
      <c r="J74" t="s">
        <v>82</v>
      </c>
      <c r="K74" t="s">
        <v>83</v>
      </c>
      <c r="M74" t="s">
        <v>538</v>
      </c>
      <c r="N74" t="s">
        <v>86</v>
      </c>
      <c r="O74" s="2">
        <v>0.32361111111111113</v>
      </c>
      <c r="P74" t="s">
        <v>528</v>
      </c>
      <c r="Q74">
        <v>1</v>
      </c>
      <c r="R74" t="s">
        <v>88</v>
      </c>
      <c r="S74">
        <v>32.70778</v>
      </c>
      <c r="T74">
        <v>-117.17868</v>
      </c>
      <c r="U74" t="s">
        <v>89</v>
      </c>
      <c r="V74" t="b">
        <v>0</v>
      </c>
      <c r="X74" t="s">
        <v>529</v>
      </c>
      <c r="Y74" t="s">
        <v>91</v>
      </c>
      <c r="AA74" t="s">
        <v>539</v>
      </c>
      <c r="AB74" t="s">
        <v>540</v>
      </c>
      <c r="AC74" t="s">
        <v>541</v>
      </c>
      <c r="AD74" t="s">
        <v>96</v>
      </c>
      <c r="AE74">
        <v>1</v>
      </c>
      <c r="AF74" t="s">
        <v>542</v>
      </c>
      <c r="AG74" t="b">
        <v>1</v>
      </c>
      <c r="AH74" t="s">
        <v>543</v>
      </c>
      <c r="AI74" t="s">
        <v>99</v>
      </c>
      <c r="AJ74" t="s">
        <v>100</v>
      </c>
      <c r="AK74">
        <v>85</v>
      </c>
      <c r="AL74" t="s">
        <v>101</v>
      </c>
      <c r="AN74" t="s">
        <v>544</v>
      </c>
      <c r="AO74">
        <v>1</v>
      </c>
      <c r="AP74" t="s">
        <v>103</v>
      </c>
      <c r="AQ74">
        <v>330</v>
      </c>
      <c r="AR74" t="s">
        <v>101</v>
      </c>
      <c r="AS74" t="s">
        <v>83</v>
      </c>
      <c r="AT74" t="s">
        <v>104</v>
      </c>
      <c r="AU74" t="s">
        <v>545</v>
      </c>
      <c r="AV74" t="s">
        <v>106</v>
      </c>
      <c r="AW74" t="s">
        <v>107</v>
      </c>
      <c r="AX74">
        <v>90</v>
      </c>
      <c r="AY74" t="s">
        <v>121</v>
      </c>
      <c r="AZ74" t="s">
        <v>109</v>
      </c>
      <c r="BA74" t="s">
        <v>110</v>
      </c>
      <c r="BB74" t="s">
        <v>122</v>
      </c>
      <c r="BC74" t="s">
        <v>112</v>
      </c>
      <c r="BD74" s="1">
        <v>44839</v>
      </c>
      <c r="BE74" t="s">
        <v>546</v>
      </c>
      <c r="BF74" s="1">
        <v>44726</v>
      </c>
      <c r="BG74" t="s">
        <v>114</v>
      </c>
      <c r="BH74" s="1">
        <v>44819</v>
      </c>
      <c r="BI74">
        <v>1</v>
      </c>
      <c r="BJ74">
        <f>BK74*1000</f>
        <v>480</v>
      </c>
      <c r="BK74">
        <v>0.48</v>
      </c>
      <c r="BL74">
        <v>0.48</v>
      </c>
      <c r="BM74" t="s">
        <v>115</v>
      </c>
      <c r="BN74" t="s">
        <v>116</v>
      </c>
      <c r="BO74">
        <v>0.21</v>
      </c>
      <c r="BP74">
        <v>0.62</v>
      </c>
      <c r="BQ74">
        <v>1</v>
      </c>
      <c r="BR74" t="s">
        <v>117</v>
      </c>
      <c r="BS74" t="s">
        <v>118</v>
      </c>
      <c r="BT74" t="s">
        <v>119</v>
      </c>
      <c r="BU74" t="s">
        <v>120</v>
      </c>
      <c r="BX74" t="b">
        <v>0</v>
      </c>
      <c r="BY74" t="b">
        <v>1</v>
      </c>
      <c r="BZ74">
        <f>VLOOKUP(AA74,Comps2,6,FALSE)</f>
        <v>185</v>
      </c>
      <c r="CA74">
        <f>VLOOKUP(AA74,Comps2,7,FALSE)</f>
        <v>205</v>
      </c>
      <c r="CB74" t="str">
        <f>VLOOKUP(AA74,Comps2,8,FALSE)</f>
        <v>mm</v>
      </c>
      <c r="CC74" t="str">
        <f>VLOOKUP(AA74,Comps2,9,FALSE)</f>
        <v>Field</v>
      </c>
      <c r="CD74">
        <f>VLOOKUP(AA74,Comps2,10,FALSE)</f>
        <v>85</v>
      </c>
      <c r="CE74" t="str">
        <f>VLOOKUP(AA74,Comps2,11,FALSE)</f>
        <v>g</v>
      </c>
      <c r="CF74" t="str">
        <f>VLOOKUP(AA74,Comps2,12,FALSE)</f>
        <v>Field</v>
      </c>
      <c r="CG74">
        <f>VLOOKUP(AA74,Comps2,13,FALSE)</f>
        <v>0</v>
      </c>
      <c r="CH74" t="e">
        <f>VLOOKUP(AA74,Comps2,14,FALSE)</f>
        <v>#N/A</v>
      </c>
      <c r="CI74" t="str">
        <f>VLOOKUP(AA74,Comps2,15,FALSE)</f>
        <v>LAB</v>
      </c>
    </row>
    <row r="75" spans="1:87" x14ac:dyDescent="0.25">
      <c r="A75" s="1">
        <v>44726</v>
      </c>
      <c r="B75">
        <v>6</v>
      </c>
      <c r="C75">
        <v>2022</v>
      </c>
      <c r="D75" t="s">
        <v>525</v>
      </c>
      <c r="E75" t="s">
        <v>526</v>
      </c>
      <c r="F75" t="s">
        <v>78</v>
      </c>
      <c r="G75" t="s">
        <v>79</v>
      </c>
      <c r="H75" t="s">
        <v>80</v>
      </c>
      <c r="I75" t="s">
        <v>81</v>
      </c>
      <c r="J75" t="s">
        <v>82</v>
      </c>
      <c r="K75" t="s">
        <v>83</v>
      </c>
      <c r="M75" t="s">
        <v>538</v>
      </c>
      <c r="N75" t="s">
        <v>86</v>
      </c>
      <c r="O75" s="2">
        <v>0.32361111111111113</v>
      </c>
      <c r="P75" t="s">
        <v>528</v>
      </c>
      <c r="Q75">
        <v>1</v>
      </c>
      <c r="R75" t="s">
        <v>88</v>
      </c>
      <c r="S75">
        <v>32.70778</v>
      </c>
      <c r="T75">
        <v>-117.17868</v>
      </c>
      <c r="U75" t="s">
        <v>89</v>
      </c>
      <c r="V75" t="b">
        <v>0</v>
      </c>
      <c r="X75" t="s">
        <v>529</v>
      </c>
      <c r="Y75" t="s">
        <v>91</v>
      </c>
      <c r="AA75" t="s">
        <v>547</v>
      </c>
      <c r="AB75" t="s">
        <v>540</v>
      </c>
      <c r="AC75" t="s">
        <v>541</v>
      </c>
      <c r="AD75" t="s">
        <v>96</v>
      </c>
      <c r="AE75">
        <v>1</v>
      </c>
      <c r="AF75" t="s">
        <v>548</v>
      </c>
      <c r="AG75" t="b">
        <v>1</v>
      </c>
      <c r="AH75" t="s">
        <v>549</v>
      </c>
      <c r="AI75" t="s">
        <v>99</v>
      </c>
      <c r="AJ75" t="s">
        <v>100</v>
      </c>
      <c r="AK75">
        <v>70</v>
      </c>
      <c r="AL75" t="s">
        <v>101</v>
      </c>
      <c r="AN75" t="s">
        <v>544</v>
      </c>
      <c r="AO75">
        <v>1</v>
      </c>
      <c r="AP75" t="s">
        <v>103</v>
      </c>
      <c r="AQ75">
        <v>330</v>
      </c>
      <c r="AR75" t="s">
        <v>101</v>
      </c>
      <c r="AS75" t="s">
        <v>83</v>
      </c>
      <c r="AT75" t="s">
        <v>104</v>
      </c>
      <c r="AU75" t="s">
        <v>545</v>
      </c>
      <c r="AV75" t="s">
        <v>106</v>
      </c>
      <c r="AW75" t="s">
        <v>107</v>
      </c>
      <c r="AX75">
        <v>90</v>
      </c>
      <c r="AY75" t="s">
        <v>121</v>
      </c>
      <c r="AZ75" t="s">
        <v>109</v>
      </c>
      <c r="BA75" t="s">
        <v>110</v>
      </c>
      <c r="BB75" t="s">
        <v>122</v>
      </c>
      <c r="BC75" t="s">
        <v>112</v>
      </c>
      <c r="BD75" s="1">
        <v>44839</v>
      </c>
      <c r="BE75" t="s">
        <v>546</v>
      </c>
      <c r="BF75" s="1">
        <v>44726</v>
      </c>
      <c r="BG75" t="s">
        <v>114</v>
      </c>
      <c r="BH75" s="1">
        <v>44819</v>
      </c>
      <c r="BI75">
        <v>1</v>
      </c>
      <c r="BJ75">
        <f>BK75*1000</f>
        <v>480</v>
      </c>
      <c r="BK75">
        <v>0.48</v>
      </c>
      <c r="BL75">
        <v>0.48</v>
      </c>
      <c r="BM75" t="s">
        <v>115</v>
      </c>
      <c r="BN75" t="s">
        <v>116</v>
      </c>
      <c r="BO75">
        <v>0.21</v>
      </c>
      <c r="BP75">
        <v>0.62</v>
      </c>
      <c r="BQ75">
        <v>1</v>
      </c>
      <c r="BR75" t="s">
        <v>117</v>
      </c>
      <c r="BS75" t="s">
        <v>118</v>
      </c>
      <c r="BT75" t="s">
        <v>119</v>
      </c>
      <c r="BU75" t="s">
        <v>120</v>
      </c>
      <c r="BX75" t="b">
        <v>0</v>
      </c>
      <c r="BY75" t="b">
        <v>1</v>
      </c>
      <c r="BZ75">
        <f>VLOOKUP(AA75,Comps2,6,FALSE)</f>
        <v>193</v>
      </c>
      <c r="CA75">
        <f>VLOOKUP(AA75,Comps2,7,FALSE)</f>
        <v>212</v>
      </c>
      <c r="CB75" t="str">
        <f>VLOOKUP(AA75,Comps2,8,FALSE)</f>
        <v>mm</v>
      </c>
      <c r="CC75" t="str">
        <f>VLOOKUP(AA75,Comps2,9,FALSE)</f>
        <v>Field</v>
      </c>
      <c r="CD75">
        <f>VLOOKUP(AA75,Comps2,10,FALSE)</f>
        <v>70</v>
      </c>
      <c r="CE75" t="str">
        <f>VLOOKUP(AA75,Comps2,11,FALSE)</f>
        <v>g</v>
      </c>
      <c r="CF75" t="str">
        <f>VLOOKUP(AA75,Comps2,12,FALSE)</f>
        <v>Field</v>
      </c>
      <c r="CG75">
        <f>VLOOKUP(AA75,Comps2,13,FALSE)</f>
        <v>0</v>
      </c>
      <c r="CH75" t="e">
        <f>VLOOKUP(AA75,Comps2,14,FALSE)</f>
        <v>#N/A</v>
      </c>
      <c r="CI75" t="str">
        <f>VLOOKUP(AA75,Comps2,15,FALSE)</f>
        <v>LAB</v>
      </c>
    </row>
    <row r="76" spans="1:87" x14ac:dyDescent="0.25">
      <c r="A76" s="1">
        <v>44726</v>
      </c>
      <c r="B76">
        <v>6</v>
      </c>
      <c r="C76">
        <v>2022</v>
      </c>
      <c r="D76" t="s">
        <v>525</v>
      </c>
      <c r="E76" t="s">
        <v>526</v>
      </c>
      <c r="F76" t="s">
        <v>78</v>
      </c>
      <c r="G76" t="s">
        <v>79</v>
      </c>
      <c r="H76" t="s">
        <v>80</v>
      </c>
      <c r="I76" t="s">
        <v>81</v>
      </c>
      <c r="J76" t="s">
        <v>82</v>
      </c>
      <c r="K76" t="s">
        <v>83</v>
      </c>
      <c r="M76" t="s">
        <v>538</v>
      </c>
      <c r="N76" t="s">
        <v>86</v>
      </c>
      <c r="O76" s="2">
        <v>0.32361111111111113</v>
      </c>
      <c r="P76" t="s">
        <v>528</v>
      </c>
      <c r="Q76">
        <v>1</v>
      </c>
      <c r="R76" t="s">
        <v>88</v>
      </c>
      <c r="S76">
        <v>32.70778</v>
      </c>
      <c r="T76">
        <v>-117.17868</v>
      </c>
      <c r="U76" t="s">
        <v>89</v>
      </c>
      <c r="V76" t="b">
        <v>0</v>
      </c>
      <c r="X76" t="s">
        <v>529</v>
      </c>
      <c r="Y76" t="s">
        <v>91</v>
      </c>
      <c r="AA76" t="s">
        <v>550</v>
      </c>
      <c r="AB76" t="s">
        <v>540</v>
      </c>
      <c r="AC76" t="s">
        <v>541</v>
      </c>
      <c r="AD76" t="s">
        <v>96</v>
      </c>
      <c r="AE76">
        <v>1</v>
      </c>
      <c r="AF76" t="s">
        <v>551</v>
      </c>
      <c r="AG76" t="b">
        <v>1</v>
      </c>
      <c r="AH76" t="s">
        <v>552</v>
      </c>
      <c r="AI76" t="s">
        <v>99</v>
      </c>
      <c r="AJ76" t="s">
        <v>100</v>
      </c>
      <c r="AK76">
        <v>60</v>
      </c>
      <c r="AL76" t="s">
        <v>101</v>
      </c>
      <c r="AN76" t="s">
        <v>544</v>
      </c>
      <c r="AO76">
        <v>1</v>
      </c>
      <c r="AP76" t="s">
        <v>103</v>
      </c>
      <c r="AQ76">
        <v>330</v>
      </c>
      <c r="AR76" t="s">
        <v>101</v>
      </c>
      <c r="AS76" t="s">
        <v>83</v>
      </c>
      <c r="AT76" t="s">
        <v>104</v>
      </c>
      <c r="AU76" t="s">
        <v>545</v>
      </c>
      <c r="AV76" t="s">
        <v>106</v>
      </c>
      <c r="AW76" t="s">
        <v>107</v>
      </c>
      <c r="AX76">
        <v>90</v>
      </c>
      <c r="AY76" t="s">
        <v>121</v>
      </c>
      <c r="AZ76" t="s">
        <v>109</v>
      </c>
      <c r="BA76" t="s">
        <v>110</v>
      </c>
      <c r="BB76" t="s">
        <v>122</v>
      </c>
      <c r="BC76" t="s">
        <v>112</v>
      </c>
      <c r="BD76" s="1">
        <v>44839</v>
      </c>
      <c r="BE76" t="s">
        <v>546</v>
      </c>
      <c r="BF76" s="1">
        <v>44726</v>
      </c>
      <c r="BG76" t="s">
        <v>114</v>
      </c>
      <c r="BH76" s="1">
        <v>44819</v>
      </c>
      <c r="BI76">
        <v>1</v>
      </c>
      <c r="BJ76">
        <f>BK76*1000</f>
        <v>480</v>
      </c>
      <c r="BK76">
        <v>0.48</v>
      </c>
      <c r="BL76">
        <v>0.48</v>
      </c>
      <c r="BM76" t="s">
        <v>115</v>
      </c>
      <c r="BN76" t="s">
        <v>116</v>
      </c>
      <c r="BO76">
        <v>0.21</v>
      </c>
      <c r="BP76">
        <v>0.62</v>
      </c>
      <c r="BQ76">
        <v>1</v>
      </c>
      <c r="BR76" t="s">
        <v>117</v>
      </c>
      <c r="BS76" t="s">
        <v>118</v>
      </c>
      <c r="BT76" t="s">
        <v>119</v>
      </c>
      <c r="BU76" t="s">
        <v>120</v>
      </c>
      <c r="BX76" t="b">
        <v>0</v>
      </c>
      <c r="BY76" t="b">
        <v>1</v>
      </c>
      <c r="BZ76">
        <f>VLOOKUP(AA76,Comps2,6,FALSE)</f>
        <v>180</v>
      </c>
      <c r="CA76">
        <f>VLOOKUP(AA76,Comps2,7,FALSE)</f>
        <v>198</v>
      </c>
      <c r="CB76" t="str">
        <f>VLOOKUP(AA76,Comps2,8,FALSE)</f>
        <v>mm</v>
      </c>
      <c r="CC76" t="str">
        <f>VLOOKUP(AA76,Comps2,9,FALSE)</f>
        <v>Field</v>
      </c>
      <c r="CD76">
        <f>VLOOKUP(AA76,Comps2,10,FALSE)</f>
        <v>60</v>
      </c>
      <c r="CE76" t="str">
        <f>VLOOKUP(AA76,Comps2,11,FALSE)</f>
        <v>g</v>
      </c>
      <c r="CF76" t="str">
        <f>VLOOKUP(AA76,Comps2,12,FALSE)</f>
        <v>Field</v>
      </c>
      <c r="CG76">
        <f>VLOOKUP(AA76,Comps2,13,FALSE)</f>
        <v>0</v>
      </c>
      <c r="CH76" t="e">
        <f>VLOOKUP(AA76,Comps2,14,FALSE)</f>
        <v>#N/A</v>
      </c>
      <c r="CI76" t="str">
        <f>VLOOKUP(AA76,Comps2,15,FALSE)</f>
        <v>LAB</v>
      </c>
    </row>
    <row r="77" spans="1:87" x14ac:dyDescent="0.25">
      <c r="A77" s="1">
        <v>44726</v>
      </c>
      <c r="B77">
        <v>6</v>
      </c>
      <c r="C77">
        <v>2022</v>
      </c>
      <c r="D77" t="s">
        <v>525</v>
      </c>
      <c r="E77" t="s">
        <v>526</v>
      </c>
      <c r="F77" t="s">
        <v>78</v>
      </c>
      <c r="G77" t="s">
        <v>79</v>
      </c>
      <c r="H77" t="s">
        <v>80</v>
      </c>
      <c r="I77" t="s">
        <v>81</v>
      </c>
      <c r="J77" t="s">
        <v>82</v>
      </c>
      <c r="K77" t="s">
        <v>83</v>
      </c>
      <c r="M77" t="s">
        <v>538</v>
      </c>
      <c r="N77" t="s">
        <v>86</v>
      </c>
      <c r="O77" s="2">
        <v>0.32361111111111113</v>
      </c>
      <c r="P77" t="s">
        <v>528</v>
      </c>
      <c r="Q77">
        <v>1</v>
      </c>
      <c r="R77" t="s">
        <v>88</v>
      </c>
      <c r="S77">
        <v>32.70778</v>
      </c>
      <c r="T77">
        <v>-117.17868</v>
      </c>
      <c r="U77" t="s">
        <v>89</v>
      </c>
      <c r="V77" t="b">
        <v>0</v>
      </c>
      <c r="X77" t="s">
        <v>529</v>
      </c>
      <c r="Y77" t="s">
        <v>91</v>
      </c>
      <c r="AA77" t="s">
        <v>553</v>
      </c>
      <c r="AB77" t="s">
        <v>540</v>
      </c>
      <c r="AC77" t="s">
        <v>541</v>
      </c>
      <c r="AD77" t="s">
        <v>96</v>
      </c>
      <c r="AE77">
        <v>1</v>
      </c>
      <c r="AF77" t="s">
        <v>554</v>
      </c>
      <c r="AG77" t="b">
        <v>1</v>
      </c>
      <c r="AH77" t="s">
        <v>555</v>
      </c>
      <c r="AI77" t="s">
        <v>99</v>
      </c>
      <c r="AJ77" t="s">
        <v>100</v>
      </c>
      <c r="AK77">
        <v>65</v>
      </c>
      <c r="AL77" t="s">
        <v>101</v>
      </c>
      <c r="AN77" t="s">
        <v>544</v>
      </c>
      <c r="AO77">
        <v>1</v>
      </c>
      <c r="AP77" t="s">
        <v>103</v>
      </c>
      <c r="AQ77">
        <v>330</v>
      </c>
      <c r="AR77" t="s">
        <v>101</v>
      </c>
      <c r="AS77" t="s">
        <v>83</v>
      </c>
      <c r="AT77" t="s">
        <v>104</v>
      </c>
      <c r="AU77" t="s">
        <v>545</v>
      </c>
      <c r="AV77" t="s">
        <v>106</v>
      </c>
      <c r="AW77" t="s">
        <v>107</v>
      </c>
      <c r="AX77">
        <v>90</v>
      </c>
      <c r="AY77" t="s">
        <v>121</v>
      </c>
      <c r="AZ77" t="s">
        <v>109</v>
      </c>
      <c r="BA77" t="s">
        <v>110</v>
      </c>
      <c r="BB77" t="s">
        <v>122</v>
      </c>
      <c r="BC77" t="s">
        <v>112</v>
      </c>
      <c r="BD77" s="1">
        <v>44839</v>
      </c>
      <c r="BE77" t="s">
        <v>546</v>
      </c>
      <c r="BF77" s="1">
        <v>44726</v>
      </c>
      <c r="BG77" t="s">
        <v>114</v>
      </c>
      <c r="BH77" s="1">
        <v>44819</v>
      </c>
      <c r="BI77">
        <v>1</v>
      </c>
      <c r="BJ77">
        <f>BK77*1000</f>
        <v>480</v>
      </c>
      <c r="BK77">
        <v>0.48</v>
      </c>
      <c r="BL77">
        <v>0.48</v>
      </c>
      <c r="BM77" t="s">
        <v>115</v>
      </c>
      <c r="BN77" t="s">
        <v>116</v>
      </c>
      <c r="BO77">
        <v>0.21</v>
      </c>
      <c r="BP77">
        <v>0.62</v>
      </c>
      <c r="BQ77">
        <v>1</v>
      </c>
      <c r="BR77" t="s">
        <v>117</v>
      </c>
      <c r="BS77" t="s">
        <v>118</v>
      </c>
      <c r="BT77" t="s">
        <v>119</v>
      </c>
      <c r="BU77" t="s">
        <v>120</v>
      </c>
      <c r="BX77" t="b">
        <v>0</v>
      </c>
      <c r="BY77" t="b">
        <v>1</v>
      </c>
      <c r="BZ77">
        <f>VLOOKUP(AA77,Comps2,6,FALSE)</f>
        <v>186</v>
      </c>
      <c r="CA77">
        <f>VLOOKUP(AA77,Comps2,7,FALSE)</f>
        <v>205</v>
      </c>
      <c r="CB77" t="str">
        <f>VLOOKUP(AA77,Comps2,8,FALSE)</f>
        <v>mm</v>
      </c>
      <c r="CC77" t="str">
        <f>VLOOKUP(AA77,Comps2,9,FALSE)</f>
        <v>Field</v>
      </c>
      <c r="CD77">
        <f>VLOOKUP(AA77,Comps2,10,FALSE)</f>
        <v>65</v>
      </c>
      <c r="CE77" t="str">
        <f>VLOOKUP(AA77,Comps2,11,FALSE)</f>
        <v>g</v>
      </c>
      <c r="CF77" t="str">
        <f>VLOOKUP(AA77,Comps2,12,FALSE)</f>
        <v>Field</v>
      </c>
      <c r="CG77">
        <f>VLOOKUP(AA77,Comps2,13,FALSE)</f>
        <v>0</v>
      </c>
      <c r="CH77" t="e">
        <f>VLOOKUP(AA77,Comps2,14,FALSE)</f>
        <v>#N/A</v>
      </c>
      <c r="CI77" t="str">
        <f>VLOOKUP(AA77,Comps2,15,FALSE)</f>
        <v>LAB</v>
      </c>
    </row>
    <row r="78" spans="1:87" x14ac:dyDescent="0.25">
      <c r="A78" s="1">
        <v>44726</v>
      </c>
      <c r="B78">
        <v>6</v>
      </c>
      <c r="C78">
        <v>2022</v>
      </c>
      <c r="D78" t="s">
        <v>525</v>
      </c>
      <c r="E78" t="s">
        <v>526</v>
      </c>
      <c r="F78" t="s">
        <v>78</v>
      </c>
      <c r="G78" t="s">
        <v>79</v>
      </c>
      <c r="H78" t="s">
        <v>80</v>
      </c>
      <c r="I78" t="s">
        <v>81</v>
      </c>
      <c r="J78" t="s">
        <v>82</v>
      </c>
      <c r="K78" t="s">
        <v>83</v>
      </c>
      <c r="M78" t="s">
        <v>538</v>
      </c>
      <c r="N78" t="s">
        <v>86</v>
      </c>
      <c r="O78" s="2">
        <v>0.32361111111111113</v>
      </c>
      <c r="P78" t="s">
        <v>528</v>
      </c>
      <c r="Q78">
        <v>1</v>
      </c>
      <c r="R78" t="s">
        <v>88</v>
      </c>
      <c r="S78">
        <v>32.70778</v>
      </c>
      <c r="T78">
        <v>-117.17868</v>
      </c>
      <c r="U78" t="s">
        <v>89</v>
      </c>
      <c r="V78" t="b">
        <v>0</v>
      </c>
      <c r="X78" t="s">
        <v>529</v>
      </c>
      <c r="Y78" t="s">
        <v>91</v>
      </c>
      <c r="AA78" t="s">
        <v>556</v>
      </c>
      <c r="AB78" t="s">
        <v>540</v>
      </c>
      <c r="AC78" t="s">
        <v>541</v>
      </c>
      <c r="AD78" t="s">
        <v>96</v>
      </c>
      <c r="AE78">
        <v>1</v>
      </c>
      <c r="AF78" t="s">
        <v>557</v>
      </c>
      <c r="AG78" t="b">
        <v>1</v>
      </c>
      <c r="AH78" t="s">
        <v>558</v>
      </c>
      <c r="AI78" t="s">
        <v>99</v>
      </c>
      <c r="AJ78" t="s">
        <v>100</v>
      </c>
      <c r="AK78">
        <v>50</v>
      </c>
      <c r="AL78" t="s">
        <v>101</v>
      </c>
      <c r="AN78" t="s">
        <v>544</v>
      </c>
      <c r="AO78">
        <v>1</v>
      </c>
      <c r="AP78" t="s">
        <v>103</v>
      </c>
      <c r="AQ78">
        <v>330</v>
      </c>
      <c r="AR78" t="s">
        <v>101</v>
      </c>
      <c r="AS78" t="s">
        <v>83</v>
      </c>
      <c r="AT78" t="s">
        <v>104</v>
      </c>
      <c r="AU78" t="s">
        <v>545</v>
      </c>
      <c r="AV78" t="s">
        <v>106</v>
      </c>
      <c r="AW78" t="s">
        <v>107</v>
      </c>
      <c r="AX78">
        <v>90</v>
      </c>
      <c r="AY78" t="s">
        <v>121</v>
      </c>
      <c r="AZ78" t="s">
        <v>109</v>
      </c>
      <c r="BA78" t="s">
        <v>110</v>
      </c>
      <c r="BB78" t="s">
        <v>122</v>
      </c>
      <c r="BC78" t="s">
        <v>112</v>
      </c>
      <c r="BD78" s="1">
        <v>44839</v>
      </c>
      <c r="BE78" t="s">
        <v>546</v>
      </c>
      <c r="BF78" s="1">
        <v>44726</v>
      </c>
      <c r="BG78" t="s">
        <v>114</v>
      </c>
      <c r="BH78" s="1">
        <v>44819</v>
      </c>
      <c r="BI78">
        <v>1</v>
      </c>
      <c r="BJ78">
        <f>BK78*1000</f>
        <v>480</v>
      </c>
      <c r="BK78">
        <v>0.48</v>
      </c>
      <c r="BL78">
        <v>0.48</v>
      </c>
      <c r="BM78" t="s">
        <v>115</v>
      </c>
      <c r="BN78" t="s">
        <v>116</v>
      </c>
      <c r="BO78">
        <v>0.21</v>
      </c>
      <c r="BP78">
        <v>0.62</v>
      </c>
      <c r="BQ78">
        <v>1</v>
      </c>
      <c r="BR78" t="s">
        <v>117</v>
      </c>
      <c r="BS78" t="s">
        <v>118</v>
      </c>
      <c r="BT78" t="s">
        <v>119</v>
      </c>
      <c r="BU78" t="s">
        <v>120</v>
      </c>
      <c r="BX78" t="b">
        <v>0</v>
      </c>
      <c r="BY78" t="b">
        <v>1</v>
      </c>
      <c r="BZ78">
        <f>VLOOKUP(AA78,Comps2,6,FALSE)</f>
        <v>182</v>
      </c>
      <c r="CA78">
        <f>VLOOKUP(AA78,Comps2,7,FALSE)</f>
        <v>200</v>
      </c>
      <c r="CB78" t="str">
        <f>VLOOKUP(AA78,Comps2,8,FALSE)</f>
        <v>mm</v>
      </c>
      <c r="CC78" t="str">
        <f>VLOOKUP(AA78,Comps2,9,FALSE)</f>
        <v>Field</v>
      </c>
      <c r="CD78">
        <f>VLOOKUP(AA78,Comps2,10,FALSE)</f>
        <v>50</v>
      </c>
      <c r="CE78" t="str">
        <f>VLOOKUP(AA78,Comps2,11,FALSE)</f>
        <v>g</v>
      </c>
      <c r="CF78" t="str">
        <f>VLOOKUP(AA78,Comps2,12,FALSE)</f>
        <v>Field</v>
      </c>
      <c r="CG78">
        <f>VLOOKUP(AA78,Comps2,13,FALSE)</f>
        <v>0</v>
      </c>
      <c r="CH78" t="e">
        <f>VLOOKUP(AA78,Comps2,14,FALSE)</f>
        <v>#N/A</v>
      </c>
      <c r="CI78" t="str">
        <f>VLOOKUP(AA78,Comps2,15,FALSE)</f>
        <v>LAB</v>
      </c>
    </row>
    <row r="79" spans="1:87" x14ac:dyDescent="0.25">
      <c r="A79" s="1">
        <v>44887</v>
      </c>
      <c r="B79">
        <v>11</v>
      </c>
      <c r="C79">
        <v>2022</v>
      </c>
      <c r="D79" t="s">
        <v>972</v>
      </c>
      <c r="E79" t="s">
        <v>973</v>
      </c>
      <c r="F79" t="s">
        <v>78</v>
      </c>
      <c r="G79" t="s">
        <v>79</v>
      </c>
      <c r="H79" t="s">
        <v>80</v>
      </c>
      <c r="I79" t="s">
        <v>81</v>
      </c>
      <c r="J79" t="s">
        <v>82</v>
      </c>
      <c r="K79" t="s">
        <v>1506</v>
      </c>
      <c r="M79" t="s">
        <v>1507</v>
      </c>
      <c r="N79" t="s">
        <v>86</v>
      </c>
      <c r="O79" s="2">
        <v>0.58333333333333337</v>
      </c>
      <c r="P79" t="s">
        <v>1508</v>
      </c>
      <c r="Q79">
        <v>1</v>
      </c>
      <c r="R79" t="s">
        <v>88</v>
      </c>
      <c r="S79">
        <v>33.20900125</v>
      </c>
      <c r="T79">
        <v>-117.40103499999999</v>
      </c>
      <c r="U79" t="s">
        <v>89</v>
      </c>
      <c r="V79" t="b">
        <v>0</v>
      </c>
      <c r="W79">
        <v>9</v>
      </c>
      <c r="X79" t="s">
        <v>1509</v>
      </c>
      <c r="Y79" t="s">
        <v>91</v>
      </c>
      <c r="Z79" t="s">
        <v>1537</v>
      </c>
      <c r="AA79" t="s">
        <v>1458</v>
      </c>
      <c r="AB79" t="s">
        <v>1456</v>
      </c>
      <c r="AC79" t="s">
        <v>1457</v>
      </c>
      <c r="AD79" t="s">
        <v>96</v>
      </c>
      <c r="AE79">
        <v>1</v>
      </c>
      <c r="AG79" t="b">
        <v>1</v>
      </c>
      <c r="AH79" t="s">
        <v>1538</v>
      </c>
      <c r="AI79" t="s">
        <v>1512</v>
      </c>
      <c r="AJ79" t="s">
        <v>117</v>
      </c>
      <c r="AK79">
        <v>332.64</v>
      </c>
      <c r="AL79" t="s">
        <v>101</v>
      </c>
      <c r="AN79" t="s">
        <v>1539</v>
      </c>
      <c r="AO79">
        <v>1</v>
      </c>
      <c r="AP79" t="s">
        <v>103</v>
      </c>
      <c r="AQ79">
        <v>332.64</v>
      </c>
      <c r="AR79" t="s">
        <v>101</v>
      </c>
      <c r="AS79" t="s">
        <v>83</v>
      </c>
      <c r="AT79" t="s">
        <v>1514</v>
      </c>
      <c r="AU79" t="s">
        <v>1540</v>
      </c>
      <c r="AV79" t="s">
        <v>106</v>
      </c>
      <c r="AW79" t="s">
        <v>107</v>
      </c>
      <c r="AX79">
        <v>90</v>
      </c>
      <c r="AY79" t="s">
        <v>121</v>
      </c>
      <c r="AZ79" t="s">
        <v>109</v>
      </c>
      <c r="BA79" t="s">
        <v>1516</v>
      </c>
      <c r="BB79" t="s">
        <v>1609</v>
      </c>
      <c r="BC79" t="s">
        <v>1610</v>
      </c>
      <c r="BD79" s="1">
        <v>45056</v>
      </c>
      <c r="BE79" t="s">
        <v>1541</v>
      </c>
      <c r="BF79" s="1">
        <v>44887</v>
      </c>
      <c r="BG79" t="s">
        <v>114</v>
      </c>
      <c r="BH79" s="1">
        <v>45047</v>
      </c>
      <c r="BI79">
        <v>1</v>
      </c>
      <c r="BJ79">
        <f>BK79*1000</f>
        <v>479.84999999999997</v>
      </c>
      <c r="BK79">
        <f>BL79*(1-(89.5/100))</f>
        <v>0.47984999999999994</v>
      </c>
      <c r="BL79">
        <v>4.57</v>
      </c>
      <c r="BM79" t="s">
        <v>123</v>
      </c>
      <c r="BN79" t="s">
        <v>124</v>
      </c>
      <c r="BO79">
        <v>0.78</v>
      </c>
      <c r="BP79">
        <v>2.35</v>
      </c>
      <c r="BQ79">
        <v>1</v>
      </c>
      <c r="BR79" t="s">
        <v>117</v>
      </c>
      <c r="BS79" t="s">
        <v>118</v>
      </c>
      <c r="BT79" t="s">
        <v>119</v>
      </c>
      <c r="BU79" t="s">
        <v>120</v>
      </c>
      <c r="BX79" t="b">
        <v>0</v>
      </c>
      <c r="BY79" t="b">
        <v>1</v>
      </c>
      <c r="BZ79">
        <f>VLOOKUP(AA79,Comps2,6,FALSE)</f>
        <v>0</v>
      </c>
      <c r="CA79">
        <f>VLOOKUP(AA79,Comps2,7,FALSE)</f>
        <v>0</v>
      </c>
      <c r="CB79">
        <f>VLOOKUP(AA79,Comps2,8,FALSE)</f>
        <v>0</v>
      </c>
      <c r="CC79">
        <f>VLOOKUP(AA79,Comps2,9,FALSE)</f>
        <v>0</v>
      </c>
      <c r="CD79">
        <f>VLOOKUP(AA79,Comps2,10,FALSE)</f>
        <v>0</v>
      </c>
      <c r="CE79">
        <f>VLOOKUP(AA79,Comps2,11,FALSE)</f>
        <v>0</v>
      </c>
      <c r="CF79">
        <f>VLOOKUP(AA79,Comps2,12,FALSE)</f>
        <v>0</v>
      </c>
      <c r="CG79">
        <f>VLOOKUP(AA79,Comps2,13,FALSE)</f>
        <v>0</v>
      </c>
      <c r="CH79">
        <f>VLOOKUP(AA79,Comps2,14,FALSE)</f>
        <v>0</v>
      </c>
      <c r="CI79">
        <f>VLOOKUP(AA79,Comps2,15,FALSE)</f>
        <v>0</v>
      </c>
    </row>
    <row r="80" spans="1:87" x14ac:dyDescent="0.25">
      <c r="A80" s="1">
        <v>44803</v>
      </c>
      <c r="B80">
        <v>8</v>
      </c>
      <c r="C80">
        <v>2022</v>
      </c>
      <c r="D80" t="s">
        <v>972</v>
      </c>
      <c r="E80" t="s">
        <v>973</v>
      </c>
      <c r="F80" t="s">
        <v>78</v>
      </c>
      <c r="G80" t="s">
        <v>79</v>
      </c>
      <c r="H80" t="s">
        <v>80</v>
      </c>
      <c r="I80" t="s">
        <v>81</v>
      </c>
      <c r="J80" t="s">
        <v>82</v>
      </c>
      <c r="K80" t="s">
        <v>83</v>
      </c>
      <c r="M80" t="s">
        <v>538</v>
      </c>
      <c r="N80" t="s">
        <v>86</v>
      </c>
      <c r="O80" s="2">
        <v>0.3888888888888889</v>
      </c>
      <c r="P80" t="s">
        <v>528</v>
      </c>
      <c r="Q80">
        <v>1</v>
      </c>
      <c r="R80" t="s">
        <v>88</v>
      </c>
      <c r="S80">
        <v>33.20900125</v>
      </c>
      <c r="T80">
        <v>-117.40103499999999</v>
      </c>
      <c r="U80" t="s">
        <v>89</v>
      </c>
      <c r="V80" t="b">
        <v>0</v>
      </c>
      <c r="W80">
        <v>9</v>
      </c>
      <c r="X80" t="s">
        <v>529</v>
      </c>
      <c r="Y80" t="s">
        <v>91</v>
      </c>
      <c r="AA80" t="s">
        <v>1028</v>
      </c>
      <c r="AB80" t="s">
        <v>744</v>
      </c>
      <c r="AC80" t="s">
        <v>745</v>
      </c>
      <c r="AD80" t="s">
        <v>96</v>
      </c>
      <c r="AE80">
        <v>1</v>
      </c>
      <c r="AF80" t="s">
        <v>1029</v>
      </c>
      <c r="AG80" t="b">
        <v>1</v>
      </c>
      <c r="AH80" t="s">
        <v>1030</v>
      </c>
      <c r="AI80" t="s">
        <v>99</v>
      </c>
      <c r="AJ80" t="s">
        <v>100</v>
      </c>
      <c r="AK80">
        <v>193.6</v>
      </c>
      <c r="AL80" t="s">
        <v>101</v>
      </c>
      <c r="AN80" t="s">
        <v>1031</v>
      </c>
      <c r="AO80">
        <v>1</v>
      </c>
      <c r="AP80" t="s">
        <v>103</v>
      </c>
      <c r="AQ80">
        <v>400</v>
      </c>
      <c r="AR80" t="s">
        <v>101</v>
      </c>
      <c r="AS80" t="s">
        <v>83</v>
      </c>
      <c r="AT80" t="s">
        <v>104</v>
      </c>
      <c r="AU80" t="s">
        <v>1032</v>
      </c>
      <c r="AV80" t="s">
        <v>106</v>
      </c>
      <c r="AW80" t="s">
        <v>107</v>
      </c>
      <c r="AX80">
        <v>90</v>
      </c>
      <c r="AY80" t="s">
        <v>121</v>
      </c>
      <c r="AZ80" t="s">
        <v>109</v>
      </c>
      <c r="BA80" t="s">
        <v>110</v>
      </c>
      <c r="BB80" t="s">
        <v>122</v>
      </c>
      <c r="BC80" t="s">
        <v>1618</v>
      </c>
      <c r="BD80" s="1">
        <v>45020</v>
      </c>
      <c r="BE80" t="s">
        <v>1033</v>
      </c>
      <c r="BF80" s="1">
        <v>44803</v>
      </c>
      <c r="BG80" t="s">
        <v>114</v>
      </c>
      <c r="BH80" s="1">
        <v>44981</v>
      </c>
      <c r="BI80">
        <v>1</v>
      </c>
      <c r="BJ80">
        <f>BK80*1000</f>
        <v>470</v>
      </c>
      <c r="BK80">
        <v>0.47</v>
      </c>
      <c r="BL80">
        <v>0.47</v>
      </c>
      <c r="BM80" t="s">
        <v>115</v>
      </c>
      <c r="BN80" t="s">
        <v>116</v>
      </c>
      <c r="BO80">
        <v>0.21</v>
      </c>
      <c r="BP80">
        <v>0.64</v>
      </c>
      <c r="BQ80">
        <v>1</v>
      </c>
      <c r="BR80" t="s">
        <v>117</v>
      </c>
      <c r="BS80" t="s">
        <v>118</v>
      </c>
      <c r="BT80" t="s">
        <v>119</v>
      </c>
      <c r="BU80" t="s">
        <v>120</v>
      </c>
      <c r="BX80" t="b">
        <v>0</v>
      </c>
      <c r="BY80" t="b">
        <v>1</v>
      </c>
      <c r="BZ80">
        <f>VLOOKUP(AA80,Comps2,6,FALSE)</f>
        <v>297</v>
      </c>
      <c r="CA80">
        <f>VLOOKUP(AA80,Comps2,7,FALSE)</f>
        <v>326</v>
      </c>
      <c r="CB80" t="str">
        <f>VLOOKUP(AA80,Comps2,8,FALSE)</f>
        <v>mm</v>
      </c>
      <c r="CC80" t="str">
        <f>VLOOKUP(AA80,Comps2,9,FALSE)</f>
        <v>Field</v>
      </c>
      <c r="CD80">
        <f>VLOOKUP(AA80,Comps2,10,FALSE)</f>
        <v>310</v>
      </c>
      <c r="CE80" t="str">
        <f>VLOOKUP(AA80,Comps2,11,FALSE)</f>
        <v>g</v>
      </c>
      <c r="CF80" t="str">
        <f>VLOOKUP(AA80,Comps2,12,FALSE)</f>
        <v>Field</v>
      </c>
      <c r="CG80">
        <f>VLOOKUP(AA80,Comps2,13,FALSE)</f>
        <v>0</v>
      </c>
      <c r="CH80" t="e">
        <f>VLOOKUP(AA80,Comps2,14,FALSE)</f>
        <v>#N/A</v>
      </c>
      <c r="CI80" t="str">
        <f>VLOOKUP(AA80,Comps2,15,FALSE)</f>
        <v>LAB</v>
      </c>
    </row>
    <row r="81" spans="1:87" x14ac:dyDescent="0.25">
      <c r="A81" s="1">
        <v>44803</v>
      </c>
      <c r="B81">
        <v>8</v>
      </c>
      <c r="C81">
        <v>2022</v>
      </c>
      <c r="D81" t="s">
        <v>972</v>
      </c>
      <c r="E81" t="s">
        <v>973</v>
      </c>
      <c r="F81" t="s">
        <v>78</v>
      </c>
      <c r="G81" t="s">
        <v>79</v>
      </c>
      <c r="H81" t="s">
        <v>80</v>
      </c>
      <c r="I81" t="s">
        <v>81</v>
      </c>
      <c r="J81" t="s">
        <v>82</v>
      </c>
      <c r="K81" t="s">
        <v>83</v>
      </c>
      <c r="M81" t="s">
        <v>538</v>
      </c>
      <c r="N81" t="s">
        <v>86</v>
      </c>
      <c r="O81" s="2">
        <v>0.3888888888888889</v>
      </c>
      <c r="P81" t="s">
        <v>528</v>
      </c>
      <c r="Q81">
        <v>1</v>
      </c>
      <c r="R81" t="s">
        <v>88</v>
      </c>
      <c r="S81">
        <v>33.20900125</v>
      </c>
      <c r="T81">
        <v>-117.40103499999999</v>
      </c>
      <c r="U81" t="s">
        <v>89</v>
      </c>
      <c r="V81" t="b">
        <v>0</v>
      </c>
      <c r="W81">
        <v>9</v>
      </c>
      <c r="X81" t="s">
        <v>529</v>
      </c>
      <c r="Y81" t="s">
        <v>91</v>
      </c>
      <c r="AA81" t="s">
        <v>1034</v>
      </c>
      <c r="AB81" t="s">
        <v>744</v>
      </c>
      <c r="AC81" t="s">
        <v>745</v>
      </c>
      <c r="AD81" t="s">
        <v>96</v>
      </c>
      <c r="AE81">
        <v>1</v>
      </c>
      <c r="AF81" t="s">
        <v>1035</v>
      </c>
      <c r="AG81" t="b">
        <v>1</v>
      </c>
      <c r="AH81" t="s">
        <v>1036</v>
      </c>
      <c r="AI81" t="s">
        <v>99</v>
      </c>
      <c r="AJ81" t="s">
        <v>100</v>
      </c>
      <c r="AK81">
        <v>206.4</v>
      </c>
      <c r="AL81" t="s">
        <v>101</v>
      </c>
      <c r="AN81" t="s">
        <v>1031</v>
      </c>
      <c r="AO81">
        <v>1</v>
      </c>
      <c r="AP81" t="s">
        <v>103</v>
      </c>
      <c r="AQ81">
        <v>400</v>
      </c>
      <c r="AR81" t="s">
        <v>101</v>
      </c>
      <c r="AS81" t="s">
        <v>83</v>
      </c>
      <c r="AT81" t="s">
        <v>104</v>
      </c>
      <c r="AU81" t="s">
        <v>1032</v>
      </c>
      <c r="AV81" t="s">
        <v>106</v>
      </c>
      <c r="AW81" t="s">
        <v>107</v>
      </c>
      <c r="AX81">
        <v>90</v>
      </c>
      <c r="AY81" t="s">
        <v>121</v>
      </c>
      <c r="AZ81" t="s">
        <v>109</v>
      </c>
      <c r="BA81" t="s">
        <v>110</v>
      </c>
      <c r="BB81" t="s">
        <v>122</v>
      </c>
      <c r="BC81" t="s">
        <v>1618</v>
      </c>
      <c r="BD81" s="1">
        <v>45020</v>
      </c>
      <c r="BE81" t="s">
        <v>1033</v>
      </c>
      <c r="BF81" s="1">
        <v>44803</v>
      </c>
      <c r="BG81" t="s">
        <v>114</v>
      </c>
      <c r="BH81" s="1">
        <v>44981</v>
      </c>
      <c r="BI81">
        <v>1</v>
      </c>
      <c r="BJ81">
        <f>BK81*1000</f>
        <v>470</v>
      </c>
      <c r="BK81">
        <v>0.47</v>
      </c>
      <c r="BL81">
        <v>0.47</v>
      </c>
      <c r="BM81" t="s">
        <v>115</v>
      </c>
      <c r="BN81" t="s">
        <v>116</v>
      </c>
      <c r="BO81">
        <v>0.21</v>
      </c>
      <c r="BP81">
        <v>0.64</v>
      </c>
      <c r="BQ81">
        <v>1</v>
      </c>
      <c r="BR81" t="s">
        <v>117</v>
      </c>
      <c r="BS81" t="s">
        <v>118</v>
      </c>
      <c r="BT81" t="s">
        <v>119</v>
      </c>
      <c r="BU81" t="s">
        <v>120</v>
      </c>
      <c r="BX81" t="b">
        <v>0</v>
      </c>
      <c r="BY81" t="b">
        <v>1</v>
      </c>
      <c r="BZ81">
        <f>VLOOKUP(AA81,Comps2,6,FALSE)</f>
        <v>298</v>
      </c>
      <c r="CA81">
        <f>VLOOKUP(AA81,Comps2,7,FALSE)</f>
        <v>328</v>
      </c>
      <c r="CB81" t="str">
        <f>VLOOKUP(AA81,Comps2,8,FALSE)</f>
        <v>mm</v>
      </c>
      <c r="CC81" t="str">
        <f>VLOOKUP(AA81,Comps2,9,FALSE)</f>
        <v>Field</v>
      </c>
      <c r="CD81">
        <f>VLOOKUP(AA81,Comps2,10,FALSE)</f>
        <v>330</v>
      </c>
      <c r="CE81" t="str">
        <f>VLOOKUP(AA81,Comps2,11,FALSE)</f>
        <v>g</v>
      </c>
      <c r="CF81" t="str">
        <f>VLOOKUP(AA81,Comps2,12,FALSE)</f>
        <v>Field</v>
      </c>
      <c r="CG81">
        <f>VLOOKUP(AA81,Comps2,13,FALSE)</f>
        <v>0</v>
      </c>
      <c r="CH81" t="e">
        <f>VLOOKUP(AA81,Comps2,14,FALSE)</f>
        <v>#N/A</v>
      </c>
      <c r="CI81" t="str">
        <f>VLOOKUP(AA81,Comps2,15,FALSE)</f>
        <v>LAB</v>
      </c>
    </row>
    <row r="82" spans="1:87" x14ac:dyDescent="0.25">
      <c r="A82" s="1">
        <v>44837</v>
      </c>
      <c r="B82">
        <v>10</v>
      </c>
      <c r="C82">
        <v>2022</v>
      </c>
      <c r="D82" t="s">
        <v>1112</v>
      </c>
      <c r="E82" t="s">
        <v>1113</v>
      </c>
      <c r="F82" t="s">
        <v>78</v>
      </c>
      <c r="G82" t="s">
        <v>79</v>
      </c>
      <c r="H82" t="s">
        <v>80</v>
      </c>
      <c r="I82" t="s">
        <v>81</v>
      </c>
      <c r="J82" t="s">
        <v>82</v>
      </c>
      <c r="K82" t="s">
        <v>83</v>
      </c>
      <c r="M82" t="s">
        <v>1114</v>
      </c>
      <c r="N82" t="s">
        <v>86</v>
      </c>
      <c r="O82" s="2">
        <v>0.60763888888888895</v>
      </c>
      <c r="P82" t="s">
        <v>783</v>
      </c>
      <c r="Q82">
        <v>1</v>
      </c>
      <c r="R82" t="s">
        <v>88</v>
      </c>
      <c r="S82">
        <v>33.458264972549003</v>
      </c>
      <c r="T82">
        <v>-117.696585843137</v>
      </c>
      <c r="U82" t="s">
        <v>89</v>
      </c>
      <c r="V82" t="b">
        <v>0</v>
      </c>
      <c r="W82">
        <v>9</v>
      </c>
      <c r="X82" t="s">
        <v>1115</v>
      </c>
      <c r="Y82" t="s">
        <v>91</v>
      </c>
      <c r="AA82" t="s">
        <v>1116</v>
      </c>
      <c r="AB82" t="s">
        <v>1117</v>
      </c>
      <c r="AC82" t="s">
        <v>1118</v>
      </c>
      <c r="AD82" t="s">
        <v>96</v>
      </c>
      <c r="AE82">
        <v>1</v>
      </c>
      <c r="AF82" t="s">
        <v>1119</v>
      </c>
      <c r="AG82" t="b">
        <v>1</v>
      </c>
      <c r="AH82" t="s">
        <v>1120</v>
      </c>
      <c r="AI82" t="s">
        <v>99</v>
      </c>
      <c r="AJ82" t="s">
        <v>100</v>
      </c>
      <c r="AK82">
        <v>52.96</v>
      </c>
      <c r="AL82" t="s">
        <v>101</v>
      </c>
      <c r="AM82" t="s">
        <v>653</v>
      </c>
      <c r="AN82" t="s">
        <v>1121</v>
      </c>
      <c r="AO82">
        <v>1</v>
      </c>
      <c r="AP82" t="s">
        <v>103</v>
      </c>
      <c r="AQ82">
        <v>264.82</v>
      </c>
      <c r="AR82" t="s">
        <v>101</v>
      </c>
      <c r="AS82" t="s">
        <v>83</v>
      </c>
      <c r="AT82" t="s">
        <v>104</v>
      </c>
      <c r="AU82" t="s">
        <v>1122</v>
      </c>
      <c r="AV82" t="s">
        <v>106</v>
      </c>
      <c r="AW82" t="s">
        <v>107</v>
      </c>
      <c r="AX82">
        <v>90</v>
      </c>
      <c r="AY82" t="s">
        <v>121</v>
      </c>
      <c r="AZ82" t="s">
        <v>109</v>
      </c>
      <c r="BA82" t="s">
        <v>110</v>
      </c>
      <c r="BB82" t="s">
        <v>122</v>
      </c>
      <c r="BC82" t="s">
        <v>738</v>
      </c>
      <c r="BD82" s="1">
        <v>44974</v>
      </c>
      <c r="BE82" t="s">
        <v>1123</v>
      </c>
      <c r="BF82" s="1">
        <v>44837</v>
      </c>
      <c r="BG82" t="s">
        <v>114</v>
      </c>
      <c r="BH82" s="1">
        <v>44973</v>
      </c>
      <c r="BI82">
        <v>1</v>
      </c>
      <c r="BJ82">
        <f>BK82*1000</f>
        <v>440</v>
      </c>
      <c r="BK82">
        <v>0.44</v>
      </c>
      <c r="BL82">
        <v>0.44</v>
      </c>
      <c r="BM82" t="s">
        <v>115</v>
      </c>
      <c r="BN82" t="s">
        <v>116</v>
      </c>
      <c r="BO82">
        <v>0.21</v>
      </c>
      <c r="BP82">
        <v>0.64</v>
      </c>
      <c r="BQ82">
        <v>1</v>
      </c>
      <c r="BR82" t="s">
        <v>117</v>
      </c>
      <c r="BS82" t="s">
        <v>118</v>
      </c>
      <c r="BT82" t="s">
        <v>119</v>
      </c>
      <c r="BU82" t="s">
        <v>120</v>
      </c>
      <c r="BX82" t="b">
        <v>0</v>
      </c>
      <c r="BY82" t="b">
        <v>1</v>
      </c>
      <c r="BZ82">
        <f>VLOOKUP(AA82,Comps2,6,FALSE)</f>
        <v>448</v>
      </c>
      <c r="CA82">
        <f>VLOOKUP(AA82,Comps2,7,FALSE)</f>
        <v>510</v>
      </c>
      <c r="CB82" t="str">
        <f>VLOOKUP(AA82,Comps2,8,FALSE)</f>
        <v>mm</v>
      </c>
      <c r="CC82" t="str">
        <f>VLOOKUP(AA82,Comps2,9,FALSE)</f>
        <v>Field</v>
      </c>
      <c r="CD82">
        <f>VLOOKUP(AA82,Comps2,10,FALSE)</f>
        <v>1180</v>
      </c>
      <c r="CE82" t="str">
        <f>VLOOKUP(AA82,Comps2,11,FALSE)</f>
        <v>g</v>
      </c>
      <c r="CF82" t="str">
        <f>VLOOKUP(AA82,Comps2,12,FALSE)</f>
        <v>Field</v>
      </c>
      <c r="CG82">
        <f>VLOOKUP(AA82,Comps2,13,FALSE)</f>
        <v>0</v>
      </c>
      <c r="CH82" t="e">
        <f>VLOOKUP(AA82,Comps2,14,FALSE)</f>
        <v>#N/A</v>
      </c>
      <c r="CI82" t="str">
        <f>VLOOKUP(AA82,Comps2,15,FALSE)</f>
        <v>LAB</v>
      </c>
    </row>
    <row r="83" spans="1:87" x14ac:dyDescent="0.25">
      <c r="A83" s="1">
        <v>44837</v>
      </c>
      <c r="B83">
        <v>10</v>
      </c>
      <c r="C83">
        <v>2022</v>
      </c>
      <c r="D83" t="s">
        <v>1112</v>
      </c>
      <c r="E83" t="s">
        <v>1113</v>
      </c>
      <c r="F83" t="s">
        <v>78</v>
      </c>
      <c r="G83" t="s">
        <v>79</v>
      </c>
      <c r="H83" t="s">
        <v>80</v>
      </c>
      <c r="I83" t="s">
        <v>81</v>
      </c>
      <c r="J83" t="s">
        <v>82</v>
      </c>
      <c r="K83" t="s">
        <v>83</v>
      </c>
      <c r="M83" t="s">
        <v>1114</v>
      </c>
      <c r="N83" t="s">
        <v>86</v>
      </c>
      <c r="O83" s="2">
        <v>0.60763888888888895</v>
      </c>
      <c r="P83" t="s">
        <v>783</v>
      </c>
      <c r="Q83">
        <v>1</v>
      </c>
      <c r="R83" t="s">
        <v>88</v>
      </c>
      <c r="S83">
        <v>33.458264972549003</v>
      </c>
      <c r="T83">
        <v>-117.696585843137</v>
      </c>
      <c r="U83" t="s">
        <v>89</v>
      </c>
      <c r="V83" t="b">
        <v>0</v>
      </c>
      <c r="W83">
        <v>9</v>
      </c>
      <c r="X83" t="s">
        <v>1115</v>
      </c>
      <c r="Y83" t="s">
        <v>91</v>
      </c>
      <c r="AA83" t="s">
        <v>1124</v>
      </c>
      <c r="AB83" t="s">
        <v>1117</v>
      </c>
      <c r="AC83" t="s">
        <v>1118</v>
      </c>
      <c r="AD83" t="s">
        <v>96</v>
      </c>
      <c r="AE83">
        <v>1</v>
      </c>
      <c r="AF83" t="s">
        <v>1125</v>
      </c>
      <c r="AG83" t="b">
        <v>1</v>
      </c>
      <c r="AH83" t="s">
        <v>1126</v>
      </c>
      <c r="AI83" t="s">
        <v>99</v>
      </c>
      <c r="AJ83" t="s">
        <v>100</v>
      </c>
      <c r="AK83">
        <v>52.96</v>
      </c>
      <c r="AL83" t="s">
        <v>101</v>
      </c>
      <c r="AM83" t="s">
        <v>653</v>
      </c>
      <c r="AN83" t="s">
        <v>1121</v>
      </c>
      <c r="AO83">
        <v>1</v>
      </c>
      <c r="AP83" t="s">
        <v>103</v>
      </c>
      <c r="AQ83">
        <v>264.82</v>
      </c>
      <c r="AR83" t="s">
        <v>101</v>
      </c>
      <c r="AS83" t="s">
        <v>83</v>
      </c>
      <c r="AT83" t="s">
        <v>104</v>
      </c>
      <c r="AU83" t="s">
        <v>1122</v>
      </c>
      <c r="AV83" t="s">
        <v>106</v>
      </c>
      <c r="AW83" t="s">
        <v>107</v>
      </c>
      <c r="AX83">
        <v>90</v>
      </c>
      <c r="AY83" t="s">
        <v>121</v>
      </c>
      <c r="AZ83" t="s">
        <v>109</v>
      </c>
      <c r="BA83" t="s">
        <v>110</v>
      </c>
      <c r="BB83" t="s">
        <v>122</v>
      </c>
      <c r="BC83" t="s">
        <v>738</v>
      </c>
      <c r="BD83" s="1">
        <v>44974</v>
      </c>
      <c r="BE83" t="s">
        <v>1123</v>
      </c>
      <c r="BF83" s="1">
        <v>44837</v>
      </c>
      <c r="BG83" t="s">
        <v>114</v>
      </c>
      <c r="BH83" s="1">
        <v>44973</v>
      </c>
      <c r="BI83">
        <v>1</v>
      </c>
      <c r="BJ83">
        <f>BK83*1000</f>
        <v>440</v>
      </c>
      <c r="BK83">
        <v>0.44</v>
      </c>
      <c r="BL83">
        <v>0.44</v>
      </c>
      <c r="BM83" t="s">
        <v>115</v>
      </c>
      <c r="BN83" t="s">
        <v>116</v>
      </c>
      <c r="BO83">
        <v>0.21</v>
      </c>
      <c r="BP83">
        <v>0.64</v>
      </c>
      <c r="BQ83">
        <v>1</v>
      </c>
      <c r="BR83" t="s">
        <v>117</v>
      </c>
      <c r="BS83" t="s">
        <v>118</v>
      </c>
      <c r="BT83" t="s">
        <v>119</v>
      </c>
      <c r="BU83" t="s">
        <v>120</v>
      </c>
      <c r="BX83" t="b">
        <v>0</v>
      </c>
      <c r="BY83" t="b">
        <v>1</v>
      </c>
      <c r="BZ83">
        <f>VLOOKUP(AA83,Comps2,6,FALSE)</f>
        <v>387</v>
      </c>
      <c r="CA83">
        <f>VLOOKUP(AA83,Comps2,7,FALSE)</f>
        <v>432</v>
      </c>
      <c r="CB83" t="str">
        <f>VLOOKUP(AA83,Comps2,8,FALSE)</f>
        <v>mm</v>
      </c>
      <c r="CC83" t="str">
        <f>VLOOKUP(AA83,Comps2,9,FALSE)</f>
        <v>Field</v>
      </c>
      <c r="CD83">
        <f>VLOOKUP(AA83,Comps2,10,FALSE)</f>
        <v>835</v>
      </c>
      <c r="CE83" t="str">
        <f>VLOOKUP(AA83,Comps2,11,FALSE)</f>
        <v>g</v>
      </c>
      <c r="CF83" t="str">
        <f>VLOOKUP(AA83,Comps2,12,FALSE)</f>
        <v>Field</v>
      </c>
      <c r="CG83">
        <f>VLOOKUP(AA83,Comps2,13,FALSE)</f>
        <v>0</v>
      </c>
      <c r="CH83" t="e">
        <f>VLOOKUP(AA83,Comps2,14,FALSE)</f>
        <v>#N/A</v>
      </c>
      <c r="CI83" t="str">
        <f>VLOOKUP(AA83,Comps2,15,FALSE)</f>
        <v>LAB</v>
      </c>
    </row>
    <row r="84" spans="1:87" x14ac:dyDescent="0.25">
      <c r="A84" s="1">
        <v>44837</v>
      </c>
      <c r="B84">
        <v>10</v>
      </c>
      <c r="C84">
        <v>2022</v>
      </c>
      <c r="D84" t="s">
        <v>1112</v>
      </c>
      <c r="E84" t="s">
        <v>1113</v>
      </c>
      <c r="F84" t="s">
        <v>78</v>
      </c>
      <c r="G84" t="s">
        <v>79</v>
      </c>
      <c r="H84" t="s">
        <v>80</v>
      </c>
      <c r="I84" t="s">
        <v>81</v>
      </c>
      <c r="J84" t="s">
        <v>82</v>
      </c>
      <c r="K84" t="s">
        <v>83</v>
      </c>
      <c r="M84" t="s">
        <v>1114</v>
      </c>
      <c r="N84" t="s">
        <v>86</v>
      </c>
      <c r="O84" s="2">
        <v>0.60763888888888895</v>
      </c>
      <c r="P84" t="s">
        <v>783</v>
      </c>
      <c r="Q84">
        <v>1</v>
      </c>
      <c r="R84" t="s">
        <v>88</v>
      </c>
      <c r="S84">
        <v>33.458264972549003</v>
      </c>
      <c r="T84">
        <v>-117.696585843137</v>
      </c>
      <c r="U84" t="s">
        <v>89</v>
      </c>
      <c r="V84" t="b">
        <v>0</v>
      </c>
      <c r="W84">
        <v>9</v>
      </c>
      <c r="X84" t="s">
        <v>1115</v>
      </c>
      <c r="Y84" t="s">
        <v>91</v>
      </c>
      <c r="AA84" t="s">
        <v>1127</v>
      </c>
      <c r="AB84" t="s">
        <v>1117</v>
      </c>
      <c r="AC84" t="s">
        <v>1118</v>
      </c>
      <c r="AD84" t="s">
        <v>96</v>
      </c>
      <c r="AE84">
        <v>1</v>
      </c>
      <c r="AF84" t="s">
        <v>1128</v>
      </c>
      <c r="AG84" t="b">
        <v>1</v>
      </c>
      <c r="AH84" t="s">
        <v>1129</v>
      </c>
      <c r="AI84" t="s">
        <v>99</v>
      </c>
      <c r="AJ84" t="s">
        <v>100</v>
      </c>
      <c r="AK84">
        <v>52.97</v>
      </c>
      <c r="AL84" t="s">
        <v>101</v>
      </c>
      <c r="AM84" t="s">
        <v>653</v>
      </c>
      <c r="AN84" t="s">
        <v>1121</v>
      </c>
      <c r="AO84">
        <v>1</v>
      </c>
      <c r="AP84" t="s">
        <v>103</v>
      </c>
      <c r="AQ84">
        <v>264.82</v>
      </c>
      <c r="AR84" t="s">
        <v>101</v>
      </c>
      <c r="AS84" t="s">
        <v>83</v>
      </c>
      <c r="AT84" t="s">
        <v>104</v>
      </c>
      <c r="AU84" t="s">
        <v>1122</v>
      </c>
      <c r="AV84" t="s">
        <v>106</v>
      </c>
      <c r="AW84" t="s">
        <v>107</v>
      </c>
      <c r="AX84">
        <v>90</v>
      </c>
      <c r="AY84" t="s">
        <v>121</v>
      </c>
      <c r="AZ84" t="s">
        <v>109</v>
      </c>
      <c r="BA84" t="s">
        <v>110</v>
      </c>
      <c r="BB84" t="s">
        <v>122</v>
      </c>
      <c r="BC84" t="s">
        <v>738</v>
      </c>
      <c r="BD84" s="1">
        <v>44974</v>
      </c>
      <c r="BE84" t="s">
        <v>1123</v>
      </c>
      <c r="BF84" s="1">
        <v>44837</v>
      </c>
      <c r="BG84" t="s">
        <v>114</v>
      </c>
      <c r="BH84" s="1">
        <v>44973</v>
      </c>
      <c r="BI84">
        <v>1</v>
      </c>
      <c r="BJ84">
        <f>BK84*1000</f>
        <v>440</v>
      </c>
      <c r="BK84">
        <v>0.44</v>
      </c>
      <c r="BL84">
        <v>0.44</v>
      </c>
      <c r="BM84" t="s">
        <v>115</v>
      </c>
      <c r="BN84" t="s">
        <v>116</v>
      </c>
      <c r="BO84">
        <v>0.21</v>
      </c>
      <c r="BP84">
        <v>0.64</v>
      </c>
      <c r="BQ84">
        <v>1</v>
      </c>
      <c r="BR84" t="s">
        <v>117</v>
      </c>
      <c r="BS84" t="s">
        <v>118</v>
      </c>
      <c r="BT84" t="s">
        <v>119</v>
      </c>
      <c r="BU84" t="s">
        <v>120</v>
      </c>
      <c r="BX84" t="b">
        <v>0</v>
      </c>
      <c r="BY84" t="b">
        <v>1</v>
      </c>
      <c r="BZ84">
        <f>VLOOKUP(AA84,Comps2,6,FALSE)</f>
        <v>341</v>
      </c>
      <c r="CA84">
        <f>VLOOKUP(AA84,Comps2,7,FALSE)</f>
        <v>388</v>
      </c>
      <c r="CB84" t="str">
        <f>VLOOKUP(AA84,Comps2,8,FALSE)</f>
        <v>mm</v>
      </c>
      <c r="CC84" t="str">
        <f>VLOOKUP(AA84,Comps2,9,FALSE)</f>
        <v>Field</v>
      </c>
      <c r="CD84">
        <f>VLOOKUP(AA84,Comps2,10,FALSE)</f>
        <v>630</v>
      </c>
      <c r="CE84" t="str">
        <f>VLOOKUP(AA84,Comps2,11,FALSE)</f>
        <v>g</v>
      </c>
      <c r="CF84" t="str">
        <f>VLOOKUP(AA84,Comps2,12,FALSE)</f>
        <v>Field</v>
      </c>
      <c r="CG84">
        <f>VLOOKUP(AA84,Comps2,13,FALSE)</f>
        <v>0</v>
      </c>
      <c r="CH84" t="e">
        <f>VLOOKUP(AA84,Comps2,14,FALSE)</f>
        <v>#N/A</v>
      </c>
      <c r="CI84" t="str">
        <f>VLOOKUP(AA84,Comps2,15,FALSE)</f>
        <v>LAB</v>
      </c>
    </row>
    <row r="85" spans="1:87" x14ac:dyDescent="0.25">
      <c r="A85" s="1">
        <v>44837</v>
      </c>
      <c r="B85">
        <v>10</v>
      </c>
      <c r="C85">
        <v>2022</v>
      </c>
      <c r="D85" t="s">
        <v>1112</v>
      </c>
      <c r="E85" t="s">
        <v>1113</v>
      </c>
      <c r="F85" t="s">
        <v>78</v>
      </c>
      <c r="G85" t="s">
        <v>79</v>
      </c>
      <c r="H85" t="s">
        <v>80</v>
      </c>
      <c r="I85" t="s">
        <v>81</v>
      </c>
      <c r="J85" t="s">
        <v>82</v>
      </c>
      <c r="K85" t="s">
        <v>83</v>
      </c>
      <c r="M85" t="s">
        <v>1114</v>
      </c>
      <c r="N85" t="s">
        <v>86</v>
      </c>
      <c r="O85" s="2">
        <v>0.60763888888888895</v>
      </c>
      <c r="P85" t="s">
        <v>783</v>
      </c>
      <c r="Q85">
        <v>1</v>
      </c>
      <c r="R85" t="s">
        <v>88</v>
      </c>
      <c r="S85">
        <v>33.458264972549003</v>
      </c>
      <c r="T85">
        <v>-117.696585843137</v>
      </c>
      <c r="U85" t="s">
        <v>89</v>
      </c>
      <c r="V85" t="b">
        <v>0</v>
      </c>
      <c r="W85">
        <v>9</v>
      </c>
      <c r="X85" t="s">
        <v>1115</v>
      </c>
      <c r="Y85" t="s">
        <v>91</v>
      </c>
      <c r="AA85" t="s">
        <v>1130</v>
      </c>
      <c r="AB85" t="s">
        <v>1117</v>
      </c>
      <c r="AC85" t="s">
        <v>1118</v>
      </c>
      <c r="AD85" t="s">
        <v>96</v>
      </c>
      <c r="AE85">
        <v>1</v>
      </c>
      <c r="AF85" t="s">
        <v>1131</v>
      </c>
      <c r="AG85" t="b">
        <v>1</v>
      </c>
      <c r="AH85" t="s">
        <v>1132</v>
      </c>
      <c r="AI85" t="s">
        <v>99</v>
      </c>
      <c r="AJ85" t="s">
        <v>100</v>
      </c>
      <c r="AK85">
        <v>52.97</v>
      </c>
      <c r="AL85" t="s">
        <v>101</v>
      </c>
      <c r="AM85" t="s">
        <v>653</v>
      </c>
      <c r="AN85" t="s">
        <v>1121</v>
      </c>
      <c r="AO85">
        <v>1</v>
      </c>
      <c r="AP85" t="s">
        <v>103</v>
      </c>
      <c r="AQ85">
        <v>264.82</v>
      </c>
      <c r="AR85" t="s">
        <v>101</v>
      </c>
      <c r="AS85" t="s">
        <v>83</v>
      </c>
      <c r="AT85" t="s">
        <v>104</v>
      </c>
      <c r="AU85" t="s">
        <v>1122</v>
      </c>
      <c r="AV85" t="s">
        <v>106</v>
      </c>
      <c r="AW85" t="s">
        <v>107</v>
      </c>
      <c r="AX85">
        <v>90</v>
      </c>
      <c r="AY85" t="s">
        <v>121</v>
      </c>
      <c r="AZ85" t="s">
        <v>109</v>
      </c>
      <c r="BA85" t="s">
        <v>110</v>
      </c>
      <c r="BB85" t="s">
        <v>122</v>
      </c>
      <c r="BC85" t="s">
        <v>738</v>
      </c>
      <c r="BD85" s="1">
        <v>44974</v>
      </c>
      <c r="BE85" t="s">
        <v>1123</v>
      </c>
      <c r="BF85" s="1">
        <v>44837</v>
      </c>
      <c r="BG85" t="s">
        <v>114</v>
      </c>
      <c r="BH85" s="1">
        <v>44973</v>
      </c>
      <c r="BI85">
        <v>1</v>
      </c>
      <c r="BJ85">
        <f>BK85*1000</f>
        <v>440</v>
      </c>
      <c r="BK85">
        <v>0.44</v>
      </c>
      <c r="BL85">
        <v>0.44</v>
      </c>
      <c r="BM85" t="s">
        <v>115</v>
      </c>
      <c r="BN85" t="s">
        <v>116</v>
      </c>
      <c r="BO85">
        <v>0.21</v>
      </c>
      <c r="BP85">
        <v>0.64</v>
      </c>
      <c r="BQ85">
        <v>1</v>
      </c>
      <c r="BR85" t="s">
        <v>117</v>
      </c>
      <c r="BS85" t="s">
        <v>118</v>
      </c>
      <c r="BT85" t="s">
        <v>119</v>
      </c>
      <c r="BU85" t="s">
        <v>120</v>
      </c>
      <c r="BX85" t="b">
        <v>0</v>
      </c>
      <c r="BY85" t="b">
        <v>1</v>
      </c>
      <c r="BZ85">
        <f>VLOOKUP(AA85,Comps2,6,FALSE)</f>
        <v>448</v>
      </c>
      <c r="CA85">
        <f>VLOOKUP(AA85,Comps2,7,FALSE)</f>
        <v>510</v>
      </c>
      <c r="CB85" t="str">
        <f>VLOOKUP(AA85,Comps2,8,FALSE)</f>
        <v>mm</v>
      </c>
      <c r="CC85" t="str">
        <f>VLOOKUP(AA85,Comps2,9,FALSE)</f>
        <v>Field</v>
      </c>
      <c r="CD85">
        <f>VLOOKUP(AA85,Comps2,10,FALSE)</f>
        <v>1395</v>
      </c>
      <c r="CE85" t="str">
        <f>VLOOKUP(AA85,Comps2,11,FALSE)</f>
        <v>g</v>
      </c>
      <c r="CF85" t="str">
        <f>VLOOKUP(AA85,Comps2,12,FALSE)</f>
        <v>Field</v>
      </c>
      <c r="CG85">
        <f>VLOOKUP(AA85,Comps2,13,FALSE)</f>
        <v>0</v>
      </c>
      <c r="CH85" t="e">
        <f>VLOOKUP(AA85,Comps2,14,FALSE)</f>
        <v>#N/A</v>
      </c>
      <c r="CI85" t="str">
        <f>VLOOKUP(AA85,Comps2,15,FALSE)</f>
        <v>LAB</v>
      </c>
    </row>
    <row r="86" spans="1:87" x14ac:dyDescent="0.25">
      <c r="A86" s="1">
        <v>44837</v>
      </c>
      <c r="B86">
        <v>10</v>
      </c>
      <c r="C86">
        <v>2022</v>
      </c>
      <c r="D86" t="s">
        <v>1112</v>
      </c>
      <c r="E86" t="s">
        <v>1113</v>
      </c>
      <c r="F86" t="s">
        <v>78</v>
      </c>
      <c r="G86" t="s">
        <v>79</v>
      </c>
      <c r="H86" t="s">
        <v>80</v>
      </c>
      <c r="I86" t="s">
        <v>81</v>
      </c>
      <c r="J86" t="s">
        <v>82</v>
      </c>
      <c r="K86" t="s">
        <v>83</v>
      </c>
      <c r="M86" t="s">
        <v>1114</v>
      </c>
      <c r="N86" t="s">
        <v>86</v>
      </c>
      <c r="O86" s="2">
        <v>0.60763888888888895</v>
      </c>
      <c r="P86" t="s">
        <v>783</v>
      </c>
      <c r="Q86">
        <v>1</v>
      </c>
      <c r="R86" t="s">
        <v>88</v>
      </c>
      <c r="S86">
        <v>33.458264972549003</v>
      </c>
      <c r="T86">
        <v>-117.696585843137</v>
      </c>
      <c r="U86" t="s">
        <v>89</v>
      </c>
      <c r="V86" t="b">
        <v>0</v>
      </c>
      <c r="W86">
        <v>9</v>
      </c>
      <c r="X86" t="s">
        <v>1115</v>
      </c>
      <c r="Y86" t="s">
        <v>91</v>
      </c>
      <c r="AA86" t="s">
        <v>1133</v>
      </c>
      <c r="AB86" t="s">
        <v>1117</v>
      </c>
      <c r="AC86" t="s">
        <v>1118</v>
      </c>
      <c r="AD86" t="s">
        <v>96</v>
      </c>
      <c r="AE86">
        <v>1</v>
      </c>
      <c r="AF86" t="s">
        <v>1134</v>
      </c>
      <c r="AG86" t="b">
        <v>1</v>
      </c>
      <c r="AH86" t="s">
        <v>1135</v>
      </c>
      <c r="AI86" t="s">
        <v>99</v>
      </c>
      <c r="AJ86" t="s">
        <v>100</v>
      </c>
      <c r="AK86">
        <v>52.96</v>
      </c>
      <c r="AL86" t="s">
        <v>101</v>
      </c>
      <c r="AM86" t="s">
        <v>653</v>
      </c>
      <c r="AN86" t="s">
        <v>1121</v>
      </c>
      <c r="AO86">
        <v>1</v>
      </c>
      <c r="AP86" t="s">
        <v>103</v>
      </c>
      <c r="AQ86">
        <v>264.82</v>
      </c>
      <c r="AR86" t="s">
        <v>101</v>
      </c>
      <c r="AS86" t="s">
        <v>83</v>
      </c>
      <c r="AT86" t="s">
        <v>104</v>
      </c>
      <c r="AU86" t="s">
        <v>1122</v>
      </c>
      <c r="AV86" t="s">
        <v>106</v>
      </c>
      <c r="AW86" t="s">
        <v>107</v>
      </c>
      <c r="AX86">
        <v>90</v>
      </c>
      <c r="AY86" t="s">
        <v>121</v>
      </c>
      <c r="AZ86" t="s">
        <v>109</v>
      </c>
      <c r="BA86" t="s">
        <v>110</v>
      </c>
      <c r="BB86" t="s">
        <v>122</v>
      </c>
      <c r="BC86" t="s">
        <v>738</v>
      </c>
      <c r="BD86" s="1">
        <v>44974</v>
      </c>
      <c r="BE86" t="s">
        <v>1123</v>
      </c>
      <c r="BF86" s="1">
        <v>44837</v>
      </c>
      <c r="BG86" t="s">
        <v>114</v>
      </c>
      <c r="BH86" s="1">
        <v>44973</v>
      </c>
      <c r="BI86">
        <v>1</v>
      </c>
      <c r="BJ86">
        <f>BK86*1000</f>
        <v>440</v>
      </c>
      <c r="BK86">
        <v>0.44</v>
      </c>
      <c r="BL86">
        <v>0.44</v>
      </c>
      <c r="BM86" t="s">
        <v>115</v>
      </c>
      <c r="BN86" t="s">
        <v>116</v>
      </c>
      <c r="BO86">
        <v>0.21</v>
      </c>
      <c r="BP86">
        <v>0.64</v>
      </c>
      <c r="BQ86">
        <v>1</v>
      </c>
      <c r="BR86" t="s">
        <v>117</v>
      </c>
      <c r="BS86" t="s">
        <v>118</v>
      </c>
      <c r="BT86" t="s">
        <v>119</v>
      </c>
      <c r="BU86" t="s">
        <v>120</v>
      </c>
      <c r="BX86" t="b">
        <v>0</v>
      </c>
      <c r="BY86" t="b">
        <v>1</v>
      </c>
      <c r="BZ86">
        <f>VLOOKUP(AA86,Comps2,6,FALSE)</f>
        <v>222</v>
      </c>
      <c r="CA86">
        <f>VLOOKUP(AA86,Comps2,7,FALSE)</f>
        <v>485</v>
      </c>
      <c r="CB86" t="str">
        <f>VLOOKUP(AA86,Comps2,8,FALSE)</f>
        <v>mm</v>
      </c>
      <c r="CC86" t="str">
        <f>VLOOKUP(AA86,Comps2,9,FALSE)</f>
        <v>Field</v>
      </c>
      <c r="CD86">
        <f>VLOOKUP(AA86,Comps2,10,FALSE)</f>
        <v>1175</v>
      </c>
      <c r="CE86" t="str">
        <f>VLOOKUP(AA86,Comps2,11,FALSE)</f>
        <v>g</v>
      </c>
      <c r="CF86" t="str">
        <f>VLOOKUP(AA86,Comps2,12,FALSE)</f>
        <v>Field</v>
      </c>
      <c r="CG86">
        <f>VLOOKUP(AA86,Comps2,13,FALSE)</f>
        <v>0</v>
      </c>
      <c r="CH86" t="e">
        <f>VLOOKUP(AA86,Comps2,14,FALSE)</f>
        <v>#N/A</v>
      </c>
      <c r="CI86" t="str">
        <f>VLOOKUP(AA86,Comps2,15,FALSE)</f>
        <v>LAB</v>
      </c>
    </row>
    <row r="87" spans="1:87" x14ac:dyDescent="0.25">
      <c r="A87" s="1">
        <v>44698</v>
      </c>
      <c r="B87">
        <v>5</v>
      </c>
      <c r="C87">
        <v>2022</v>
      </c>
      <c r="D87" t="s">
        <v>280</v>
      </c>
      <c r="E87" t="s">
        <v>281</v>
      </c>
      <c r="F87" t="s">
        <v>78</v>
      </c>
      <c r="G87" t="s">
        <v>79</v>
      </c>
      <c r="H87" t="s">
        <v>80</v>
      </c>
      <c r="I87" t="s">
        <v>81</v>
      </c>
      <c r="J87" t="s">
        <v>82</v>
      </c>
      <c r="K87" t="s">
        <v>83</v>
      </c>
      <c r="L87" t="s">
        <v>282</v>
      </c>
      <c r="M87" t="s">
        <v>85</v>
      </c>
      <c r="N87" t="s">
        <v>86</v>
      </c>
      <c r="O87" s="2">
        <v>0.375</v>
      </c>
      <c r="P87" t="s">
        <v>87</v>
      </c>
      <c r="Q87">
        <v>1</v>
      </c>
      <c r="R87" t="s">
        <v>88</v>
      </c>
      <c r="S87">
        <v>32.988633999999998</v>
      </c>
      <c r="T87">
        <v>-116.582258</v>
      </c>
      <c r="U87" t="s">
        <v>89</v>
      </c>
      <c r="V87" t="b">
        <v>0</v>
      </c>
      <c r="W87">
        <v>9</v>
      </c>
      <c r="X87" t="s">
        <v>90</v>
      </c>
      <c r="Y87" t="s">
        <v>91</v>
      </c>
      <c r="Z87" t="s">
        <v>92</v>
      </c>
      <c r="AA87" t="s">
        <v>303</v>
      </c>
      <c r="AB87" t="s">
        <v>94</v>
      </c>
      <c r="AC87" t="s">
        <v>95</v>
      </c>
      <c r="AD87" t="s">
        <v>96</v>
      </c>
      <c r="AE87">
        <v>1</v>
      </c>
      <c r="AF87" t="s">
        <v>304</v>
      </c>
      <c r="AG87" t="b">
        <v>1</v>
      </c>
      <c r="AH87" t="s">
        <v>305</v>
      </c>
      <c r="AI87" t="s">
        <v>99</v>
      </c>
      <c r="AJ87" t="s">
        <v>100</v>
      </c>
      <c r="AK87">
        <v>25.27</v>
      </c>
      <c r="AL87" t="s">
        <v>101</v>
      </c>
      <c r="AN87" t="s">
        <v>306</v>
      </c>
      <c r="AO87">
        <v>1</v>
      </c>
      <c r="AP87" t="s">
        <v>103</v>
      </c>
      <c r="AQ87">
        <v>248</v>
      </c>
      <c r="AR87" t="s">
        <v>101</v>
      </c>
      <c r="AS87" t="s">
        <v>83</v>
      </c>
      <c r="AT87" t="s">
        <v>104</v>
      </c>
      <c r="AU87" t="s">
        <v>307</v>
      </c>
      <c r="AV87" t="s">
        <v>106</v>
      </c>
      <c r="AW87" t="s">
        <v>107</v>
      </c>
      <c r="AX87">
        <v>90</v>
      </c>
      <c r="AY87" t="s">
        <v>121</v>
      </c>
      <c r="AZ87" t="s">
        <v>109</v>
      </c>
      <c r="BA87" t="s">
        <v>110</v>
      </c>
      <c r="BB87" t="s">
        <v>122</v>
      </c>
      <c r="BC87" t="s">
        <v>112</v>
      </c>
      <c r="BD87" s="1">
        <v>44839</v>
      </c>
      <c r="BE87" t="s">
        <v>308</v>
      </c>
      <c r="BF87" s="1">
        <v>44698</v>
      </c>
      <c r="BG87" t="s">
        <v>114</v>
      </c>
      <c r="BH87" s="1">
        <v>44819</v>
      </c>
      <c r="BI87">
        <v>1</v>
      </c>
      <c r="BJ87">
        <f>BK87*1000</f>
        <v>430</v>
      </c>
      <c r="BK87">
        <v>0.43</v>
      </c>
      <c r="BL87">
        <v>0.43</v>
      </c>
      <c r="BM87" t="s">
        <v>115</v>
      </c>
      <c r="BN87" t="s">
        <v>116</v>
      </c>
      <c r="BO87">
        <v>0.21</v>
      </c>
      <c r="BP87">
        <v>0.62</v>
      </c>
      <c r="BQ87">
        <v>1</v>
      </c>
      <c r="BR87" t="s">
        <v>117</v>
      </c>
      <c r="BS87" t="s">
        <v>118</v>
      </c>
      <c r="BT87" t="s">
        <v>119</v>
      </c>
      <c r="BU87" t="s">
        <v>120</v>
      </c>
      <c r="BX87" t="b">
        <v>0</v>
      </c>
      <c r="BY87" t="b">
        <v>1</v>
      </c>
      <c r="BZ87">
        <f>VLOOKUP(AA87,Comps2,6,FALSE)</f>
        <v>95</v>
      </c>
      <c r="CA87">
        <f>VLOOKUP(AA87,Comps2,7,FALSE)</f>
        <v>100</v>
      </c>
      <c r="CB87" t="str">
        <f>VLOOKUP(AA87,Comps2,8,FALSE)</f>
        <v>mm</v>
      </c>
      <c r="CC87" t="str">
        <f>VLOOKUP(AA87,Comps2,9,FALSE)</f>
        <v>Field</v>
      </c>
      <c r="CD87">
        <f>VLOOKUP(AA87,Comps2,10,FALSE)</f>
        <v>0</v>
      </c>
      <c r="CE87" t="str">
        <f>VLOOKUP(AA87,Comps2,11,FALSE)</f>
        <v>g</v>
      </c>
      <c r="CF87" t="str">
        <f>VLOOKUP(AA87,Comps2,12,FALSE)</f>
        <v>Lab</v>
      </c>
      <c r="CG87">
        <f>VLOOKUP(AA87,Comps2,13,FALSE)</f>
        <v>0</v>
      </c>
      <c r="CH87" t="e">
        <f>VLOOKUP(AA87,Comps2,14,FALSE)</f>
        <v>#N/A</v>
      </c>
      <c r="CI87" t="str">
        <f>VLOOKUP(AA87,Comps2,15,FALSE)</f>
        <v>LAB</v>
      </c>
    </row>
    <row r="88" spans="1:87" x14ac:dyDescent="0.25">
      <c r="A88" s="1">
        <v>44698</v>
      </c>
      <c r="B88">
        <v>5</v>
      </c>
      <c r="C88">
        <v>2022</v>
      </c>
      <c r="D88" t="s">
        <v>280</v>
      </c>
      <c r="E88" t="s">
        <v>281</v>
      </c>
      <c r="F88" t="s">
        <v>78</v>
      </c>
      <c r="G88" t="s">
        <v>79</v>
      </c>
      <c r="H88" t="s">
        <v>80</v>
      </c>
      <c r="I88" t="s">
        <v>81</v>
      </c>
      <c r="J88" t="s">
        <v>82</v>
      </c>
      <c r="K88" t="s">
        <v>83</v>
      </c>
      <c r="L88" t="s">
        <v>282</v>
      </c>
      <c r="M88" t="s">
        <v>85</v>
      </c>
      <c r="N88" t="s">
        <v>86</v>
      </c>
      <c r="O88" s="2">
        <v>0.375</v>
      </c>
      <c r="P88" t="s">
        <v>87</v>
      </c>
      <c r="Q88">
        <v>1</v>
      </c>
      <c r="R88" t="s">
        <v>88</v>
      </c>
      <c r="S88">
        <v>32.988633999999998</v>
      </c>
      <c r="T88">
        <v>-116.582258</v>
      </c>
      <c r="U88" t="s">
        <v>89</v>
      </c>
      <c r="V88" t="b">
        <v>0</v>
      </c>
      <c r="W88">
        <v>9</v>
      </c>
      <c r="X88" t="s">
        <v>90</v>
      </c>
      <c r="Y88" t="s">
        <v>91</v>
      </c>
      <c r="Z88" t="s">
        <v>92</v>
      </c>
      <c r="AA88" t="s">
        <v>311</v>
      </c>
      <c r="AB88" t="s">
        <v>94</v>
      </c>
      <c r="AC88" t="s">
        <v>95</v>
      </c>
      <c r="AD88" t="s">
        <v>96</v>
      </c>
      <c r="AE88">
        <v>1</v>
      </c>
      <c r="AF88" t="s">
        <v>312</v>
      </c>
      <c r="AG88" t="b">
        <v>1</v>
      </c>
      <c r="AH88" t="s">
        <v>313</v>
      </c>
      <c r="AI88" t="s">
        <v>99</v>
      </c>
      <c r="AJ88" t="s">
        <v>100</v>
      </c>
      <c r="AK88">
        <v>46.89</v>
      </c>
      <c r="AL88" t="s">
        <v>101</v>
      </c>
      <c r="AN88" t="s">
        <v>306</v>
      </c>
      <c r="AO88">
        <v>1</v>
      </c>
      <c r="AP88" t="s">
        <v>103</v>
      </c>
      <c r="AQ88">
        <v>248</v>
      </c>
      <c r="AR88" t="s">
        <v>101</v>
      </c>
      <c r="AS88" t="s">
        <v>83</v>
      </c>
      <c r="AT88" t="s">
        <v>104</v>
      </c>
      <c r="AU88" t="s">
        <v>307</v>
      </c>
      <c r="AV88" t="s">
        <v>106</v>
      </c>
      <c r="AW88" t="s">
        <v>107</v>
      </c>
      <c r="AX88">
        <v>90</v>
      </c>
      <c r="AY88" t="s">
        <v>121</v>
      </c>
      <c r="AZ88" t="s">
        <v>109</v>
      </c>
      <c r="BA88" t="s">
        <v>110</v>
      </c>
      <c r="BB88" t="s">
        <v>122</v>
      </c>
      <c r="BC88" t="s">
        <v>112</v>
      </c>
      <c r="BD88" s="1">
        <v>44839</v>
      </c>
      <c r="BE88" t="s">
        <v>308</v>
      </c>
      <c r="BF88" s="1">
        <v>44698</v>
      </c>
      <c r="BG88" t="s">
        <v>114</v>
      </c>
      <c r="BH88" s="1">
        <v>44819</v>
      </c>
      <c r="BI88">
        <v>1</v>
      </c>
      <c r="BJ88">
        <f>BK88*1000</f>
        <v>430</v>
      </c>
      <c r="BK88">
        <v>0.43</v>
      </c>
      <c r="BL88">
        <v>0.43</v>
      </c>
      <c r="BM88" t="s">
        <v>115</v>
      </c>
      <c r="BN88" t="s">
        <v>116</v>
      </c>
      <c r="BO88">
        <v>0.21</v>
      </c>
      <c r="BP88">
        <v>0.62</v>
      </c>
      <c r="BQ88">
        <v>1</v>
      </c>
      <c r="BR88" t="s">
        <v>117</v>
      </c>
      <c r="BS88" t="s">
        <v>118</v>
      </c>
      <c r="BT88" t="s">
        <v>119</v>
      </c>
      <c r="BU88" t="s">
        <v>120</v>
      </c>
      <c r="BX88" t="b">
        <v>0</v>
      </c>
      <c r="BY88" t="b">
        <v>1</v>
      </c>
      <c r="BZ88">
        <f>VLOOKUP(AA88,Comps2,6,FALSE)</f>
        <v>112</v>
      </c>
      <c r="CA88">
        <f>VLOOKUP(AA88,Comps2,7,FALSE)</f>
        <v>123</v>
      </c>
      <c r="CB88" t="str">
        <f>VLOOKUP(AA88,Comps2,8,FALSE)</f>
        <v>mm</v>
      </c>
      <c r="CC88" t="str">
        <f>VLOOKUP(AA88,Comps2,9,FALSE)</f>
        <v>Field</v>
      </c>
      <c r="CD88">
        <f>VLOOKUP(AA88,Comps2,10,FALSE)</f>
        <v>0</v>
      </c>
      <c r="CE88" t="str">
        <f>VLOOKUP(AA88,Comps2,11,FALSE)</f>
        <v>g</v>
      </c>
      <c r="CF88" t="str">
        <f>VLOOKUP(AA88,Comps2,12,FALSE)</f>
        <v>Lab</v>
      </c>
      <c r="CG88">
        <f>VLOOKUP(AA88,Comps2,13,FALSE)</f>
        <v>0</v>
      </c>
      <c r="CH88" t="e">
        <f>VLOOKUP(AA88,Comps2,14,FALSE)</f>
        <v>#N/A</v>
      </c>
      <c r="CI88" t="str">
        <f>VLOOKUP(AA88,Comps2,15,FALSE)</f>
        <v>LAB</v>
      </c>
    </row>
    <row r="89" spans="1:87" x14ac:dyDescent="0.25">
      <c r="A89" s="1">
        <v>44698</v>
      </c>
      <c r="B89">
        <v>5</v>
      </c>
      <c r="C89">
        <v>2022</v>
      </c>
      <c r="D89" t="s">
        <v>280</v>
      </c>
      <c r="E89" t="s">
        <v>281</v>
      </c>
      <c r="F89" t="s">
        <v>78</v>
      </c>
      <c r="G89" t="s">
        <v>79</v>
      </c>
      <c r="H89" t="s">
        <v>80</v>
      </c>
      <c r="I89" t="s">
        <v>81</v>
      </c>
      <c r="J89" t="s">
        <v>82</v>
      </c>
      <c r="K89" t="s">
        <v>83</v>
      </c>
      <c r="L89" t="s">
        <v>282</v>
      </c>
      <c r="M89" t="s">
        <v>85</v>
      </c>
      <c r="N89" t="s">
        <v>86</v>
      </c>
      <c r="O89" s="2">
        <v>0.375</v>
      </c>
      <c r="P89" t="s">
        <v>87</v>
      </c>
      <c r="Q89">
        <v>1</v>
      </c>
      <c r="R89" t="s">
        <v>88</v>
      </c>
      <c r="S89">
        <v>32.988633999999998</v>
      </c>
      <c r="T89">
        <v>-116.582258</v>
      </c>
      <c r="U89" t="s">
        <v>89</v>
      </c>
      <c r="V89" t="b">
        <v>0</v>
      </c>
      <c r="W89">
        <v>9</v>
      </c>
      <c r="X89" t="s">
        <v>90</v>
      </c>
      <c r="Y89" t="s">
        <v>91</v>
      </c>
      <c r="Z89" t="s">
        <v>92</v>
      </c>
      <c r="AA89" t="s">
        <v>314</v>
      </c>
      <c r="AB89" t="s">
        <v>94</v>
      </c>
      <c r="AC89" t="s">
        <v>95</v>
      </c>
      <c r="AD89" t="s">
        <v>96</v>
      </c>
      <c r="AE89">
        <v>1</v>
      </c>
      <c r="AF89" t="s">
        <v>315</v>
      </c>
      <c r="AG89" t="b">
        <v>1</v>
      </c>
      <c r="AH89" t="s">
        <v>316</v>
      </c>
      <c r="AI89" t="s">
        <v>99</v>
      </c>
      <c r="AJ89" t="s">
        <v>100</v>
      </c>
      <c r="AK89">
        <v>35.17</v>
      </c>
      <c r="AL89" t="s">
        <v>101</v>
      </c>
      <c r="AN89" t="s">
        <v>306</v>
      </c>
      <c r="AO89">
        <v>1</v>
      </c>
      <c r="AP89" t="s">
        <v>103</v>
      </c>
      <c r="AQ89">
        <v>248</v>
      </c>
      <c r="AR89" t="s">
        <v>101</v>
      </c>
      <c r="AS89" t="s">
        <v>83</v>
      </c>
      <c r="AT89" t="s">
        <v>104</v>
      </c>
      <c r="AU89" t="s">
        <v>307</v>
      </c>
      <c r="AV89" t="s">
        <v>106</v>
      </c>
      <c r="AW89" t="s">
        <v>107</v>
      </c>
      <c r="AX89">
        <v>90</v>
      </c>
      <c r="AY89" t="s">
        <v>121</v>
      </c>
      <c r="AZ89" t="s">
        <v>109</v>
      </c>
      <c r="BA89" t="s">
        <v>110</v>
      </c>
      <c r="BB89" t="s">
        <v>122</v>
      </c>
      <c r="BC89" t="s">
        <v>112</v>
      </c>
      <c r="BD89" s="1">
        <v>44839</v>
      </c>
      <c r="BE89" t="s">
        <v>308</v>
      </c>
      <c r="BF89" s="1">
        <v>44698</v>
      </c>
      <c r="BG89" t="s">
        <v>114</v>
      </c>
      <c r="BH89" s="1">
        <v>44819</v>
      </c>
      <c r="BI89">
        <v>1</v>
      </c>
      <c r="BJ89">
        <f>BK89*1000</f>
        <v>430</v>
      </c>
      <c r="BK89">
        <v>0.43</v>
      </c>
      <c r="BL89">
        <v>0.43</v>
      </c>
      <c r="BM89" t="s">
        <v>115</v>
      </c>
      <c r="BN89" t="s">
        <v>116</v>
      </c>
      <c r="BO89">
        <v>0.21</v>
      </c>
      <c r="BP89">
        <v>0.62</v>
      </c>
      <c r="BQ89">
        <v>1</v>
      </c>
      <c r="BR89" t="s">
        <v>117</v>
      </c>
      <c r="BS89" t="s">
        <v>118</v>
      </c>
      <c r="BT89" t="s">
        <v>119</v>
      </c>
      <c r="BU89" t="s">
        <v>120</v>
      </c>
      <c r="BX89" t="b">
        <v>0</v>
      </c>
      <c r="BY89" t="b">
        <v>1</v>
      </c>
      <c r="BZ89">
        <f>VLOOKUP(AA89,Comps2,6,FALSE)</f>
        <v>110</v>
      </c>
      <c r="CA89">
        <f>VLOOKUP(AA89,Comps2,7,FALSE)</f>
        <v>116</v>
      </c>
      <c r="CB89" t="str">
        <f>VLOOKUP(AA89,Comps2,8,FALSE)</f>
        <v>mm</v>
      </c>
      <c r="CC89" t="str">
        <f>VLOOKUP(AA89,Comps2,9,FALSE)</f>
        <v>Field</v>
      </c>
      <c r="CD89">
        <f>VLOOKUP(AA89,Comps2,10,FALSE)</f>
        <v>0</v>
      </c>
      <c r="CE89" t="str">
        <f>VLOOKUP(AA89,Comps2,11,FALSE)</f>
        <v>g</v>
      </c>
      <c r="CF89" t="str">
        <f>VLOOKUP(AA89,Comps2,12,FALSE)</f>
        <v>Lab</v>
      </c>
      <c r="CG89">
        <f>VLOOKUP(AA89,Comps2,13,FALSE)</f>
        <v>0</v>
      </c>
      <c r="CH89" t="e">
        <f>VLOOKUP(AA89,Comps2,14,FALSE)</f>
        <v>#N/A</v>
      </c>
      <c r="CI89" t="str">
        <f>VLOOKUP(AA89,Comps2,15,FALSE)</f>
        <v>LAB</v>
      </c>
    </row>
    <row r="90" spans="1:87" x14ac:dyDescent="0.25">
      <c r="A90" s="1">
        <v>44698</v>
      </c>
      <c r="B90">
        <v>5</v>
      </c>
      <c r="C90">
        <v>2022</v>
      </c>
      <c r="D90" t="s">
        <v>280</v>
      </c>
      <c r="E90" t="s">
        <v>281</v>
      </c>
      <c r="F90" t="s">
        <v>78</v>
      </c>
      <c r="G90" t="s">
        <v>79</v>
      </c>
      <c r="H90" t="s">
        <v>80</v>
      </c>
      <c r="I90" t="s">
        <v>81</v>
      </c>
      <c r="J90" t="s">
        <v>82</v>
      </c>
      <c r="K90" t="s">
        <v>83</v>
      </c>
      <c r="L90" t="s">
        <v>282</v>
      </c>
      <c r="M90" t="s">
        <v>85</v>
      </c>
      <c r="N90" t="s">
        <v>86</v>
      </c>
      <c r="O90" s="2">
        <v>0.375</v>
      </c>
      <c r="P90" t="s">
        <v>87</v>
      </c>
      <c r="Q90">
        <v>1</v>
      </c>
      <c r="R90" t="s">
        <v>88</v>
      </c>
      <c r="S90">
        <v>32.988633999999998</v>
      </c>
      <c r="T90">
        <v>-116.582258</v>
      </c>
      <c r="U90" t="s">
        <v>89</v>
      </c>
      <c r="V90" t="b">
        <v>0</v>
      </c>
      <c r="W90">
        <v>9</v>
      </c>
      <c r="X90" t="s">
        <v>90</v>
      </c>
      <c r="Y90" t="s">
        <v>91</v>
      </c>
      <c r="Z90" t="s">
        <v>92</v>
      </c>
      <c r="AA90" t="s">
        <v>317</v>
      </c>
      <c r="AB90" t="s">
        <v>94</v>
      </c>
      <c r="AC90" t="s">
        <v>95</v>
      </c>
      <c r="AD90" t="s">
        <v>96</v>
      </c>
      <c r="AE90">
        <v>1</v>
      </c>
      <c r="AF90" t="s">
        <v>318</v>
      </c>
      <c r="AG90" t="b">
        <v>1</v>
      </c>
      <c r="AH90" t="s">
        <v>319</v>
      </c>
      <c r="AI90" t="s">
        <v>99</v>
      </c>
      <c r="AJ90" t="s">
        <v>100</v>
      </c>
      <c r="AK90">
        <v>50.11</v>
      </c>
      <c r="AL90" t="s">
        <v>101</v>
      </c>
      <c r="AN90" t="s">
        <v>306</v>
      </c>
      <c r="AO90">
        <v>1</v>
      </c>
      <c r="AP90" t="s">
        <v>103</v>
      </c>
      <c r="AQ90">
        <v>248</v>
      </c>
      <c r="AR90" t="s">
        <v>101</v>
      </c>
      <c r="AS90" t="s">
        <v>83</v>
      </c>
      <c r="AT90" t="s">
        <v>104</v>
      </c>
      <c r="AU90" t="s">
        <v>307</v>
      </c>
      <c r="AV90" t="s">
        <v>106</v>
      </c>
      <c r="AW90" t="s">
        <v>107</v>
      </c>
      <c r="AX90">
        <v>90</v>
      </c>
      <c r="AY90" t="s">
        <v>121</v>
      </c>
      <c r="AZ90" t="s">
        <v>109</v>
      </c>
      <c r="BA90" t="s">
        <v>110</v>
      </c>
      <c r="BB90" t="s">
        <v>122</v>
      </c>
      <c r="BC90" t="s">
        <v>112</v>
      </c>
      <c r="BD90" s="1">
        <v>44839</v>
      </c>
      <c r="BE90" t="s">
        <v>308</v>
      </c>
      <c r="BF90" s="1">
        <v>44698</v>
      </c>
      <c r="BG90" t="s">
        <v>114</v>
      </c>
      <c r="BH90" s="1">
        <v>44819</v>
      </c>
      <c r="BI90">
        <v>1</v>
      </c>
      <c r="BJ90">
        <f>BK90*1000</f>
        <v>430</v>
      </c>
      <c r="BK90">
        <v>0.43</v>
      </c>
      <c r="BL90">
        <v>0.43</v>
      </c>
      <c r="BM90" t="s">
        <v>115</v>
      </c>
      <c r="BN90" t="s">
        <v>116</v>
      </c>
      <c r="BO90">
        <v>0.21</v>
      </c>
      <c r="BP90">
        <v>0.62</v>
      </c>
      <c r="BQ90">
        <v>1</v>
      </c>
      <c r="BR90" t="s">
        <v>117</v>
      </c>
      <c r="BS90" t="s">
        <v>118</v>
      </c>
      <c r="BT90" t="s">
        <v>119</v>
      </c>
      <c r="BU90" t="s">
        <v>120</v>
      </c>
      <c r="BX90" t="b">
        <v>0</v>
      </c>
      <c r="BY90" t="b">
        <v>1</v>
      </c>
      <c r="BZ90">
        <f>VLOOKUP(AA90,Comps2,6,FALSE)</f>
        <v>119</v>
      </c>
      <c r="CA90">
        <f>VLOOKUP(AA90,Comps2,7,FALSE)</f>
        <v>125</v>
      </c>
      <c r="CB90" t="str">
        <f>VLOOKUP(AA90,Comps2,8,FALSE)</f>
        <v>mm</v>
      </c>
      <c r="CC90" t="str">
        <f>VLOOKUP(AA90,Comps2,9,FALSE)</f>
        <v>Field</v>
      </c>
      <c r="CD90">
        <f>VLOOKUP(AA90,Comps2,10,FALSE)</f>
        <v>0</v>
      </c>
      <c r="CE90" t="str">
        <f>VLOOKUP(AA90,Comps2,11,FALSE)</f>
        <v>g</v>
      </c>
      <c r="CF90" t="str">
        <f>VLOOKUP(AA90,Comps2,12,FALSE)</f>
        <v>Lab</v>
      </c>
      <c r="CG90">
        <f>VLOOKUP(AA90,Comps2,13,FALSE)</f>
        <v>0</v>
      </c>
      <c r="CH90" t="e">
        <f>VLOOKUP(AA90,Comps2,14,FALSE)</f>
        <v>#N/A</v>
      </c>
      <c r="CI90" t="str">
        <f>VLOOKUP(AA90,Comps2,15,FALSE)</f>
        <v>LAB</v>
      </c>
    </row>
    <row r="91" spans="1:87" x14ac:dyDescent="0.25">
      <c r="A91" s="1">
        <v>44698</v>
      </c>
      <c r="B91">
        <v>5</v>
      </c>
      <c r="C91">
        <v>2022</v>
      </c>
      <c r="D91" t="s">
        <v>280</v>
      </c>
      <c r="E91" t="s">
        <v>281</v>
      </c>
      <c r="F91" t="s">
        <v>78</v>
      </c>
      <c r="G91" t="s">
        <v>79</v>
      </c>
      <c r="H91" t="s">
        <v>80</v>
      </c>
      <c r="I91" t="s">
        <v>81</v>
      </c>
      <c r="J91" t="s">
        <v>82</v>
      </c>
      <c r="K91" t="s">
        <v>83</v>
      </c>
      <c r="L91" t="s">
        <v>282</v>
      </c>
      <c r="M91" t="s">
        <v>85</v>
      </c>
      <c r="N91" t="s">
        <v>86</v>
      </c>
      <c r="O91" s="2">
        <v>0.375</v>
      </c>
      <c r="P91" t="s">
        <v>87</v>
      </c>
      <c r="Q91">
        <v>1</v>
      </c>
      <c r="R91" t="s">
        <v>88</v>
      </c>
      <c r="S91">
        <v>32.988633999999998</v>
      </c>
      <c r="T91">
        <v>-116.582258</v>
      </c>
      <c r="U91" t="s">
        <v>89</v>
      </c>
      <c r="V91" t="b">
        <v>0</v>
      </c>
      <c r="W91">
        <v>9</v>
      </c>
      <c r="X91" t="s">
        <v>90</v>
      </c>
      <c r="Y91" t="s">
        <v>91</v>
      </c>
      <c r="Z91" t="s">
        <v>92</v>
      </c>
      <c r="AA91" t="s">
        <v>320</v>
      </c>
      <c r="AB91" t="s">
        <v>94</v>
      </c>
      <c r="AC91" t="s">
        <v>95</v>
      </c>
      <c r="AD91" t="s">
        <v>96</v>
      </c>
      <c r="AE91">
        <v>1</v>
      </c>
      <c r="AF91" t="s">
        <v>321</v>
      </c>
      <c r="AG91" t="b">
        <v>1</v>
      </c>
      <c r="AH91" t="s">
        <v>322</v>
      </c>
      <c r="AI91" t="s">
        <v>99</v>
      </c>
      <c r="AJ91" t="s">
        <v>100</v>
      </c>
      <c r="AK91">
        <v>90.56</v>
      </c>
      <c r="AL91" t="s">
        <v>101</v>
      </c>
      <c r="AN91" t="s">
        <v>306</v>
      </c>
      <c r="AO91">
        <v>1</v>
      </c>
      <c r="AP91" t="s">
        <v>103</v>
      </c>
      <c r="AQ91">
        <v>248</v>
      </c>
      <c r="AR91" t="s">
        <v>101</v>
      </c>
      <c r="AS91" t="s">
        <v>83</v>
      </c>
      <c r="AT91" t="s">
        <v>104</v>
      </c>
      <c r="AU91" t="s">
        <v>307</v>
      </c>
      <c r="AV91" t="s">
        <v>106</v>
      </c>
      <c r="AW91" t="s">
        <v>107</v>
      </c>
      <c r="AX91">
        <v>90</v>
      </c>
      <c r="AY91" t="s">
        <v>121</v>
      </c>
      <c r="AZ91" t="s">
        <v>109</v>
      </c>
      <c r="BA91" t="s">
        <v>110</v>
      </c>
      <c r="BB91" t="s">
        <v>122</v>
      </c>
      <c r="BC91" t="s">
        <v>112</v>
      </c>
      <c r="BD91" s="1">
        <v>44839</v>
      </c>
      <c r="BE91" t="s">
        <v>308</v>
      </c>
      <c r="BF91" s="1">
        <v>44698</v>
      </c>
      <c r="BG91" t="s">
        <v>114</v>
      </c>
      <c r="BH91" s="1">
        <v>44819</v>
      </c>
      <c r="BI91">
        <v>1</v>
      </c>
      <c r="BJ91">
        <f>BK91*1000</f>
        <v>430</v>
      </c>
      <c r="BK91">
        <v>0.43</v>
      </c>
      <c r="BL91">
        <v>0.43</v>
      </c>
      <c r="BM91" t="s">
        <v>115</v>
      </c>
      <c r="BN91" t="s">
        <v>116</v>
      </c>
      <c r="BO91">
        <v>0.21</v>
      </c>
      <c r="BP91">
        <v>0.62</v>
      </c>
      <c r="BQ91">
        <v>1</v>
      </c>
      <c r="BR91" t="s">
        <v>117</v>
      </c>
      <c r="BS91" t="s">
        <v>118</v>
      </c>
      <c r="BT91" t="s">
        <v>119</v>
      </c>
      <c r="BU91" t="s">
        <v>120</v>
      </c>
      <c r="BX91" t="b">
        <v>0</v>
      </c>
      <c r="BY91" t="b">
        <v>1</v>
      </c>
      <c r="BZ91">
        <f>VLOOKUP(AA91,Comps2,6,FALSE)</f>
        <v>148</v>
      </c>
      <c r="CA91">
        <f>VLOOKUP(AA91,Comps2,7,FALSE)</f>
        <v>155</v>
      </c>
      <c r="CB91" t="str">
        <f>VLOOKUP(AA91,Comps2,8,FALSE)</f>
        <v>mm</v>
      </c>
      <c r="CC91" t="str">
        <f>VLOOKUP(AA91,Comps2,9,FALSE)</f>
        <v>Field</v>
      </c>
      <c r="CD91">
        <f>VLOOKUP(AA91,Comps2,10,FALSE)</f>
        <v>0</v>
      </c>
      <c r="CE91" t="str">
        <f>VLOOKUP(AA91,Comps2,11,FALSE)</f>
        <v>g</v>
      </c>
      <c r="CF91" t="str">
        <f>VLOOKUP(AA91,Comps2,12,FALSE)</f>
        <v>Lab</v>
      </c>
      <c r="CG91">
        <f>VLOOKUP(AA91,Comps2,13,FALSE)</f>
        <v>0</v>
      </c>
      <c r="CH91" t="e">
        <f>VLOOKUP(AA91,Comps2,14,FALSE)</f>
        <v>#N/A</v>
      </c>
      <c r="CI91" t="str">
        <f>VLOOKUP(AA91,Comps2,15,FALSE)</f>
        <v>LAB</v>
      </c>
    </row>
    <row r="92" spans="1:87" x14ac:dyDescent="0.25">
      <c r="A92" s="1">
        <v>44795</v>
      </c>
      <c r="B92">
        <v>8</v>
      </c>
      <c r="C92">
        <v>2022</v>
      </c>
      <c r="D92" t="s">
        <v>729</v>
      </c>
      <c r="E92" t="s">
        <v>730</v>
      </c>
      <c r="F92" t="s">
        <v>78</v>
      </c>
      <c r="G92" t="s">
        <v>79</v>
      </c>
      <c r="H92" t="s">
        <v>80</v>
      </c>
      <c r="I92" t="s">
        <v>81</v>
      </c>
      <c r="J92" t="s">
        <v>82</v>
      </c>
      <c r="K92" t="s">
        <v>83</v>
      </c>
      <c r="M92" t="s">
        <v>527</v>
      </c>
      <c r="N92" t="s">
        <v>86</v>
      </c>
      <c r="O92" s="2">
        <v>0.69444444444444453</v>
      </c>
      <c r="P92" t="s">
        <v>528</v>
      </c>
      <c r="Q92">
        <v>1</v>
      </c>
      <c r="R92" t="s">
        <v>88</v>
      </c>
      <c r="S92">
        <v>32.579559000000003</v>
      </c>
      <c r="T92">
        <v>-117.137264</v>
      </c>
      <c r="U92" t="s">
        <v>89</v>
      </c>
      <c r="V92" t="b">
        <v>0</v>
      </c>
      <c r="X92" t="s">
        <v>529</v>
      </c>
      <c r="Y92" t="s">
        <v>91</v>
      </c>
      <c r="AA92" t="s">
        <v>765</v>
      </c>
      <c r="AB92" t="s">
        <v>766</v>
      </c>
      <c r="AC92" t="s">
        <v>767</v>
      </c>
      <c r="AD92" t="s">
        <v>96</v>
      </c>
      <c r="AE92">
        <v>1</v>
      </c>
      <c r="AF92" t="s">
        <v>768</v>
      </c>
      <c r="AG92" t="b">
        <v>1</v>
      </c>
      <c r="AH92" t="s">
        <v>769</v>
      </c>
      <c r="AI92" t="s">
        <v>99</v>
      </c>
      <c r="AJ92" t="s">
        <v>100</v>
      </c>
      <c r="AK92">
        <v>45.4</v>
      </c>
      <c r="AL92" t="s">
        <v>101</v>
      </c>
      <c r="AN92" t="s">
        <v>770</v>
      </c>
      <c r="AO92">
        <v>1</v>
      </c>
      <c r="AP92" t="s">
        <v>103</v>
      </c>
      <c r="AQ92">
        <v>209.7</v>
      </c>
      <c r="AR92" t="s">
        <v>101</v>
      </c>
      <c r="AS92" t="s">
        <v>83</v>
      </c>
      <c r="AT92" t="s">
        <v>104</v>
      </c>
      <c r="AU92" t="s">
        <v>771</v>
      </c>
      <c r="AV92" t="s">
        <v>106</v>
      </c>
      <c r="AW92" t="s">
        <v>107</v>
      </c>
      <c r="AX92">
        <v>90</v>
      </c>
      <c r="AY92" t="s">
        <v>121</v>
      </c>
      <c r="AZ92" t="s">
        <v>109</v>
      </c>
      <c r="BA92" t="s">
        <v>110</v>
      </c>
      <c r="BB92" t="s">
        <v>122</v>
      </c>
      <c r="BC92" t="s">
        <v>738</v>
      </c>
      <c r="BD92" s="1">
        <v>44974</v>
      </c>
      <c r="BE92" t="s">
        <v>772</v>
      </c>
      <c r="BF92" s="1">
        <v>44795</v>
      </c>
      <c r="BG92" t="s">
        <v>114</v>
      </c>
      <c r="BH92" s="1">
        <v>44973</v>
      </c>
      <c r="BI92">
        <v>1</v>
      </c>
      <c r="BJ92">
        <f>BK92*1000</f>
        <v>430</v>
      </c>
      <c r="BK92">
        <v>0.43</v>
      </c>
      <c r="BL92">
        <v>0.43</v>
      </c>
      <c r="BM92" t="s">
        <v>115</v>
      </c>
      <c r="BN92" t="s">
        <v>116</v>
      </c>
      <c r="BO92">
        <v>0.21</v>
      </c>
      <c r="BP92">
        <v>0.64</v>
      </c>
      <c r="BQ92">
        <v>1</v>
      </c>
      <c r="BR92" t="s">
        <v>117</v>
      </c>
      <c r="BS92" t="s">
        <v>118</v>
      </c>
      <c r="BT92" t="s">
        <v>119</v>
      </c>
      <c r="BU92" t="s">
        <v>120</v>
      </c>
      <c r="BX92" t="b">
        <v>0</v>
      </c>
      <c r="BY92" t="b">
        <v>1</v>
      </c>
      <c r="BZ92">
        <f>VLOOKUP(AA92,Comps2,6,FALSE)</f>
        <v>165</v>
      </c>
      <c r="CA92">
        <f>VLOOKUP(AA92,Comps2,7,FALSE)</f>
        <v>182</v>
      </c>
      <c r="CB92" t="str">
        <f>VLOOKUP(AA92,Comps2,8,FALSE)</f>
        <v>mm</v>
      </c>
      <c r="CC92" t="str">
        <f>VLOOKUP(AA92,Comps2,9,FALSE)</f>
        <v>Field</v>
      </c>
      <c r="CD92">
        <f>VLOOKUP(AA92,Comps2,10,FALSE)</f>
        <v>48.4</v>
      </c>
      <c r="CE92" t="str">
        <f>VLOOKUP(AA92,Comps2,11,FALSE)</f>
        <v>g</v>
      </c>
      <c r="CF92" t="str">
        <f>VLOOKUP(AA92,Comps2,12,FALSE)</f>
        <v>Field</v>
      </c>
      <c r="CG92">
        <f>VLOOKUP(AA92,Comps2,13,FALSE)</f>
        <v>0</v>
      </c>
      <c r="CH92" t="e">
        <f>VLOOKUP(AA92,Comps2,14,FALSE)</f>
        <v>#N/A</v>
      </c>
      <c r="CI92" t="str">
        <f>VLOOKUP(AA92,Comps2,15,FALSE)</f>
        <v>LAB</v>
      </c>
    </row>
    <row r="93" spans="1:87" x14ac:dyDescent="0.25">
      <c r="A93" s="1">
        <v>44795</v>
      </c>
      <c r="B93">
        <v>8</v>
      </c>
      <c r="C93">
        <v>2022</v>
      </c>
      <c r="D93" t="s">
        <v>729</v>
      </c>
      <c r="E93" t="s">
        <v>730</v>
      </c>
      <c r="F93" t="s">
        <v>78</v>
      </c>
      <c r="G93" t="s">
        <v>79</v>
      </c>
      <c r="H93" t="s">
        <v>80</v>
      </c>
      <c r="I93" t="s">
        <v>81</v>
      </c>
      <c r="J93" t="s">
        <v>82</v>
      </c>
      <c r="K93" t="s">
        <v>83</v>
      </c>
      <c r="M93" t="s">
        <v>527</v>
      </c>
      <c r="N93" t="s">
        <v>86</v>
      </c>
      <c r="O93" s="2">
        <v>0.69444444444444453</v>
      </c>
      <c r="P93" t="s">
        <v>528</v>
      </c>
      <c r="Q93">
        <v>1</v>
      </c>
      <c r="R93" t="s">
        <v>88</v>
      </c>
      <c r="S93">
        <v>32.579559000000003</v>
      </c>
      <c r="T93">
        <v>-117.137264</v>
      </c>
      <c r="U93" t="s">
        <v>89</v>
      </c>
      <c r="V93" t="b">
        <v>0</v>
      </c>
      <c r="X93" t="s">
        <v>529</v>
      </c>
      <c r="Y93" t="s">
        <v>91</v>
      </c>
      <c r="AA93" t="s">
        <v>773</v>
      </c>
      <c r="AB93" t="s">
        <v>766</v>
      </c>
      <c r="AC93" t="s">
        <v>767</v>
      </c>
      <c r="AD93" t="s">
        <v>96</v>
      </c>
      <c r="AE93">
        <v>1</v>
      </c>
      <c r="AF93" t="s">
        <v>774</v>
      </c>
      <c r="AG93" t="b">
        <v>1</v>
      </c>
      <c r="AH93" t="s">
        <v>775</v>
      </c>
      <c r="AI93" t="s">
        <v>99</v>
      </c>
      <c r="AJ93" t="s">
        <v>100</v>
      </c>
      <c r="AK93">
        <v>32.47</v>
      </c>
      <c r="AL93" t="s">
        <v>101</v>
      </c>
      <c r="AN93" t="s">
        <v>770</v>
      </c>
      <c r="AO93">
        <v>1</v>
      </c>
      <c r="AP93" t="s">
        <v>103</v>
      </c>
      <c r="AQ93">
        <v>209.7</v>
      </c>
      <c r="AR93" t="s">
        <v>101</v>
      </c>
      <c r="AS93" t="s">
        <v>83</v>
      </c>
      <c r="AT93" t="s">
        <v>104</v>
      </c>
      <c r="AU93" t="s">
        <v>771</v>
      </c>
      <c r="AV93" t="s">
        <v>106</v>
      </c>
      <c r="AW93" t="s">
        <v>107</v>
      </c>
      <c r="AX93">
        <v>90</v>
      </c>
      <c r="AY93" t="s">
        <v>121</v>
      </c>
      <c r="AZ93" t="s">
        <v>109</v>
      </c>
      <c r="BA93" t="s">
        <v>110</v>
      </c>
      <c r="BB93" t="s">
        <v>122</v>
      </c>
      <c r="BC93" t="s">
        <v>738</v>
      </c>
      <c r="BD93" s="1">
        <v>44974</v>
      </c>
      <c r="BE93" t="s">
        <v>772</v>
      </c>
      <c r="BF93" s="1">
        <v>44795</v>
      </c>
      <c r="BG93" t="s">
        <v>114</v>
      </c>
      <c r="BH93" s="1">
        <v>44973</v>
      </c>
      <c r="BI93">
        <v>1</v>
      </c>
      <c r="BJ93">
        <f>BK93*1000</f>
        <v>430</v>
      </c>
      <c r="BK93">
        <v>0.43</v>
      </c>
      <c r="BL93">
        <v>0.43</v>
      </c>
      <c r="BM93" t="s">
        <v>115</v>
      </c>
      <c r="BN93" t="s">
        <v>116</v>
      </c>
      <c r="BO93">
        <v>0.21</v>
      </c>
      <c r="BP93">
        <v>0.64</v>
      </c>
      <c r="BQ93">
        <v>1</v>
      </c>
      <c r="BR93" t="s">
        <v>117</v>
      </c>
      <c r="BS93" t="s">
        <v>118</v>
      </c>
      <c r="BT93" t="s">
        <v>119</v>
      </c>
      <c r="BU93" t="s">
        <v>120</v>
      </c>
      <c r="BX93" t="b">
        <v>0</v>
      </c>
      <c r="BY93" t="b">
        <v>1</v>
      </c>
      <c r="BZ93">
        <f>VLOOKUP(AA93,Comps2,6,FALSE)</f>
        <v>150</v>
      </c>
      <c r="CA93">
        <f>VLOOKUP(AA93,Comps2,7,FALSE)</f>
        <v>164</v>
      </c>
      <c r="CB93" t="str">
        <f>VLOOKUP(AA93,Comps2,8,FALSE)</f>
        <v>mm</v>
      </c>
      <c r="CC93" t="str">
        <f>VLOOKUP(AA93,Comps2,9,FALSE)</f>
        <v>Field</v>
      </c>
      <c r="CD93">
        <f>VLOOKUP(AA93,Comps2,10,FALSE)</f>
        <v>33.200000000000003</v>
      </c>
      <c r="CE93" t="str">
        <f>VLOOKUP(AA93,Comps2,11,FALSE)</f>
        <v>g</v>
      </c>
      <c r="CF93" t="str">
        <f>VLOOKUP(AA93,Comps2,12,FALSE)</f>
        <v>Field</v>
      </c>
      <c r="CG93">
        <f>VLOOKUP(AA93,Comps2,13,FALSE)</f>
        <v>0</v>
      </c>
      <c r="CH93" t="e">
        <f>VLOOKUP(AA93,Comps2,14,FALSE)</f>
        <v>#N/A</v>
      </c>
      <c r="CI93" t="str">
        <f>VLOOKUP(AA93,Comps2,15,FALSE)</f>
        <v>LAB</v>
      </c>
    </row>
    <row r="94" spans="1:87" x14ac:dyDescent="0.25">
      <c r="A94" s="1">
        <v>44795</v>
      </c>
      <c r="B94">
        <v>8</v>
      </c>
      <c r="C94">
        <v>2022</v>
      </c>
      <c r="D94" t="s">
        <v>729</v>
      </c>
      <c r="E94" t="s">
        <v>730</v>
      </c>
      <c r="F94" t="s">
        <v>78</v>
      </c>
      <c r="G94" t="s">
        <v>79</v>
      </c>
      <c r="H94" t="s">
        <v>80</v>
      </c>
      <c r="I94" t="s">
        <v>81</v>
      </c>
      <c r="J94" t="s">
        <v>82</v>
      </c>
      <c r="K94" t="s">
        <v>83</v>
      </c>
      <c r="M94" t="s">
        <v>527</v>
      </c>
      <c r="N94" t="s">
        <v>86</v>
      </c>
      <c r="O94" s="2">
        <v>0.69444444444444453</v>
      </c>
      <c r="P94" t="s">
        <v>528</v>
      </c>
      <c r="Q94">
        <v>1</v>
      </c>
      <c r="R94" t="s">
        <v>88</v>
      </c>
      <c r="S94">
        <v>32.579559000000003</v>
      </c>
      <c r="T94">
        <v>-117.137264</v>
      </c>
      <c r="U94" t="s">
        <v>89</v>
      </c>
      <c r="V94" t="b">
        <v>0</v>
      </c>
      <c r="X94" t="s">
        <v>529</v>
      </c>
      <c r="Y94" t="s">
        <v>91</v>
      </c>
      <c r="AA94" t="s">
        <v>776</v>
      </c>
      <c r="AB94" t="s">
        <v>766</v>
      </c>
      <c r="AC94" t="s">
        <v>767</v>
      </c>
      <c r="AD94" t="s">
        <v>96</v>
      </c>
      <c r="AE94">
        <v>1</v>
      </c>
      <c r="AF94" t="s">
        <v>777</v>
      </c>
      <c r="AG94" t="b">
        <v>1</v>
      </c>
      <c r="AH94" t="s">
        <v>778</v>
      </c>
      <c r="AI94" t="s">
        <v>99</v>
      </c>
      <c r="AJ94" t="s">
        <v>100</v>
      </c>
      <c r="AK94">
        <v>49.97</v>
      </c>
      <c r="AL94" t="s">
        <v>101</v>
      </c>
      <c r="AN94" t="s">
        <v>770</v>
      </c>
      <c r="AO94">
        <v>1</v>
      </c>
      <c r="AP94" t="s">
        <v>103</v>
      </c>
      <c r="AQ94">
        <v>209.7</v>
      </c>
      <c r="AR94" t="s">
        <v>101</v>
      </c>
      <c r="AS94" t="s">
        <v>83</v>
      </c>
      <c r="AT94" t="s">
        <v>104</v>
      </c>
      <c r="AU94" t="s">
        <v>771</v>
      </c>
      <c r="AV94" t="s">
        <v>106</v>
      </c>
      <c r="AW94" t="s">
        <v>107</v>
      </c>
      <c r="AX94">
        <v>90</v>
      </c>
      <c r="AY94" t="s">
        <v>121</v>
      </c>
      <c r="AZ94" t="s">
        <v>109</v>
      </c>
      <c r="BA94" t="s">
        <v>110</v>
      </c>
      <c r="BB94" t="s">
        <v>122</v>
      </c>
      <c r="BC94" t="s">
        <v>738</v>
      </c>
      <c r="BD94" s="1">
        <v>44974</v>
      </c>
      <c r="BE94" t="s">
        <v>772</v>
      </c>
      <c r="BF94" s="1">
        <v>44795</v>
      </c>
      <c r="BG94" t="s">
        <v>114</v>
      </c>
      <c r="BH94" s="1">
        <v>44973</v>
      </c>
      <c r="BI94">
        <v>1</v>
      </c>
      <c r="BJ94">
        <f>BK94*1000</f>
        <v>430</v>
      </c>
      <c r="BK94">
        <v>0.43</v>
      </c>
      <c r="BL94">
        <v>0.43</v>
      </c>
      <c r="BM94" t="s">
        <v>115</v>
      </c>
      <c r="BN94" t="s">
        <v>116</v>
      </c>
      <c r="BO94">
        <v>0.21</v>
      </c>
      <c r="BP94">
        <v>0.64</v>
      </c>
      <c r="BQ94">
        <v>1</v>
      </c>
      <c r="BR94" t="s">
        <v>117</v>
      </c>
      <c r="BS94" t="s">
        <v>118</v>
      </c>
      <c r="BT94" t="s">
        <v>119</v>
      </c>
      <c r="BU94" t="s">
        <v>120</v>
      </c>
      <c r="BX94" t="b">
        <v>0</v>
      </c>
      <c r="BY94" t="b">
        <v>1</v>
      </c>
      <c r="BZ94">
        <f>VLOOKUP(AA94,Comps2,6,FALSE)</f>
        <v>170</v>
      </c>
      <c r="CA94">
        <f>VLOOKUP(AA94,Comps2,7,FALSE)</f>
        <v>185</v>
      </c>
      <c r="CB94" t="str">
        <f>VLOOKUP(AA94,Comps2,8,FALSE)</f>
        <v>mm</v>
      </c>
      <c r="CC94" t="str">
        <f>VLOOKUP(AA94,Comps2,9,FALSE)</f>
        <v>Field</v>
      </c>
      <c r="CD94">
        <f>VLOOKUP(AA94,Comps2,10,FALSE)</f>
        <v>51.9</v>
      </c>
      <c r="CE94" t="str">
        <f>VLOOKUP(AA94,Comps2,11,FALSE)</f>
        <v>g</v>
      </c>
      <c r="CF94" t="str">
        <f>VLOOKUP(AA94,Comps2,12,FALSE)</f>
        <v>Field</v>
      </c>
      <c r="CG94">
        <f>VLOOKUP(AA94,Comps2,13,FALSE)</f>
        <v>0</v>
      </c>
      <c r="CH94" t="e">
        <f>VLOOKUP(AA94,Comps2,14,FALSE)</f>
        <v>#N/A</v>
      </c>
      <c r="CI94" t="str">
        <f>VLOOKUP(AA94,Comps2,15,FALSE)</f>
        <v>LAB</v>
      </c>
    </row>
    <row r="95" spans="1:87" x14ac:dyDescent="0.25">
      <c r="A95" s="1">
        <v>44795</v>
      </c>
      <c r="B95">
        <v>8</v>
      </c>
      <c r="C95">
        <v>2022</v>
      </c>
      <c r="D95" t="s">
        <v>729</v>
      </c>
      <c r="E95" t="s">
        <v>730</v>
      </c>
      <c r="F95" t="s">
        <v>78</v>
      </c>
      <c r="G95" t="s">
        <v>79</v>
      </c>
      <c r="H95" t="s">
        <v>80</v>
      </c>
      <c r="I95" t="s">
        <v>81</v>
      </c>
      <c r="J95" t="s">
        <v>82</v>
      </c>
      <c r="K95" t="s">
        <v>83</v>
      </c>
      <c r="M95" t="s">
        <v>527</v>
      </c>
      <c r="N95" t="s">
        <v>86</v>
      </c>
      <c r="O95" s="2">
        <v>0.69444444444444453</v>
      </c>
      <c r="P95" t="s">
        <v>528</v>
      </c>
      <c r="Q95">
        <v>1</v>
      </c>
      <c r="R95" t="s">
        <v>88</v>
      </c>
      <c r="S95">
        <v>32.579559000000003</v>
      </c>
      <c r="T95">
        <v>-117.137264</v>
      </c>
      <c r="U95" t="s">
        <v>89</v>
      </c>
      <c r="V95" t="b">
        <v>0</v>
      </c>
      <c r="X95" t="s">
        <v>529</v>
      </c>
      <c r="Y95" t="s">
        <v>91</v>
      </c>
      <c r="AA95" t="s">
        <v>779</v>
      </c>
      <c r="AB95" t="s">
        <v>766</v>
      </c>
      <c r="AC95" t="s">
        <v>767</v>
      </c>
      <c r="AD95" t="s">
        <v>96</v>
      </c>
      <c r="AE95">
        <v>1</v>
      </c>
      <c r="AF95" t="s">
        <v>780</v>
      </c>
      <c r="AG95" t="b">
        <v>1</v>
      </c>
      <c r="AH95" t="s">
        <v>781</v>
      </c>
      <c r="AI95" t="s">
        <v>99</v>
      </c>
      <c r="AJ95" t="s">
        <v>100</v>
      </c>
      <c r="AK95">
        <v>37</v>
      </c>
      <c r="AL95" t="s">
        <v>101</v>
      </c>
      <c r="AN95" t="s">
        <v>770</v>
      </c>
      <c r="AO95">
        <v>1</v>
      </c>
      <c r="AP95" t="s">
        <v>103</v>
      </c>
      <c r="AQ95">
        <v>209.7</v>
      </c>
      <c r="AR95" t="s">
        <v>101</v>
      </c>
      <c r="AS95" t="s">
        <v>83</v>
      </c>
      <c r="AT95" t="s">
        <v>104</v>
      </c>
      <c r="AU95" t="s">
        <v>771</v>
      </c>
      <c r="AV95" t="s">
        <v>106</v>
      </c>
      <c r="AW95" t="s">
        <v>107</v>
      </c>
      <c r="AX95">
        <v>90</v>
      </c>
      <c r="AY95" t="s">
        <v>121</v>
      </c>
      <c r="AZ95" t="s">
        <v>109</v>
      </c>
      <c r="BA95" t="s">
        <v>110</v>
      </c>
      <c r="BB95" t="s">
        <v>122</v>
      </c>
      <c r="BC95" t="s">
        <v>738</v>
      </c>
      <c r="BD95" s="1">
        <v>44974</v>
      </c>
      <c r="BE95" t="s">
        <v>772</v>
      </c>
      <c r="BF95" s="1">
        <v>44795</v>
      </c>
      <c r="BG95" t="s">
        <v>114</v>
      </c>
      <c r="BH95" s="1">
        <v>44973</v>
      </c>
      <c r="BI95">
        <v>1</v>
      </c>
      <c r="BJ95">
        <f>BK95*1000</f>
        <v>430</v>
      </c>
      <c r="BK95">
        <v>0.43</v>
      </c>
      <c r="BL95">
        <v>0.43</v>
      </c>
      <c r="BM95" t="s">
        <v>115</v>
      </c>
      <c r="BN95" t="s">
        <v>116</v>
      </c>
      <c r="BO95">
        <v>0.21</v>
      </c>
      <c r="BP95">
        <v>0.64</v>
      </c>
      <c r="BQ95">
        <v>1</v>
      </c>
      <c r="BR95" t="s">
        <v>117</v>
      </c>
      <c r="BS95" t="s">
        <v>118</v>
      </c>
      <c r="BT95" t="s">
        <v>119</v>
      </c>
      <c r="BU95" t="s">
        <v>120</v>
      </c>
      <c r="BX95" t="b">
        <v>0</v>
      </c>
      <c r="BY95" t="b">
        <v>1</v>
      </c>
      <c r="BZ95">
        <f>VLOOKUP(AA95,Comps2,6,FALSE)</f>
        <v>172</v>
      </c>
      <c r="CA95">
        <f>VLOOKUP(AA95,Comps2,7,FALSE)</f>
        <v>194</v>
      </c>
      <c r="CB95" t="str">
        <f>VLOOKUP(AA95,Comps2,8,FALSE)</f>
        <v>mm</v>
      </c>
      <c r="CC95" t="str">
        <f>VLOOKUP(AA95,Comps2,9,FALSE)</f>
        <v>Field</v>
      </c>
      <c r="CD95">
        <f>VLOOKUP(AA95,Comps2,10,FALSE)</f>
        <v>58.4</v>
      </c>
      <c r="CE95" t="str">
        <f>VLOOKUP(AA95,Comps2,11,FALSE)</f>
        <v>g</v>
      </c>
      <c r="CF95" t="str">
        <f>VLOOKUP(AA95,Comps2,12,FALSE)</f>
        <v>Field</v>
      </c>
      <c r="CG95">
        <f>VLOOKUP(AA95,Comps2,13,FALSE)</f>
        <v>0</v>
      </c>
      <c r="CH95" t="e">
        <f>VLOOKUP(AA95,Comps2,14,FALSE)</f>
        <v>#N/A</v>
      </c>
      <c r="CI95" t="str">
        <f>VLOOKUP(AA95,Comps2,15,FALSE)</f>
        <v>LAB</v>
      </c>
    </row>
    <row r="96" spans="1:87" x14ac:dyDescent="0.25">
      <c r="A96" s="1">
        <v>44796</v>
      </c>
      <c r="B96">
        <v>8</v>
      </c>
      <c r="C96">
        <v>2022</v>
      </c>
      <c r="D96" t="s">
        <v>729</v>
      </c>
      <c r="E96" t="s">
        <v>730</v>
      </c>
      <c r="F96" t="s">
        <v>78</v>
      </c>
      <c r="G96" t="s">
        <v>79</v>
      </c>
      <c r="H96" t="s">
        <v>80</v>
      </c>
      <c r="I96" t="s">
        <v>81</v>
      </c>
      <c r="J96" t="s">
        <v>82</v>
      </c>
      <c r="K96" t="s">
        <v>83</v>
      </c>
      <c r="M96" t="s">
        <v>527</v>
      </c>
      <c r="N96" t="s">
        <v>86</v>
      </c>
      <c r="O96" s="2">
        <v>0.45833333333333331</v>
      </c>
      <c r="P96" t="s">
        <v>528</v>
      </c>
      <c r="Q96">
        <v>1</v>
      </c>
      <c r="R96" t="s">
        <v>88</v>
      </c>
      <c r="S96">
        <v>32.579559000000003</v>
      </c>
      <c r="T96">
        <v>-117.137264</v>
      </c>
      <c r="U96" t="s">
        <v>89</v>
      </c>
      <c r="V96" t="b">
        <v>0</v>
      </c>
      <c r="X96" t="s">
        <v>529</v>
      </c>
      <c r="Y96" t="s">
        <v>91</v>
      </c>
      <c r="AA96" t="s">
        <v>845</v>
      </c>
      <c r="AB96" t="s">
        <v>766</v>
      </c>
      <c r="AC96" t="s">
        <v>767</v>
      </c>
      <c r="AD96" t="s">
        <v>96</v>
      </c>
      <c r="AE96">
        <v>1</v>
      </c>
      <c r="AF96" t="s">
        <v>846</v>
      </c>
      <c r="AG96" t="b">
        <v>1</v>
      </c>
      <c r="AH96" t="s">
        <v>847</v>
      </c>
      <c r="AI96" t="s">
        <v>99</v>
      </c>
      <c r="AJ96" t="s">
        <v>100</v>
      </c>
      <c r="AK96">
        <v>44.86</v>
      </c>
      <c r="AL96" t="s">
        <v>101</v>
      </c>
      <c r="AN96" t="s">
        <v>770</v>
      </c>
      <c r="AO96">
        <v>1</v>
      </c>
      <c r="AP96" t="s">
        <v>103</v>
      </c>
      <c r="AQ96">
        <v>209.7</v>
      </c>
      <c r="AR96" t="s">
        <v>101</v>
      </c>
      <c r="AS96" t="s">
        <v>83</v>
      </c>
      <c r="AT96" t="s">
        <v>104</v>
      </c>
      <c r="AU96" t="s">
        <v>771</v>
      </c>
      <c r="AV96" t="s">
        <v>106</v>
      </c>
      <c r="AW96" t="s">
        <v>107</v>
      </c>
      <c r="AX96">
        <v>90</v>
      </c>
      <c r="AY96" t="s">
        <v>121</v>
      </c>
      <c r="AZ96" t="s">
        <v>109</v>
      </c>
      <c r="BA96" t="s">
        <v>110</v>
      </c>
      <c r="BB96" t="s">
        <v>122</v>
      </c>
      <c r="BC96" t="s">
        <v>738</v>
      </c>
      <c r="BD96" s="1">
        <v>44974</v>
      </c>
      <c r="BE96" t="s">
        <v>772</v>
      </c>
      <c r="BF96" s="1">
        <v>44795</v>
      </c>
      <c r="BG96" t="s">
        <v>114</v>
      </c>
      <c r="BH96" s="1">
        <v>44973</v>
      </c>
      <c r="BI96">
        <v>1</v>
      </c>
      <c r="BJ96">
        <f>BK96*1000</f>
        <v>430</v>
      </c>
      <c r="BK96">
        <v>0.43</v>
      </c>
      <c r="BL96">
        <v>0.43</v>
      </c>
      <c r="BM96" t="s">
        <v>115</v>
      </c>
      <c r="BN96" t="s">
        <v>116</v>
      </c>
      <c r="BO96">
        <v>0.21</v>
      </c>
      <c r="BP96">
        <v>0.64</v>
      </c>
      <c r="BQ96">
        <v>1</v>
      </c>
      <c r="BR96" t="s">
        <v>117</v>
      </c>
      <c r="BS96" t="s">
        <v>118</v>
      </c>
      <c r="BT96" t="s">
        <v>119</v>
      </c>
      <c r="BU96" t="s">
        <v>120</v>
      </c>
      <c r="BX96" t="b">
        <v>0</v>
      </c>
      <c r="BY96" t="b">
        <v>1</v>
      </c>
      <c r="BZ96">
        <f>VLOOKUP(AA96,Comps2,6,FALSE)</f>
        <v>158</v>
      </c>
      <c r="CA96">
        <f>VLOOKUP(AA96,Comps2,7,FALSE)</f>
        <v>176</v>
      </c>
      <c r="CB96" t="str">
        <f>VLOOKUP(AA96,Comps2,8,FALSE)</f>
        <v>mm</v>
      </c>
      <c r="CC96" t="str">
        <f>VLOOKUP(AA96,Comps2,9,FALSE)</f>
        <v>Field</v>
      </c>
      <c r="CD96">
        <f>VLOOKUP(AA96,Comps2,10,FALSE)</f>
        <v>47</v>
      </c>
      <c r="CE96" t="str">
        <f>VLOOKUP(AA96,Comps2,11,FALSE)</f>
        <v>g</v>
      </c>
      <c r="CF96" t="str">
        <f>VLOOKUP(AA96,Comps2,12,FALSE)</f>
        <v>Field</v>
      </c>
      <c r="CG96">
        <f>VLOOKUP(AA96,Comps2,13,FALSE)</f>
        <v>0</v>
      </c>
      <c r="CH96" t="e">
        <f>VLOOKUP(AA96,Comps2,14,FALSE)</f>
        <v>#N/A</v>
      </c>
      <c r="CI96" t="str">
        <f>VLOOKUP(AA96,Comps2,15,FALSE)</f>
        <v>LAB</v>
      </c>
    </row>
    <row r="97" spans="1:87" x14ac:dyDescent="0.25">
      <c r="A97" s="1">
        <v>44697</v>
      </c>
      <c r="B97">
        <v>5</v>
      </c>
      <c r="C97">
        <v>2022</v>
      </c>
      <c r="D97" t="s">
        <v>76</v>
      </c>
      <c r="E97" t="s">
        <v>77</v>
      </c>
      <c r="F97" t="s">
        <v>78</v>
      </c>
      <c r="G97" t="s">
        <v>79</v>
      </c>
      <c r="H97" t="s">
        <v>80</v>
      </c>
      <c r="I97" t="s">
        <v>81</v>
      </c>
      <c r="J97" t="s">
        <v>82</v>
      </c>
      <c r="K97" t="s">
        <v>83</v>
      </c>
      <c r="L97" t="s">
        <v>84</v>
      </c>
      <c r="M97" t="s">
        <v>85</v>
      </c>
      <c r="N97" t="s">
        <v>86</v>
      </c>
      <c r="O97" s="2">
        <v>0.55555555555555558</v>
      </c>
      <c r="P97" t="s">
        <v>87</v>
      </c>
      <c r="Q97">
        <v>1</v>
      </c>
      <c r="R97" t="s">
        <v>88</v>
      </c>
      <c r="S97">
        <v>32.736890000000002</v>
      </c>
      <c r="T97">
        <v>-117.06286</v>
      </c>
      <c r="U97" t="s">
        <v>89</v>
      </c>
      <c r="V97" t="b">
        <v>0</v>
      </c>
      <c r="X97" t="s">
        <v>90</v>
      </c>
      <c r="Y97" t="s">
        <v>91</v>
      </c>
      <c r="Z97" t="s">
        <v>92</v>
      </c>
      <c r="AA97" t="s">
        <v>93</v>
      </c>
      <c r="AB97" t="s">
        <v>94</v>
      </c>
      <c r="AC97" t="s">
        <v>95</v>
      </c>
      <c r="AD97" t="s">
        <v>96</v>
      </c>
      <c r="AE97">
        <v>1</v>
      </c>
      <c r="AF97" t="s">
        <v>97</v>
      </c>
      <c r="AG97" t="b">
        <v>1</v>
      </c>
      <c r="AH97" t="s">
        <v>98</v>
      </c>
      <c r="AI97" t="s">
        <v>99</v>
      </c>
      <c r="AJ97" t="s">
        <v>100</v>
      </c>
      <c r="AK97">
        <v>115</v>
      </c>
      <c r="AL97" t="s">
        <v>101</v>
      </c>
      <c r="AN97" t="s">
        <v>102</v>
      </c>
      <c r="AO97">
        <v>1</v>
      </c>
      <c r="AP97" t="s">
        <v>103</v>
      </c>
      <c r="AQ97">
        <v>575</v>
      </c>
      <c r="AR97" t="s">
        <v>101</v>
      </c>
      <c r="AS97" t="s">
        <v>83</v>
      </c>
      <c r="AT97" t="s">
        <v>104</v>
      </c>
      <c r="AU97" t="s">
        <v>105</v>
      </c>
      <c r="AV97" t="s">
        <v>106</v>
      </c>
      <c r="AW97" t="s">
        <v>107</v>
      </c>
      <c r="AX97">
        <v>90</v>
      </c>
      <c r="AY97" t="s">
        <v>121</v>
      </c>
      <c r="AZ97" t="s">
        <v>109</v>
      </c>
      <c r="BA97" t="s">
        <v>110</v>
      </c>
      <c r="BB97" t="s">
        <v>122</v>
      </c>
      <c r="BC97" t="s">
        <v>112</v>
      </c>
      <c r="BD97" s="1">
        <v>44839</v>
      </c>
      <c r="BE97" t="s">
        <v>113</v>
      </c>
      <c r="BF97" s="1">
        <v>44697</v>
      </c>
      <c r="BG97" t="s">
        <v>114</v>
      </c>
      <c r="BH97" s="1">
        <v>44819</v>
      </c>
      <c r="BI97">
        <v>1</v>
      </c>
      <c r="BJ97">
        <f>BK97*1000</f>
        <v>400</v>
      </c>
      <c r="BK97">
        <v>0.4</v>
      </c>
      <c r="BL97">
        <v>0.4</v>
      </c>
      <c r="BM97" t="s">
        <v>115</v>
      </c>
      <c r="BN97" t="s">
        <v>116</v>
      </c>
      <c r="BO97">
        <v>0.21</v>
      </c>
      <c r="BP97">
        <v>0.62</v>
      </c>
      <c r="BQ97">
        <v>1</v>
      </c>
      <c r="BR97" t="s">
        <v>117</v>
      </c>
      <c r="BS97" t="s">
        <v>118</v>
      </c>
      <c r="BT97" t="s">
        <v>119</v>
      </c>
      <c r="BU97" t="s">
        <v>120</v>
      </c>
      <c r="BX97" t="b">
        <v>0</v>
      </c>
      <c r="BY97" t="b">
        <v>1</v>
      </c>
      <c r="BZ97">
        <f>VLOOKUP(AA97,Comps2,6,FALSE)</f>
        <v>165</v>
      </c>
      <c r="CA97">
        <f>VLOOKUP(AA97,Comps2,7,FALSE)</f>
        <v>175</v>
      </c>
      <c r="CB97" t="str">
        <f>VLOOKUP(AA97,Comps2,8,FALSE)</f>
        <v>mm</v>
      </c>
      <c r="CC97" t="str">
        <f>VLOOKUP(AA97,Comps2,9,FALSE)</f>
        <v>Field</v>
      </c>
      <c r="CD97">
        <f>VLOOKUP(AA97,Comps2,10,FALSE)</f>
        <v>115</v>
      </c>
      <c r="CE97" t="str">
        <f>VLOOKUP(AA97,Comps2,11,FALSE)</f>
        <v>g</v>
      </c>
      <c r="CF97" t="str">
        <f>VLOOKUP(AA97,Comps2,12,FALSE)</f>
        <v>Field</v>
      </c>
      <c r="CG97">
        <f>VLOOKUP(AA97,Comps2,13,FALSE)</f>
        <v>0</v>
      </c>
      <c r="CH97" t="e">
        <f>VLOOKUP(AA97,Comps2,14,FALSE)</f>
        <v>#N/A</v>
      </c>
      <c r="CI97" t="str">
        <f>VLOOKUP(AA97,Comps2,15,FALSE)</f>
        <v>LAB</v>
      </c>
    </row>
    <row r="98" spans="1:87" x14ac:dyDescent="0.25">
      <c r="A98" s="1">
        <v>44697</v>
      </c>
      <c r="B98">
        <v>5</v>
      </c>
      <c r="C98">
        <v>2022</v>
      </c>
      <c r="D98" t="s">
        <v>76</v>
      </c>
      <c r="E98" t="s">
        <v>77</v>
      </c>
      <c r="F98" t="s">
        <v>78</v>
      </c>
      <c r="G98" t="s">
        <v>79</v>
      </c>
      <c r="H98" t="s">
        <v>80</v>
      </c>
      <c r="I98" t="s">
        <v>81</v>
      </c>
      <c r="J98" t="s">
        <v>82</v>
      </c>
      <c r="K98" t="s">
        <v>83</v>
      </c>
      <c r="L98" t="s">
        <v>84</v>
      </c>
      <c r="M98" t="s">
        <v>85</v>
      </c>
      <c r="N98" t="s">
        <v>86</v>
      </c>
      <c r="O98" s="2">
        <v>0.55555555555555558</v>
      </c>
      <c r="P98" t="s">
        <v>87</v>
      </c>
      <c r="Q98">
        <v>1</v>
      </c>
      <c r="R98" t="s">
        <v>88</v>
      </c>
      <c r="S98">
        <v>32.736890000000002</v>
      </c>
      <c r="T98">
        <v>-117.06286</v>
      </c>
      <c r="U98" t="s">
        <v>89</v>
      </c>
      <c r="V98" t="b">
        <v>0</v>
      </c>
      <c r="X98" t="s">
        <v>90</v>
      </c>
      <c r="Y98" t="s">
        <v>91</v>
      </c>
      <c r="Z98" t="s">
        <v>92</v>
      </c>
      <c r="AA98" t="s">
        <v>129</v>
      </c>
      <c r="AB98" t="s">
        <v>94</v>
      </c>
      <c r="AC98" t="s">
        <v>95</v>
      </c>
      <c r="AD98" t="s">
        <v>96</v>
      </c>
      <c r="AE98">
        <v>1</v>
      </c>
      <c r="AF98" t="s">
        <v>130</v>
      </c>
      <c r="AG98" t="b">
        <v>1</v>
      </c>
      <c r="AH98" t="s">
        <v>131</v>
      </c>
      <c r="AI98" t="s">
        <v>99</v>
      </c>
      <c r="AJ98" t="s">
        <v>100</v>
      </c>
      <c r="AK98">
        <v>100</v>
      </c>
      <c r="AL98" t="s">
        <v>101</v>
      </c>
      <c r="AN98" t="s">
        <v>102</v>
      </c>
      <c r="AO98">
        <v>1</v>
      </c>
      <c r="AP98" t="s">
        <v>103</v>
      </c>
      <c r="AQ98">
        <v>575</v>
      </c>
      <c r="AR98" t="s">
        <v>101</v>
      </c>
      <c r="AS98" t="s">
        <v>83</v>
      </c>
      <c r="AT98" t="s">
        <v>104</v>
      </c>
      <c r="AU98" t="s">
        <v>105</v>
      </c>
      <c r="AV98" t="s">
        <v>106</v>
      </c>
      <c r="AW98" t="s">
        <v>107</v>
      </c>
      <c r="AX98">
        <v>90</v>
      </c>
      <c r="AY98" t="s">
        <v>121</v>
      </c>
      <c r="AZ98" t="s">
        <v>109</v>
      </c>
      <c r="BA98" t="s">
        <v>110</v>
      </c>
      <c r="BB98" t="s">
        <v>122</v>
      </c>
      <c r="BC98" t="s">
        <v>112</v>
      </c>
      <c r="BD98" s="1">
        <v>44839</v>
      </c>
      <c r="BE98" t="s">
        <v>113</v>
      </c>
      <c r="BF98" s="1">
        <v>44697</v>
      </c>
      <c r="BG98" t="s">
        <v>114</v>
      </c>
      <c r="BH98" s="1">
        <v>44819</v>
      </c>
      <c r="BI98">
        <v>1</v>
      </c>
      <c r="BJ98">
        <f>BK98*1000</f>
        <v>400</v>
      </c>
      <c r="BK98">
        <v>0.4</v>
      </c>
      <c r="BL98">
        <v>0.4</v>
      </c>
      <c r="BM98" t="s">
        <v>115</v>
      </c>
      <c r="BN98" t="s">
        <v>116</v>
      </c>
      <c r="BO98">
        <v>0.21</v>
      </c>
      <c r="BP98">
        <v>0.62</v>
      </c>
      <c r="BQ98">
        <v>1</v>
      </c>
      <c r="BR98" t="s">
        <v>117</v>
      </c>
      <c r="BS98" t="s">
        <v>118</v>
      </c>
      <c r="BT98" t="s">
        <v>119</v>
      </c>
      <c r="BU98" t="s">
        <v>120</v>
      </c>
      <c r="BX98" t="b">
        <v>0</v>
      </c>
      <c r="BY98" t="b">
        <v>1</v>
      </c>
      <c r="BZ98">
        <f>VLOOKUP(AA98,Comps2,6,FALSE)</f>
        <v>161</v>
      </c>
      <c r="CA98">
        <f>VLOOKUP(AA98,Comps2,7,FALSE)</f>
        <v>172</v>
      </c>
      <c r="CB98" t="str">
        <f>VLOOKUP(AA98,Comps2,8,FALSE)</f>
        <v>mm</v>
      </c>
      <c r="CC98" t="str">
        <f>VLOOKUP(AA98,Comps2,9,FALSE)</f>
        <v>Field</v>
      </c>
      <c r="CD98">
        <f>VLOOKUP(AA98,Comps2,10,FALSE)</f>
        <v>100</v>
      </c>
      <c r="CE98" t="str">
        <f>VLOOKUP(AA98,Comps2,11,FALSE)</f>
        <v>g</v>
      </c>
      <c r="CF98" t="str">
        <f>VLOOKUP(AA98,Comps2,12,FALSE)</f>
        <v>Field</v>
      </c>
      <c r="CG98">
        <f>VLOOKUP(AA98,Comps2,13,FALSE)</f>
        <v>0</v>
      </c>
      <c r="CH98" t="e">
        <f>VLOOKUP(AA98,Comps2,14,FALSE)</f>
        <v>#N/A</v>
      </c>
      <c r="CI98" t="str">
        <f>VLOOKUP(AA98,Comps2,15,FALSE)</f>
        <v>LAB</v>
      </c>
    </row>
    <row r="99" spans="1:87" x14ac:dyDescent="0.25">
      <c r="A99" s="1">
        <v>44697</v>
      </c>
      <c r="B99">
        <v>5</v>
      </c>
      <c r="C99">
        <v>2022</v>
      </c>
      <c r="D99" t="s">
        <v>76</v>
      </c>
      <c r="E99" t="s">
        <v>77</v>
      </c>
      <c r="F99" t="s">
        <v>78</v>
      </c>
      <c r="G99" t="s">
        <v>79</v>
      </c>
      <c r="H99" t="s">
        <v>80</v>
      </c>
      <c r="I99" t="s">
        <v>81</v>
      </c>
      <c r="J99" t="s">
        <v>82</v>
      </c>
      <c r="K99" t="s">
        <v>83</v>
      </c>
      <c r="L99" t="s">
        <v>84</v>
      </c>
      <c r="M99" t="s">
        <v>85</v>
      </c>
      <c r="N99" t="s">
        <v>86</v>
      </c>
      <c r="O99" s="2">
        <v>0.55555555555555558</v>
      </c>
      <c r="P99" t="s">
        <v>87</v>
      </c>
      <c r="Q99">
        <v>1</v>
      </c>
      <c r="R99" t="s">
        <v>88</v>
      </c>
      <c r="S99">
        <v>32.736890000000002</v>
      </c>
      <c r="T99">
        <v>-117.06286</v>
      </c>
      <c r="U99" t="s">
        <v>89</v>
      </c>
      <c r="V99" t="b">
        <v>0</v>
      </c>
      <c r="X99" t="s">
        <v>90</v>
      </c>
      <c r="Y99" t="s">
        <v>91</v>
      </c>
      <c r="Z99" t="s">
        <v>92</v>
      </c>
      <c r="AA99" t="s">
        <v>132</v>
      </c>
      <c r="AB99" t="s">
        <v>94</v>
      </c>
      <c r="AC99" t="s">
        <v>95</v>
      </c>
      <c r="AD99" t="s">
        <v>96</v>
      </c>
      <c r="AE99">
        <v>1</v>
      </c>
      <c r="AF99" t="s">
        <v>133</v>
      </c>
      <c r="AG99" t="b">
        <v>1</v>
      </c>
      <c r="AH99" t="s">
        <v>134</v>
      </c>
      <c r="AI99" t="s">
        <v>99</v>
      </c>
      <c r="AJ99" t="s">
        <v>100</v>
      </c>
      <c r="AK99">
        <v>115</v>
      </c>
      <c r="AL99" t="s">
        <v>101</v>
      </c>
      <c r="AN99" t="s">
        <v>102</v>
      </c>
      <c r="AO99">
        <v>1</v>
      </c>
      <c r="AP99" t="s">
        <v>103</v>
      </c>
      <c r="AQ99">
        <v>575</v>
      </c>
      <c r="AR99" t="s">
        <v>101</v>
      </c>
      <c r="AS99" t="s">
        <v>83</v>
      </c>
      <c r="AT99" t="s">
        <v>104</v>
      </c>
      <c r="AU99" t="s">
        <v>105</v>
      </c>
      <c r="AV99" t="s">
        <v>106</v>
      </c>
      <c r="AW99" t="s">
        <v>107</v>
      </c>
      <c r="AX99">
        <v>90</v>
      </c>
      <c r="AY99" t="s">
        <v>121</v>
      </c>
      <c r="AZ99" t="s">
        <v>109</v>
      </c>
      <c r="BA99" t="s">
        <v>110</v>
      </c>
      <c r="BB99" t="s">
        <v>122</v>
      </c>
      <c r="BC99" t="s">
        <v>112</v>
      </c>
      <c r="BD99" s="1">
        <v>44839</v>
      </c>
      <c r="BE99" t="s">
        <v>113</v>
      </c>
      <c r="BF99" s="1">
        <v>44697</v>
      </c>
      <c r="BG99" t="s">
        <v>114</v>
      </c>
      <c r="BH99" s="1">
        <v>44819</v>
      </c>
      <c r="BI99">
        <v>1</v>
      </c>
      <c r="BJ99">
        <f>BK99*1000</f>
        <v>400</v>
      </c>
      <c r="BK99">
        <v>0.4</v>
      </c>
      <c r="BL99">
        <v>0.4</v>
      </c>
      <c r="BM99" t="s">
        <v>115</v>
      </c>
      <c r="BN99" t="s">
        <v>116</v>
      </c>
      <c r="BO99">
        <v>0.21</v>
      </c>
      <c r="BP99">
        <v>0.62</v>
      </c>
      <c r="BQ99">
        <v>1</v>
      </c>
      <c r="BR99" t="s">
        <v>117</v>
      </c>
      <c r="BS99" t="s">
        <v>118</v>
      </c>
      <c r="BT99" t="s">
        <v>119</v>
      </c>
      <c r="BU99" t="s">
        <v>120</v>
      </c>
      <c r="BX99" t="b">
        <v>0</v>
      </c>
      <c r="BY99" t="b">
        <v>1</v>
      </c>
      <c r="BZ99">
        <f>VLOOKUP(AA99,Comps2,6,FALSE)</f>
        <v>161</v>
      </c>
      <c r="CA99">
        <f>VLOOKUP(AA99,Comps2,7,FALSE)</f>
        <v>172</v>
      </c>
      <c r="CB99" t="str">
        <f>VLOOKUP(AA99,Comps2,8,FALSE)</f>
        <v>mm</v>
      </c>
      <c r="CC99" t="str">
        <f>VLOOKUP(AA99,Comps2,9,FALSE)</f>
        <v>Field</v>
      </c>
      <c r="CD99">
        <f>VLOOKUP(AA99,Comps2,10,FALSE)</f>
        <v>115</v>
      </c>
      <c r="CE99" t="str">
        <f>VLOOKUP(AA99,Comps2,11,FALSE)</f>
        <v>g</v>
      </c>
      <c r="CF99" t="str">
        <f>VLOOKUP(AA99,Comps2,12,FALSE)</f>
        <v>Field</v>
      </c>
      <c r="CG99">
        <f>VLOOKUP(AA99,Comps2,13,FALSE)</f>
        <v>0</v>
      </c>
      <c r="CH99" t="e">
        <f>VLOOKUP(AA99,Comps2,14,FALSE)</f>
        <v>#N/A</v>
      </c>
      <c r="CI99" t="str">
        <f>VLOOKUP(AA99,Comps2,15,FALSE)</f>
        <v>LAB</v>
      </c>
    </row>
    <row r="100" spans="1:87" x14ac:dyDescent="0.25">
      <c r="A100" s="1">
        <v>44697</v>
      </c>
      <c r="B100">
        <v>5</v>
      </c>
      <c r="C100">
        <v>2022</v>
      </c>
      <c r="D100" t="s">
        <v>76</v>
      </c>
      <c r="E100" t="s">
        <v>77</v>
      </c>
      <c r="F100" t="s">
        <v>78</v>
      </c>
      <c r="G100" t="s">
        <v>79</v>
      </c>
      <c r="H100" t="s">
        <v>80</v>
      </c>
      <c r="I100" t="s">
        <v>81</v>
      </c>
      <c r="J100" t="s">
        <v>82</v>
      </c>
      <c r="K100" t="s">
        <v>83</v>
      </c>
      <c r="L100" t="s">
        <v>84</v>
      </c>
      <c r="M100" t="s">
        <v>85</v>
      </c>
      <c r="N100" t="s">
        <v>86</v>
      </c>
      <c r="O100" s="2">
        <v>0.55555555555555558</v>
      </c>
      <c r="P100" t="s">
        <v>87</v>
      </c>
      <c r="Q100">
        <v>1</v>
      </c>
      <c r="R100" t="s">
        <v>88</v>
      </c>
      <c r="S100">
        <v>32.736890000000002</v>
      </c>
      <c r="T100">
        <v>-117.06286</v>
      </c>
      <c r="U100" t="s">
        <v>89</v>
      </c>
      <c r="V100" t="b">
        <v>0</v>
      </c>
      <c r="X100" t="s">
        <v>90</v>
      </c>
      <c r="Y100" t="s">
        <v>91</v>
      </c>
      <c r="Z100" t="s">
        <v>92</v>
      </c>
      <c r="AA100" t="s">
        <v>135</v>
      </c>
      <c r="AB100" t="s">
        <v>94</v>
      </c>
      <c r="AC100" t="s">
        <v>95</v>
      </c>
      <c r="AD100" t="s">
        <v>96</v>
      </c>
      <c r="AE100">
        <v>1</v>
      </c>
      <c r="AF100" t="s">
        <v>136</v>
      </c>
      <c r="AG100" t="b">
        <v>1</v>
      </c>
      <c r="AH100" t="s">
        <v>137</v>
      </c>
      <c r="AI100" t="s">
        <v>99</v>
      </c>
      <c r="AJ100" t="s">
        <v>100</v>
      </c>
      <c r="AK100">
        <v>100</v>
      </c>
      <c r="AL100" t="s">
        <v>101</v>
      </c>
      <c r="AN100" t="s">
        <v>102</v>
      </c>
      <c r="AO100">
        <v>1</v>
      </c>
      <c r="AP100" t="s">
        <v>103</v>
      </c>
      <c r="AQ100">
        <v>575</v>
      </c>
      <c r="AR100" t="s">
        <v>101</v>
      </c>
      <c r="AS100" t="s">
        <v>83</v>
      </c>
      <c r="AT100" t="s">
        <v>104</v>
      </c>
      <c r="AU100" t="s">
        <v>105</v>
      </c>
      <c r="AV100" t="s">
        <v>106</v>
      </c>
      <c r="AW100" t="s">
        <v>107</v>
      </c>
      <c r="AX100">
        <v>90</v>
      </c>
      <c r="AY100" t="s">
        <v>121</v>
      </c>
      <c r="AZ100" t="s">
        <v>109</v>
      </c>
      <c r="BA100" t="s">
        <v>110</v>
      </c>
      <c r="BB100" t="s">
        <v>122</v>
      </c>
      <c r="BC100" t="s">
        <v>112</v>
      </c>
      <c r="BD100" s="1">
        <v>44839</v>
      </c>
      <c r="BE100" t="s">
        <v>113</v>
      </c>
      <c r="BF100" s="1">
        <v>44697</v>
      </c>
      <c r="BG100" t="s">
        <v>114</v>
      </c>
      <c r="BH100" s="1">
        <v>44819</v>
      </c>
      <c r="BI100">
        <v>1</v>
      </c>
      <c r="BJ100">
        <f>BK100*1000</f>
        <v>400</v>
      </c>
      <c r="BK100">
        <v>0.4</v>
      </c>
      <c r="BL100">
        <v>0.4</v>
      </c>
      <c r="BM100" t="s">
        <v>115</v>
      </c>
      <c r="BN100" t="s">
        <v>116</v>
      </c>
      <c r="BO100">
        <v>0.21</v>
      </c>
      <c r="BP100">
        <v>0.62</v>
      </c>
      <c r="BQ100">
        <v>1</v>
      </c>
      <c r="BR100" t="s">
        <v>117</v>
      </c>
      <c r="BS100" t="s">
        <v>118</v>
      </c>
      <c r="BT100" t="s">
        <v>119</v>
      </c>
      <c r="BU100" t="s">
        <v>120</v>
      </c>
      <c r="BX100" t="b">
        <v>0</v>
      </c>
      <c r="BY100" t="b">
        <v>1</v>
      </c>
      <c r="BZ100">
        <f>VLOOKUP(AA100,Comps2,6,FALSE)</f>
        <v>159</v>
      </c>
      <c r="CA100">
        <f>VLOOKUP(AA100,Comps2,7,FALSE)</f>
        <v>168</v>
      </c>
      <c r="CB100" t="str">
        <f>VLOOKUP(AA100,Comps2,8,FALSE)</f>
        <v>mm</v>
      </c>
      <c r="CC100" t="str">
        <f>VLOOKUP(AA100,Comps2,9,FALSE)</f>
        <v>Field</v>
      </c>
      <c r="CD100">
        <f>VLOOKUP(AA100,Comps2,10,FALSE)</f>
        <v>100</v>
      </c>
      <c r="CE100" t="str">
        <f>VLOOKUP(AA100,Comps2,11,FALSE)</f>
        <v>g</v>
      </c>
      <c r="CF100" t="str">
        <f>VLOOKUP(AA100,Comps2,12,FALSE)</f>
        <v>Field</v>
      </c>
      <c r="CG100">
        <f>VLOOKUP(AA100,Comps2,13,FALSE)</f>
        <v>0</v>
      </c>
      <c r="CH100" t="e">
        <f>VLOOKUP(AA100,Comps2,14,FALSE)</f>
        <v>#N/A</v>
      </c>
      <c r="CI100" t="str">
        <f>VLOOKUP(AA100,Comps2,15,FALSE)</f>
        <v>LAB</v>
      </c>
    </row>
    <row r="101" spans="1:87" x14ac:dyDescent="0.25">
      <c r="A101" s="1">
        <v>44697</v>
      </c>
      <c r="B101">
        <v>5</v>
      </c>
      <c r="C101">
        <v>2022</v>
      </c>
      <c r="D101" t="s">
        <v>76</v>
      </c>
      <c r="E101" t="s">
        <v>77</v>
      </c>
      <c r="F101" t="s">
        <v>78</v>
      </c>
      <c r="G101" t="s">
        <v>79</v>
      </c>
      <c r="H101" t="s">
        <v>80</v>
      </c>
      <c r="I101" t="s">
        <v>81</v>
      </c>
      <c r="J101" t="s">
        <v>82</v>
      </c>
      <c r="K101" t="s">
        <v>83</v>
      </c>
      <c r="L101" t="s">
        <v>84</v>
      </c>
      <c r="M101" t="s">
        <v>85</v>
      </c>
      <c r="N101" t="s">
        <v>86</v>
      </c>
      <c r="O101" s="2">
        <v>0.55555555555555558</v>
      </c>
      <c r="P101" t="s">
        <v>87</v>
      </c>
      <c r="Q101">
        <v>1</v>
      </c>
      <c r="R101" t="s">
        <v>88</v>
      </c>
      <c r="S101">
        <v>32.736890000000002</v>
      </c>
      <c r="T101">
        <v>-117.06286</v>
      </c>
      <c r="U101" t="s">
        <v>89</v>
      </c>
      <c r="V101" t="b">
        <v>0</v>
      </c>
      <c r="X101" t="s">
        <v>90</v>
      </c>
      <c r="Y101" t="s">
        <v>91</v>
      </c>
      <c r="Z101" t="s">
        <v>92</v>
      </c>
      <c r="AA101" t="s">
        <v>138</v>
      </c>
      <c r="AB101" t="s">
        <v>94</v>
      </c>
      <c r="AC101" t="s">
        <v>95</v>
      </c>
      <c r="AD101" t="s">
        <v>96</v>
      </c>
      <c r="AE101">
        <v>1</v>
      </c>
      <c r="AF101" t="s">
        <v>139</v>
      </c>
      <c r="AG101" t="b">
        <v>1</v>
      </c>
      <c r="AH101" t="s">
        <v>140</v>
      </c>
      <c r="AI101" t="s">
        <v>99</v>
      </c>
      <c r="AJ101" t="s">
        <v>100</v>
      </c>
      <c r="AK101">
        <v>145</v>
      </c>
      <c r="AL101" t="s">
        <v>101</v>
      </c>
      <c r="AN101" t="s">
        <v>102</v>
      </c>
      <c r="AO101">
        <v>1</v>
      </c>
      <c r="AP101" t="s">
        <v>103</v>
      </c>
      <c r="AQ101">
        <v>575</v>
      </c>
      <c r="AR101" t="s">
        <v>101</v>
      </c>
      <c r="AS101" t="s">
        <v>83</v>
      </c>
      <c r="AT101" t="s">
        <v>104</v>
      </c>
      <c r="AU101" t="s">
        <v>105</v>
      </c>
      <c r="AV101" t="s">
        <v>106</v>
      </c>
      <c r="AW101" t="s">
        <v>107</v>
      </c>
      <c r="AX101">
        <v>90</v>
      </c>
      <c r="AY101" t="s">
        <v>121</v>
      </c>
      <c r="AZ101" t="s">
        <v>109</v>
      </c>
      <c r="BA101" t="s">
        <v>110</v>
      </c>
      <c r="BB101" t="s">
        <v>122</v>
      </c>
      <c r="BC101" t="s">
        <v>112</v>
      </c>
      <c r="BD101" s="1">
        <v>44839</v>
      </c>
      <c r="BE101" t="s">
        <v>113</v>
      </c>
      <c r="BF101" s="1">
        <v>44697</v>
      </c>
      <c r="BG101" t="s">
        <v>114</v>
      </c>
      <c r="BH101" s="1">
        <v>44819</v>
      </c>
      <c r="BI101">
        <v>1</v>
      </c>
      <c r="BJ101">
        <f>BK101*1000</f>
        <v>400</v>
      </c>
      <c r="BK101">
        <v>0.4</v>
      </c>
      <c r="BL101">
        <v>0.4</v>
      </c>
      <c r="BM101" t="s">
        <v>115</v>
      </c>
      <c r="BN101" t="s">
        <v>116</v>
      </c>
      <c r="BO101">
        <v>0.21</v>
      </c>
      <c r="BP101">
        <v>0.62</v>
      </c>
      <c r="BQ101">
        <v>1</v>
      </c>
      <c r="BR101" t="s">
        <v>117</v>
      </c>
      <c r="BS101" t="s">
        <v>118</v>
      </c>
      <c r="BT101" t="s">
        <v>119</v>
      </c>
      <c r="BU101" t="s">
        <v>120</v>
      </c>
      <c r="BX101" t="b">
        <v>0</v>
      </c>
      <c r="BY101" t="b">
        <v>1</v>
      </c>
      <c r="BZ101">
        <f>VLOOKUP(AA101,Comps2,6,FALSE)</f>
        <v>169</v>
      </c>
      <c r="CA101">
        <f>VLOOKUP(AA101,Comps2,7,FALSE)</f>
        <v>179</v>
      </c>
      <c r="CB101" t="str">
        <f>VLOOKUP(AA101,Comps2,8,FALSE)</f>
        <v>mm</v>
      </c>
      <c r="CC101" t="str">
        <f>VLOOKUP(AA101,Comps2,9,FALSE)</f>
        <v>Field</v>
      </c>
      <c r="CD101">
        <f>VLOOKUP(AA101,Comps2,10,FALSE)</f>
        <v>145</v>
      </c>
      <c r="CE101" t="str">
        <f>VLOOKUP(AA101,Comps2,11,FALSE)</f>
        <v>g</v>
      </c>
      <c r="CF101" t="str">
        <f>VLOOKUP(AA101,Comps2,12,FALSE)</f>
        <v>Field</v>
      </c>
      <c r="CG101">
        <f>VLOOKUP(AA101,Comps2,13,FALSE)</f>
        <v>0</v>
      </c>
      <c r="CH101" t="e">
        <f>VLOOKUP(AA101,Comps2,14,FALSE)</f>
        <v>#N/A</v>
      </c>
      <c r="CI101" t="str">
        <f>VLOOKUP(AA101,Comps2,15,FALSE)</f>
        <v>LAB</v>
      </c>
    </row>
    <row r="102" spans="1:87" x14ac:dyDescent="0.25">
      <c r="A102" s="1">
        <v>44698</v>
      </c>
      <c r="B102">
        <v>5</v>
      </c>
      <c r="C102">
        <v>2022</v>
      </c>
      <c r="D102" t="s">
        <v>280</v>
      </c>
      <c r="E102" t="s">
        <v>281</v>
      </c>
      <c r="F102" t="s">
        <v>78</v>
      </c>
      <c r="G102" t="s">
        <v>79</v>
      </c>
      <c r="H102" t="s">
        <v>80</v>
      </c>
      <c r="I102" t="s">
        <v>81</v>
      </c>
      <c r="J102" t="s">
        <v>82</v>
      </c>
      <c r="K102" t="s">
        <v>83</v>
      </c>
      <c r="L102" t="s">
        <v>282</v>
      </c>
      <c r="M102" t="s">
        <v>85</v>
      </c>
      <c r="N102" t="s">
        <v>86</v>
      </c>
      <c r="O102" s="2">
        <v>0.375</v>
      </c>
      <c r="P102" t="s">
        <v>87</v>
      </c>
      <c r="Q102">
        <v>1</v>
      </c>
      <c r="R102" t="s">
        <v>88</v>
      </c>
      <c r="S102">
        <v>32.988633999999998</v>
      </c>
      <c r="T102">
        <v>-116.582258</v>
      </c>
      <c r="U102" t="s">
        <v>89</v>
      </c>
      <c r="V102" t="b">
        <v>0</v>
      </c>
      <c r="W102">
        <v>9</v>
      </c>
      <c r="X102" t="s">
        <v>90</v>
      </c>
      <c r="Y102" t="s">
        <v>91</v>
      </c>
      <c r="Z102" t="s">
        <v>92</v>
      </c>
      <c r="AA102" t="s">
        <v>366</v>
      </c>
      <c r="AB102" t="s">
        <v>367</v>
      </c>
      <c r="AC102" t="s">
        <v>368</v>
      </c>
      <c r="AD102" t="s">
        <v>96</v>
      </c>
      <c r="AE102">
        <v>1</v>
      </c>
      <c r="AG102" t="b">
        <v>1</v>
      </c>
      <c r="AH102" t="s">
        <v>369</v>
      </c>
      <c r="AI102" t="s">
        <v>99</v>
      </c>
      <c r="AJ102" t="s">
        <v>100</v>
      </c>
      <c r="AK102">
        <v>8.9</v>
      </c>
      <c r="AL102" t="s">
        <v>101</v>
      </c>
      <c r="AN102" t="s">
        <v>370</v>
      </c>
      <c r="AO102">
        <v>1</v>
      </c>
      <c r="AP102" t="s">
        <v>103</v>
      </c>
      <c r="AQ102">
        <v>51</v>
      </c>
      <c r="AR102" t="s">
        <v>101</v>
      </c>
      <c r="AS102" t="s">
        <v>83</v>
      </c>
      <c r="AT102" t="s">
        <v>104</v>
      </c>
      <c r="AU102" t="s">
        <v>371</v>
      </c>
      <c r="AV102" t="s">
        <v>106</v>
      </c>
      <c r="AW102" t="s">
        <v>107</v>
      </c>
      <c r="AX102">
        <v>90</v>
      </c>
      <c r="AY102" t="s">
        <v>121</v>
      </c>
      <c r="AZ102" t="s">
        <v>109</v>
      </c>
      <c r="BA102" t="s">
        <v>110</v>
      </c>
      <c r="BB102" t="s">
        <v>122</v>
      </c>
      <c r="BC102" t="s">
        <v>112</v>
      </c>
      <c r="BD102" s="1">
        <v>44839</v>
      </c>
      <c r="BE102" t="s">
        <v>372</v>
      </c>
      <c r="BF102" s="1">
        <v>44698</v>
      </c>
      <c r="BG102" t="s">
        <v>114</v>
      </c>
      <c r="BH102" s="1">
        <v>44819</v>
      </c>
      <c r="BI102">
        <v>1</v>
      </c>
      <c r="BJ102">
        <f>BK102*1000</f>
        <v>400</v>
      </c>
      <c r="BK102">
        <v>0.4</v>
      </c>
      <c r="BL102">
        <v>0.4</v>
      </c>
      <c r="BM102" t="s">
        <v>115</v>
      </c>
      <c r="BN102" t="s">
        <v>116</v>
      </c>
      <c r="BO102">
        <v>0.21</v>
      </c>
      <c r="BP102">
        <v>0.62</v>
      </c>
      <c r="BQ102">
        <v>1</v>
      </c>
      <c r="BR102" t="s">
        <v>117</v>
      </c>
      <c r="BS102" t="s">
        <v>118</v>
      </c>
      <c r="BT102" t="s">
        <v>119</v>
      </c>
      <c r="BU102" t="s">
        <v>120</v>
      </c>
      <c r="BX102" t="b">
        <v>0</v>
      </c>
      <c r="BY102" t="b">
        <v>1</v>
      </c>
      <c r="BZ102">
        <f>VLOOKUP(AA102,Comps2,6,FALSE)</f>
        <v>77</v>
      </c>
      <c r="CA102">
        <f>VLOOKUP(AA102,Comps2,7,FALSE)</f>
        <v>79</v>
      </c>
      <c r="CB102" t="str">
        <f>VLOOKUP(AA102,Comps2,8,FALSE)</f>
        <v>mm</v>
      </c>
      <c r="CC102" t="str">
        <f>VLOOKUP(AA102,Comps2,9,FALSE)</f>
        <v>Field</v>
      </c>
      <c r="CD102">
        <f>VLOOKUP(AA102,Comps2,10,FALSE)</f>
        <v>8.9</v>
      </c>
      <c r="CE102" t="str">
        <f>VLOOKUP(AA102,Comps2,11,FALSE)</f>
        <v>g</v>
      </c>
      <c r="CF102" t="str">
        <f>VLOOKUP(AA102,Comps2,12,FALSE)</f>
        <v>Field</v>
      </c>
      <c r="CG102">
        <f>VLOOKUP(AA102,Comps2,13,FALSE)</f>
        <v>0</v>
      </c>
      <c r="CH102" t="e">
        <f>VLOOKUP(AA102,Comps2,14,FALSE)</f>
        <v>#N/A</v>
      </c>
      <c r="CI102" t="str">
        <f>VLOOKUP(AA102,Comps2,15,FALSE)</f>
        <v>NR</v>
      </c>
    </row>
    <row r="103" spans="1:87" x14ac:dyDescent="0.25">
      <c r="A103" s="1">
        <v>44698</v>
      </c>
      <c r="B103">
        <v>5</v>
      </c>
      <c r="C103">
        <v>2022</v>
      </c>
      <c r="D103" t="s">
        <v>280</v>
      </c>
      <c r="E103" t="s">
        <v>281</v>
      </c>
      <c r="F103" t="s">
        <v>78</v>
      </c>
      <c r="G103" t="s">
        <v>79</v>
      </c>
      <c r="H103" t="s">
        <v>80</v>
      </c>
      <c r="I103" t="s">
        <v>81</v>
      </c>
      <c r="J103" t="s">
        <v>82</v>
      </c>
      <c r="K103" t="s">
        <v>83</v>
      </c>
      <c r="L103" t="s">
        <v>282</v>
      </c>
      <c r="M103" t="s">
        <v>85</v>
      </c>
      <c r="N103" t="s">
        <v>86</v>
      </c>
      <c r="O103" s="2">
        <v>0.375</v>
      </c>
      <c r="P103" t="s">
        <v>87</v>
      </c>
      <c r="Q103">
        <v>1</v>
      </c>
      <c r="R103" t="s">
        <v>88</v>
      </c>
      <c r="S103">
        <v>32.988633999999998</v>
      </c>
      <c r="T103">
        <v>-116.582258</v>
      </c>
      <c r="U103" t="s">
        <v>89</v>
      </c>
      <c r="V103" t="b">
        <v>0</v>
      </c>
      <c r="W103">
        <v>9</v>
      </c>
      <c r="X103" t="s">
        <v>90</v>
      </c>
      <c r="Y103" t="s">
        <v>91</v>
      </c>
      <c r="Z103" t="s">
        <v>92</v>
      </c>
      <c r="AA103" t="s">
        <v>373</v>
      </c>
      <c r="AB103" t="s">
        <v>367</v>
      </c>
      <c r="AC103" t="s">
        <v>368</v>
      </c>
      <c r="AD103" t="s">
        <v>96</v>
      </c>
      <c r="AE103">
        <v>1</v>
      </c>
      <c r="AG103" t="b">
        <v>1</v>
      </c>
      <c r="AH103" t="s">
        <v>374</v>
      </c>
      <c r="AI103" t="s">
        <v>99</v>
      </c>
      <c r="AJ103" t="s">
        <v>100</v>
      </c>
      <c r="AK103">
        <v>10.5</v>
      </c>
      <c r="AL103" t="s">
        <v>101</v>
      </c>
      <c r="AN103" t="s">
        <v>370</v>
      </c>
      <c r="AO103">
        <v>1</v>
      </c>
      <c r="AP103" t="s">
        <v>103</v>
      </c>
      <c r="AQ103">
        <v>51</v>
      </c>
      <c r="AR103" t="s">
        <v>101</v>
      </c>
      <c r="AS103" t="s">
        <v>83</v>
      </c>
      <c r="AT103" t="s">
        <v>104</v>
      </c>
      <c r="AU103" t="s">
        <v>371</v>
      </c>
      <c r="AV103" t="s">
        <v>106</v>
      </c>
      <c r="AW103" t="s">
        <v>107</v>
      </c>
      <c r="AX103">
        <v>90</v>
      </c>
      <c r="AY103" t="s">
        <v>121</v>
      </c>
      <c r="AZ103" t="s">
        <v>109</v>
      </c>
      <c r="BA103" t="s">
        <v>110</v>
      </c>
      <c r="BB103" t="s">
        <v>122</v>
      </c>
      <c r="BC103" t="s">
        <v>112</v>
      </c>
      <c r="BD103" s="1">
        <v>44839</v>
      </c>
      <c r="BE103" t="s">
        <v>372</v>
      </c>
      <c r="BF103" s="1">
        <v>44698</v>
      </c>
      <c r="BG103" t="s">
        <v>114</v>
      </c>
      <c r="BH103" s="1">
        <v>44819</v>
      </c>
      <c r="BI103">
        <v>1</v>
      </c>
      <c r="BJ103">
        <f>BK103*1000</f>
        <v>400</v>
      </c>
      <c r="BK103">
        <v>0.4</v>
      </c>
      <c r="BL103">
        <v>0.4</v>
      </c>
      <c r="BM103" t="s">
        <v>115</v>
      </c>
      <c r="BN103" t="s">
        <v>116</v>
      </c>
      <c r="BO103">
        <v>0.21</v>
      </c>
      <c r="BP103">
        <v>0.62</v>
      </c>
      <c r="BQ103">
        <v>1</v>
      </c>
      <c r="BR103" t="s">
        <v>117</v>
      </c>
      <c r="BS103" t="s">
        <v>118</v>
      </c>
      <c r="BT103" t="s">
        <v>119</v>
      </c>
      <c r="BU103" t="s">
        <v>120</v>
      </c>
      <c r="BX103" t="b">
        <v>0</v>
      </c>
      <c r="BY103" t="b">
        <v>1</v>
      </c>
      <c r="BZ103">
        <f>VLOOKUP(AA103,Comps2,6,FALSE)</f>
        <v>80</v>
      </c>
      <c r="CA103">
        <f>VLOOKUP(AA103,Comps2,7,FALSE)</f>
        <v>82</v>
      </c>
      <c r="CB103" t="str">
        <f>VLOOKUP(AA103,Comps2,8,FALSE)</f>
        <v>mm</v>
      </c>
      <c r="CC103" t="str">
        <f>VLOOKUP(AA103,Comps2,9,FALSE)</f>
        <v>Field</v>
      </c>
      <c r="CD103">
        <f>VLOOKUP(AA103,Comps2,10,FALSE)</f>
        <v>10.5</v>
      </c>
      <c r="CE103" t="str">
        <f>VLOOKUP(AA103,Comps2,11,FALSE)</f>
        <v>g</v>
      </c>
      <c r="CF103" t="str">
        <f>VLOOKUP(AA103,Comps2,12,FALSE)</f>
        <v>Field</v>
      </c>
      <c r="CG103">
        <f>VLOOKUP(AA103,Comps2,13,FALSE)</f>
        <v>0</v>
      </c>
      <c r="CH103" t="e">
        <f>VLOOKUP(AA103,Comps2,14,FALSE)</f>
        <v>#N/A</v>
      </c>
      <c r="CI103" t="str">
        <f>VLOOKUP(AA103,Comps2,15,FALSE)</f>
        <v>NR</v>
      </c>
    </row>
    <row r="104" spans="1:87" x14ac:dyDescent="0.25">
      <c r="A104" s="1">
        <v>44698</v>
      </c>
      <c r="B104">
        <v>5</v>
      </c>
      <c r="C104">
        <v>2022</v>
      </c>
      <c r="D104" t="s">
        <v>280</v>
      </c>
      <c r="E104" t="s">
        <v>281</v>
      </c>
      <c r="F104" t="s">
        <v>78</v>
      </c>
      <c r="G104" t="s">
        <v>79</v>
      </c>
      <c r="H104" t="s">
        <v>80</v>
      </c>
      <c r="I104" t="s">
        <v>81</v>
      </c>
      <c r="J104" t="s">
        <v>82</v>
      </c>
      <c r="K104" t="s">
        <v>83</v>
      </c>
      <c r="L104" t="s">
        <v>282</v>
      </c>
      <c r="M104" t="s">
        <v>85</v>
      </c>
      <c r="N104" t="s">
        <v>86</v>
      </c>
      <c r="O104" s="2">
        <v>0.375</v>
      </c>
      <c r="P104" t="s">
        <v>87</v>
      </c>
      <c r="Q104">
        <v>1</v>
      </c>
      <c r="R104" t="s">
        <v>88</v>
      </c>
      <c r="S104">
        <v>32.988633999999998</v>
      </c>
      <c r="T104">
        <v>-116.582258</v>
      </c>
      <c r="U104" t="s">
        <v>89</v>
      </c>
      <c r="V104" t="b">
        <v>0</v>
      </c>
      <c r="W104">
        <v>9</v>
      </c>
      <c r="X104" t="s">
        <v>90</v>
      </c>
      <c r="Y104" t="s">
        <v>91</v>
      </c>
      <c r="Z104" t="s">
        <v>92</v>
      </c>
      <c r="AA104" t="s">
        <v>375</v>
      </c>
      <c r="AB104" t="s">
        <v>367</v>
      </c>
      <c r="AC104" t="s">
        <v>368</v>
      </c>
      <c r="AD104" t="s">
        <v>96</v>
      </c>
      <c r="AE104">
        <v>1</v>
      </c>
      <c r="AG104" t="b">
        <v>1</v>
      </c>
      <c r="AH104" t="s">
        <v>376</v>
      </c>
      <c r="AI104" t="s">
        <v>99</v>
      </c>
      <c r="AJ104" t="s">
        <v>100</v>
      </c>
      <c r="AK104">
        <v>3.1</v>
      </c>
      <c r="AL104" t="s">
        <v>101</v>
      </c>
      <c r="AN104" t="s">
        <v>370</v>
      </c>
      <c r="AO104">
        <v>1</v>
      </c>
      <c r="AP104" t="s">
        <v>103</v>
      </c>
      <c r="AQ104">
        <v>51</v>
      </c>
      <c r="AR104" t="s">
        <v>101</v>
      </c>
      <c r="AS104" t="s">
        <v>83</v>
      </c>
      <c r="AT104" t="s">
        <v>104</v>
      </c>
      <c r="AU104" t="s">
        <v>371</v>
      </c>
      <c r="AV104" t="s">
        <v>106</v>
      </c>
      <c r="AW104" t="s">
        <v>107</v>
      </c>
      <c r="AX104">
        <v>90</v>
      </c>
      <c r="AY104" t="s">
        <v>121</v>
      </c>
      <c r="AZ104" t="s">
        <v>109</v>
      </c>
      <c r="BA104" t="s">
        <v>110</v>
      </c>
      <c r="BB104" t="s">
        <v>122</v>
      </c>
      <c r="BC104" t="s">
        <v>112</v>
      </c>
      <c r="BD104" s="1">
        <v>44839</v>
      </c>
      <c r="BE104" t="s">
        <v>372</v>
      </c>
      <c r="BF104" s="1">
        <v>44698</v>
      </c>
      <c r="BG104" t="s">
        <v>114</v>
      </c>
      <c r="BH104" s="1">
        <v>44819</v>
      </c>
      <c r="BI104">
        <v>1</v>
      </c>
      <c r="BJ104">
        <f>BK104*1000</f>
        <v>400</v>
      </c>
      <c r="BK104">
        <v>0.4</v>
      </c>
      <c r="BL104">
        <v>0.4</v>
      </c>
      <c r="BM104" t="s">
        <v>115</v>
      </c>
      <c r="BN104" t="s">
        <v>116</v>
      </c>
      <c r="BO104">
        <v>0.21</v>
      </c>
      <c r="BP104">
        <v>0.62</v>
      </c>
      <c r="BQ104">
        <v>1</v>
      </c>
      <c r="BR104" t="s">
        <v>117</v>
      </c>
      <c r="BS104" t="s">
        <v>118</v>
      </c>
      <c r="BT104" t="s">
        <v>119</v>
      </c>
      <c r="BU104" t="s">
        <v>120</v>
      </c>
      <c r="BX104" t="b">
        <v>0</v>
      </c>
      <c r="BY104" t="b">
        <v>1</v>
      </c>
      <c r="BZ104">
        <f>VLOOKUP(AA104,Comps2,6,FALSE)</f>
        <v>55</v>
      </c>
      <c r="CA104">
        <f>VLOOKUP(AA104,Comps2,7,FALSE)</f>
        <v>57</v>
      </c>
      <c r="CB104" t="str">
        <f>VLOOKUP(AA104,Comps2,8,FALSE)</f>
        <v>mm</v>
      </c>
      <c r="CC104" t="str">
        <f>VLOOKUP(AA104,Comps2,9,FALSE)</f>
        <v>Field</v>
      </c>
      <c r="CD104">
        <f>VLOOKUP(AA104,Comps2,10,FALSE)</f>
        <v>3.1</v>
      </c>
      <c r="CE104" t="str">
        <f>VLOOKUP(AA104,Comps2,11,FALSE)</f>
        <v>g</v>
      </c>
      <c r="CF104" t="str">
        <f>VLOOKUP(AA104,Comps2,12,FALSE)</f>
        <v>Field</v>
      </c>
      <c r="CG104">
        <f>VLOOKUP(AA104,Comps2,13,FALSE)</f>
        <v>0</v>
      </c>
      <c r="CH104" t="e">
        <f>VLOOKUP(AA104,Comps2,14,FALSE)</f>
        <v>#N/A</v>
      </c>
      <c r="CI104" t="str">
        <f>VLOOKUP(AA104,Comps2,15,FALSE)</f>
        <v>NR</v>
      </c>
    </row>
    <row r="105" spans="1:87" x14ac:dyDescent="0.25">
      <c r="A105" s="1">
        <v>44698</v>
      </c>
      <c r="B105">
        <v>5</v>
      </c>
      <c r="C105">
        <v>2022</v>
      </c>
      <c r="D105" t="s">
        <v>280</v>
      </c>
      <c r="E105" t="s">
        <v>281</v>
      </c>
      <c r="F105" t="s">
        <v>78</v>
      </c>
      <c r="G105" t="s">
        <v>79</v>
      </c>
      <c r="H105" t="s">
        <v>80</v>
      </c>
      <c r="I105" t="s">
        <v>81</v>
      </c>
      <c r="J105" t="s">
        <v>82</v>
      </c>
      <c r="K105" t="s">
        <v>83</v>
      </c>
      <c r="L105" t="s">
        <v>282</v>
      </c>
      <c r="M105" t="s">
        <v>85</v>
      </c>
      <c r="N105" t="s">
        <v>86</v>
      </c>
      <c r="O105" s="2">
        <v>0.375</v>
      </c>
      <c r="P105" t="s">
        <v>87</v>
      </c>
      <c r="Q105">
        <v>1</v>
      </c>
      <c r="R105" t="s">
        <v>88</v>
      </c>
      <c r="S105">
        <v>32.988633999999998</v>
      </c>
      <c r="T105">
        <v>-116.582258</v>
      </c>
      <c r="U105" t="s">
        <v>89</v>
      </c>
      <c r="V105" t="b">
        <v>0</v>
      </c>
      <c r="W105">
        <v>9</v>
      </c>
      <c r="X105" t="s">
        <v>90</v>
      </c>
      <c r="Y105" t="s">
        <v>91</v>
      </c>
      <c r="Z105" t="s">
        <v>92</v>
      </c>
      <c r="AA105" t="s">
        <v>377</v>
      </c>
      <c r="AB105" t="s">
        <v>367</v>
      </c>
      <c r="AC105" t="s">
        <v>368</v>
      </c>
      <c r="AD105" t="s">
        <v>96</v>
      </c>
      <c r="AE105">
        <v>1</v>
      </c>
      <c r="AG105" t="b">
        <v>1</v>
      </c>
      <c r="AH105" t="s">
        <v>378</v>
      </c>
      <c r="AI105" t="s">
        <v>99</v>
      </c>
      <c r="AJ105" t="s">
        <v>100</v>
      </c>
      <c r="AK105">
        <v>3.5</v>
      </c>
      <c r="AL105" t="s">
        <v>101</v>
      </c>
      <c r="AN105" t="s">
        <v>370</v>
      </c>
      <c r="AO105">
        <v>1</v>
      </c>
      <c r="AP105" t="s">
        <v>103</v>
      </c>
      <c r="AQ105">
        <v>51</v>
      </c>
      <c r="AR105" t="s">
        <v>101</v>
      </c>
      <c r="AS105" t="s">
        <v>83</v>
      </c>
      <c r="AT105" t="s">
        <v>104</v>
      </c>
      <c r="AU105" t="s">
        <v>371</v>
      </c>
      <c r="AV105" t="s">
        <v>106</v>
      </c>
      <c r="AW105" t="s">
        <v>107</v>
      </c>
      <c r="AX105">
        <v>90</v>
      </c>
      <c r="AY105" t="s">
        <v>121</v>
      </c>
      <c r="AZ105" t="s">
        <v>109</v>
      </c>
      <c r="BA105" t="s">
        <v>110</v>
      </c>
      <c r="BB105" t="s">
        <v>122</v>
      </c>
      <c r="BC105" t="s">
        <v>112</v>
      </c>
      <c r="BD105" s="1">
        <v>44839</v>
      </c>
      <c r="BE105" t="s">
        <v>372</v>
      </c>
      <c r="BF105" s="1">
        <v>44698</v>
      </c>
      <c r="BG105" t="s">
        <v>114</v>
      </c>
      <c r="BH105" s="1">
        <v>44819</v>
      </c>
      <c r="BI105">
        <v>1</v>
      </c>
      <c r="BJ105">
        <f>BK105*1000</f>
        <v>400</v>
      </c>
      <c r="BK105">
        <v>0.4</v>
      </c>
      <c r="BL105">
        <v>0.4</v>
      </c>
      <c r="BM105" t="s">
        <v>115</v>
      </c>
      <c r="BN105" t="s">
        <v>116</v>
      </c>
      <c r="BO105">
        <v>0.21</v>
      </c>
      <c r="BP105">
        <v>0.62</v>
      </c>
      <c r="BQ105">
        <v>1</v>
      </c>
      <c r="BR105" t="s">
        <v>117</v>
      </c>
      <c r="BS105" t="s">
        <v>118</v>
      </c>
      <c r="BT105" t="s">
        <v>119</v>
      </c>
      <c r="BU105" t="s">
        <v>120</v>
      </c>
      <c r="BX105" t="b">
        <v>0</v>
      </c>
      <c r="BY105" t="b">
        <v>1</v>
      </c>
      <c r="BZ105">
        <f>VLOOKUP(AA105,Comps2,6,FALSE)</f>
        <v>57</v>
      </c>
      <c r="CA105">
        <f>VLOOKUP(AA105,Comps2,7,FALSE)</f>
        <v>59</v>
      </c>
      <c r="CB105" t="str">
        <f>VLOOKUP(AA105,Comps2,8,FALSE)</f>
        <v>mm</v>
      </c>
      <c r="CC105" t="str">
        <f>VLOOKUP(AA105,Comps2,9,FALSE)</f>
        <v>Field</v>
      </c>
      <c r="CD105">
        <f>VLOOKUP(AA105,Comps2,10,FALSE)</f>
        <v>3.5</v>
      </c>
      <c r="CE105" t="str">
        <f>VLOOKUP(AA105,Comps2,11,FALSE)</f>
        <v>g</v>
      </c>
      <c r="CF105" t="str">
        <f>VLOOKUP(AA105,Comps2,12,FALSE)</f>
        <v>Field</v>
      </c>
      <c r="CG105">
        <f>VLOOKUP(AA105,Comps2,13,FALSE)</f>
        <v>0</v>
      </c>
      <c r="CH105" t="e">
        <f>VLOOKUP(AA105,Comps2,14,FALSE)</f>
        <v>#N/A</v>
      </c>
      <c r="CI105" t="str">
        <f>VLOOKUP(AA105,Comps2,15,FALSE)</f>
        <v>NR</v>
      </c>
    </row>
    <row r="106" spans="1:87" x14ac:dyDescent="0.25">
      <c r="A106" s="1">
        <v>44698</v>
      </c>
      <c r="B106">
        <v>5</v>
      </c>
      <c r="C106">
        <v>2022</v>
      </c>
      <c r="D106" t="s">
        <v>280</v>
      </c>
      <c r="E106" t="s">
        <v>281</v>
      </c>
      <c r="F106" t="s">
        <v>78</v>
      </c>
      <c r="G106" t="s">
        <v>79</v>
      </c>
      <c r="H106" t="s">
        <v>80</v>
      </c>
      <c r="I106" t="s">
        <v>81</v>
      </c>
      <c r="J106" t="s">
        <v>82</v>
      </c>
      <c r="K106" t="s">
        <v>83</v>
      </c>
      <c r="L106" t="s">
        <v>282</v>
      </c>
      <c r="M106" t="s">
        <v>85</v>
      </c>
      <c r="N106" t="s">
        <v>86</v>
      </c>
      <c r="O106" s="2">
        <v>0.375</v>
      </c>
      <c r="P106" t="s">
        <v>87</v>
      </c>
      <c r="Q106">
        <v>1</v>
      </c>
      <c r="R106" t="s">
        <v>88</v>
      </c>
      <c r="S106">
        <v>32.988633999999998</v>
      </c>
      <c r="T106">
        <v>-116.582258</v>
      </c>
      <c r="U106" t="s">
        <v>89</v>
      </c>
      <c r="V106" t="b">
        <v>0</v>
      </c>
      <c r="W106">
        <v>9</v>
      </c>
      <c r="X106" t="s">
        <v>90</v>
      </c>
      <c r="Y106" t="s">
        <v>91</v>
      </c>
      <c r="Z106" t="s">
        <v>92</v>
      </c>
      <c r="AA106" t="s">
        <v>379</v>
      </c>
      <c r="AB106" t="s">
        <v>367</v>
      </c>
      <c r="AC106" t="s">
        <v>368</v>
      </c>
      <c r="AD106" t="s">
        <v>96</v>
      </c>
      <c r="AE106">
        <v>1</v>
      </c>
      <c r="AG106" t="b">
        <v>1</v>
      </c>
      <c r="AH106" t="s">
        <v>380</v>
      </c>
      <c r="AI106" t="s">
        <v>99</v>
      </c>
      <c r="AJ106" t="s">
        <v>100</v>
      </c>
      <c r="AK106">
        <v>3.6</v>
      </c>
      <c r="AL106" t="s">
        <v>101</v>
      </c>
      <c r="AN106" t="s">
        <v>370</v>
      </c>
      <c r="AO106">
        <v>1</v>
      </c>
      <c r="AP106" t="s">
        <v>103</v>
      </c>
      <c r="AQ106">
        <v>51</v>
      </c>
      <c r="AR106" t="s">
        <v>101</v>
      </c>
      <c r="AS106" t="s">
        <v>83</v>
      </c>
      <c r="AT106" t="s">
        <v>104</v>
      </c>
      <c r="AU106" t="s">
        <v>371</v>
      </c>
      <c r="AV106" t="s">
        <v>106</v>
      </c>
      <c r="AW106" t="s">
        <v>107</v>
      </c>
      <c r="AX106">
        <v>90</v>
      </c>
      <c r="AY106" t="s">
        <v>121</v>
      </c>
      <c r="AZ106" t="s">
        <v>109</v>
      </c>
      <c r="BA106" t="s">
        <v>110</v>
      </c>
      <c r="BB106" t="s">
        <v>122</v>
      </c>
      <c r="BC106" t="s">
        <v>112</v>
      </c>
      <c r="BD106" s="1">
        <v>44839</v>
      </c>
      <c r="BE106" t="s">
        <v>372</v>
      </c>
      <c r="BF106" s="1">
        <v>44698</v>
      </c>
      <c r="BG106" t="s">
        <v>114</v>
      </c>
      <c r="BH106" s="1">
        <v>44819</v>
      </c>
      <c r="BI106">
        <v>1</v>
      </c>
      <c r="BJ106">
        <f>BK106*1000</f>
        <v>400</v>
      </c>
      <c r="BK106">
        <v>0.4</v>
      </c>
      <c r="BL106">
        <v>0.4</v>
      </c>
      <c r="BM106" t="s">
        <v>115</v>
      </c>
      <c r="BN106" t="s">
        <v>116</v>
      </c>
      <c r="BO106">
        <v>0.21</v>
      </c>
      <c r="BP106">
        <v>0.62</v>
      </c>
      <c r="BQ106">
        <v>1</v>
      </c>
      <c r="BR106" t="s">
        <v>117</v>
      </c>
      <c r="BS106" t="s">
        <v>118</v>
      </c>
      <c r="BT106" t="s">
        <v>119</v>
      </c>
      <c r="BU106" t="s">
        <v>120</v>
      </c>
      <c r="BX106" t="b">
        <v>0</v>
      </c>
      <c r="BY106" t="b">
        <v>1</v>
      </c>
      <c r="BZ106">
        <f>VLOOKUP(AA106,Comps2,6,FALSE)</f>
        <v>50</v>
      </c>
      <c r="CA106">
        <f>VLOOKUP(AA106,Comps2,7,FALSE)</f>
        <v>52</v>
      </c>
      <c r="CB106" t="str">
        <f>VLOOKUP(AA106,Comps2,8,FALSE)</f>
        <v>mm</v>
      </c>
      <c r="CC106" t="str">
        <f>VLOOKUP(AA106,Comps2,9,FALSE)</f>
        <v>Field</v>
      </c>
      <c r="CD106">
        <f>VLOOKUP(AA106,Comps2,10,FALSE)</f>
        <v>3.6</v>
      </c>
      <c r="CE106" t="str">
        <f>VLOOKUP(AA106,Comps2,11,FALSE)</f>
        <v>g</v>
      </c>
      <c r="CF106" t="str">
        <f>VLOOKUP(AA106,Comps2,12,FALSE)</f>
        <v>Field</v>
      </c>
      <c r="CG106">
        <f>VLOOKUP(AA106,Comps2,13,FALSE)</f>
        <v>0</v>
      </c>
      <c r="CH106" t="e">
        <f>VLOOKUP(AA106,Comps2,14,FALSE)</f>
        <v>#N/A</v>
      </c>
      <c r="CI106" t="str">
        <f>VLOOKUP(AA106,Comps2,15,FALSE)</f>
        <v>NR</v>
      </c>
    </row>
    <row r="107" spans="1:87" x14ac:dyDescent="0.25">
      <c r="A107" s="1">
        <v>44698</v>
      </c>
      <c r="B107">
        <v>5</v>
      </c>
      <c r="C107">
        <v>2022</v>
      </c>
      <c r="D107" t="s">
        <v>280</v>
      </c>
      <c r="E107" t="s">
        <v>281</v>
      </c>
      <c r="F107" t="s">
        <v>78</v>
      </c>
      <c r="G107" t="s">
        <v>79</v>
      </c>
      <c r="H107" t="s">
        <v>80</v>
      </c>
      <c r="I107" t="s">
        <v>81</v>
      </c>
      <c r="J107" t="s">
        <v>82</v>
      </c>
      <c r="K107" t="s">
        <v>83</v>
      </c>
      <c r="L107" t="s">
        <v>282</v>
      </c>
      <c r="M107" t="s">
        <v>85</v>
      </c>
      <c r="N107" t="s">
        <v>86</v>
      </c>
      <c r="O107" s="2">
        <v>0.375</v>
      </c>
      <c r="P107" t="s">
        <v>87</v>
      </c>
      <c r="Q107">
        <v>1</v>
      </c>
      <c r="R107" t="s">
        <v>88</v>
      </c>
      <c r="S107">
        <v>32.988633999999998</v>
      </c>
      <c r="T107">
        <v>-116.582258</v>
      </c>
      <c r="U107" t="s">
        <v>89</v>
      </c>
      <c r="V107" t="b">
        <v>0</v>
      </c>
      <c r="W107">
        <v>9</v>
      </c>
      <c r="X107" t="s">
        <v>90</v>
      </c>
      <c r="Y107" t="s">
        <v>91</v>
      </c>
      <c r="Z107" t="s">
        <v>92</v>
      </c>
      <c r="AA107" t="s">
        <v>381</v>
      </c>
      <c r="AB107" t="s">
        <v>367</v>
      </c>
      <c r="AC107" t="s">
        <v>368</v>
      </c>
      <c r="AD107" t="s">
        <v>96</v>
      </c>
      <c r="AE107">
        <v>1</v>
      </c>
      <c r="AG107" t="b">
        <v>1</v>
      </c>
      <c r="AH107" t="s">
        <v>382</v>
      </c>
      <c r="AI107" t="s">
        <v>99</v>
      </c>
      <c r="AJ107" t="s">
        <v>100</v>
      </c>
      <c r="AK107">
        <v>3.8</v>
      </c>
      <c r="AL107" t="s">
        <v>101</v>
      </c>
      <c r="AN107" t="s">
        <v>370</v>
      </c>
      <c r="AO107">
        <v>1</v>
      </c>
      <c r="AP107" t="s">
        <v>103</v>
      </c>
      <c r="AQ107">
        <v>51</v>
      </c>
      <c r="AR107" t="s">
        <v>101</v>
      </c>
      <c r="AS107" t="s">
        <v>83</v>
      </c>
      <c r="AT107" t="s">
        <v>104</v>
      </c>
      <c r="AU107" t="s">
        <v>371</v>
      </c>
      <c r="AV107" t="s">
        <v>106</v>
      </c>
      <c r="AW107" t="s">
        <v>107</v>
      </c>
      <c r="AX107">
        <v>90</v>
      </c>
      <c r="AY107" t="s">
        <v>121</v>
      </c>
      <c r="AZ107" t="s">
        <v>109</v>
      </c>
      <c r="BA107" t="s">
        <v>110</v>
      </c>
      <c r="BB107" t="s">
        <v>122</v>
      </c>
      <c r="BC107" t="s">
        <v>112</v>
      </c>
      <c r="BD107" s="1">
        <v>44839</v>
      </c>
      <c r="BE107" t="s">
        <v>372</v>
      </c>
      <c r="BF107" s="1">
        <v>44698</v>
      </c>
      <c r="BG107" t="s">
        <v>114</v>
      </c>
      <c r="BH107" s="1">
        <v>44819</v>
      </c>
      <c r="BI107">
        <v>1</v>
      </c>
      <c r="BJ107">
        <f>BK107*1000</f>
        <v>400</v>
      </c>
      <c r="BK107">
        <v>0.4</v>
      </c>
      <c r="BL107">
        <v>0.4</v>
      </c>
      <c r="BM107" t="s">
        <v>115</v>
      </c>
      <c r="BN107" t="s">
        <v>116</v>
      </c>
      <c r="BO107">
        <v>0.21</v>
      </c>
      <c r="BP107">
        <v>0.62</v>
      </c>
      <c r="BQ107">
        <v>1</v>
      </c>
      <c r="BR107" t="s">
        <v>117</v>
      </c>
      <c r="BS107" t="s">
        <v>118</v>
      </c>
      <c r="BT107" t="s">
        <v>119</v>
      </c>
      <c r="BU107" t="s">
        <v>120</v>
      </c>
      <c r="BX107" t="b">
        <v>0</v>
      </c>
      <c r="BY107" t="b">
        <v>1</v>
      </c>
      <c r="BZ107">
        <f>VLOOKUP(AA107,Comps2,6,FALSE)</f>
        <v>56</v>
      </c>
      <c r="CA107">
        <f>VLOOKUP(AA107,Comps2,7,FALSE)</f>
        <v>58</v>
      </c>
      <c r="CB107" t="str">
        <f>VLOOKUP(AA107,Comps2,8,FALSE)</f>
        <v>mm</v>
      </c>
      <c r="CC107" t="str">
        <f>VLOOKUP(AA107,Comps2,9,FALSE)</f>
        <v>Field</v>
      </c>
      <c r="CD107">
        <f>VLOOKUP(AA107,Comps2,10,FALSE)</f>
        <v>3.8</v>
      </c>
      <c r="CE107" t="str">
        <f>VLOOKUP(AA107,Comps2,11,FALSE)</f>
        <v>g</v>
      </c>
      <c r="CF107" t="str">
        <f>VLOOKUP(AA107,Comps2,12,FALSE)</f>
        <v>Field</v>
      </c>
      <c r="CG107">
        <f>VLOOKUP(AA107,Comps2,13,FALSE)</f>
        <v>0</v>
      </c>
      <c r="CH107" t="e">
        <f>VLOOKUP(AA107,Comps2,14,FALSE)</f>
        <v>#N/A</v>
      </c>
      <c r="CI107" t="str">
        <f>VLOOKUP(AA107,Comps2,15,FALSE)</f>
        <v>NR</v>
      </c>
    </row>
    <row r="108" spans="1:87" x14ac:dyDescent="0.25">
      <c r="A108" s="1">
        <v>44698</v>
      </c>
      <c r="B108">
        <v>5</v>
      </c>
      <c r="C108">
        <v>2022</v>
      </c>
      <c r="D108" t="s">
        <v>280</v>
      </c>
      <c r="E108" t="s">
        <v>281</v>
      </c>
      <c r="F108" t="s">
        <v>78</v>
      </c>
      <c r="G108" t="s">
        <v>79</v>
      </c>
      <c r="H108" t="s">
        <v>80</v>
      </c>
      <c r="I108" t="s">
        <v>81</v>
      </c>
      <c r="J108" t="s">
        <v>82</v>
      </c>
      <c r="K108" t="s">
        <v>83</v>
      </c>
      <c r="L108" t="s">
        <v>282</v>
      </c>
      <c r="M108" t="s">
        <v>85</v>
      </c>
      <c r="N108" t="s">
        <v>86</v>
      </c>
      <c r="O108" s="2">
        <v>0.375</v>
      </c>
      <c r="P108" t="s">
        <v>87</v>
      </c>
      <c r="Q108">
        <v>1</v>
      </c>
      <c r="R108" t="s">
        <v>88</v>
      </c>
      <c r="S108">
        <v>32.988633999999998</v>
      </c>
      <c r="T108">
        <v>-116.582258</v>
      </c>
      <c r="U108" t="s">
        <v>89</v>
      </c>
      <c r="V108" t="b">
        <v>0</v>
      </c>
      <c r="W108">
        <v>9</v>
      </c>
      <c r="X108" t="s">
        <v>90</v>
      </c>
      <c r="Y108" t="s">
        <v>91</v>
      </c>
      <c r="Z108" t="s">
        <v>92</v>
      </c>
      <c r="AA108" t="s">
        <v>383</v>
      </c>
      <c r="AB108" t="s">
        <v>367</v>
      </c>
      <c r="AC108" t="s">
        <v>368</v>
      </c>
      <c r="AD108" t="s">
        <v>96</v>
      </c>
      <c r="AE108">
        <v>1</v>
      </c>
      <c r="AG108" t="b">
        <v>1</v>
      </c>
      <c r="AH108" t="s">
        <v>384</v>
      </c>
      <c r="AI108" t="s">
        <v>99</v>
      </c>
      <c r="AJ108" t="s">
        <v>100</v>
      </c>
      <c r="AK108">
        <v>3.5</v>
      </c>
      <c r="AL108" t="s">
        <v>101</v>
      </c>
      <c r="AN108" t="s">
        <v>370</v>
      </c>
      <c r="AO108">
        <v>1</v>
      </c>
      <c r="AP108" t="s">
        <v>103</v>
      </c>
      <c r="AQ108">
        <v>51</v>
      </c>
      <c r="AR108" t="s">
        <v>101</v>
      </c>
      <c r="AS108" t="s">
        <v>83</v>
      </c>
      <c r="AT108" t="s">
        <v>104</v>
      </c>
      <c r="AU108" t="s">
        <v>371</v>
      </c>
      <c r="AV108" t="s">
        <v>106</v>
      </c>
      <c r="AW108" t="s">
        <v>107</v>
      </c>
      <c r="AX108">
        <v>90</v>
      </c>
      <c r="AY108" t="s">
        <v>121</v>
      </c>
      <c r="AZ108" t="s">
        <v>109</v>
      </c>
      <c r="BA108" t="s">
        <v>110</v>
      </c>
      <c r="BB108" t="s">
        <v>122</v>
      </c>
      <c r="BC108" t="s">
        <v>112</v>
      </c>
      <c r="BD108" s="1">
        <v>44839</v>
      </c>
      <c r="BE108" t="s">
        <v>372</v>
      </c>
      <c r="BF108" s="1">
        <v>44698</v>
      </c>
      <c r="BG108" t="s">
        <v>114</v>
      </c>
      <c r="BH108" s="1">
        <v>44819</v>
      </c>
      <c r="BI108">
        <v>1</v>
      </c>
      <c r="BJ108">
        <f>BK108*1000</f>
        <v>400</v>
      </c>
      <c r="BK108">
        <v>0.4</v>
      </c>
      <c r="BL108">
        <v>0.4</v>
      </c>
      <c r="BM108" t="s">
        <v>115</v>
      </c>
      <c r="BN108" t="s">
        <v>116</v>
      </c>
      <c r="BO108">
        <v>0.21</v>
      </c>
      <c r="BP108">
        <v>0.62</v>
      </c>
      <c r="BQ108">
        <v>1</v>
      </c>
      <c r="BR108" t="s">
        <v>117</v>
      </c>
      <c r="BS108" t="s">
        <v>118</v>
      </c>
      <c r="BT108" t="s">
        <v>119</v>
      </c>
      <c r="BU108" t="s">
        <v>120</v>
      </c>
      <c r="BX108" t="b">
        <v>0</v>
      </c>
      <c r="BY108" t="b">
        <v>1</v>
      </c>
      <c r="BZ108">
        <f>VLOOKUP(AA108,Comps2,6,FALSE)</f>
        <v>57</v>
      </c>
      <c r="CA108">
        <f>VLOOKUP(AA108,Comps2,7,FALSE)</f>
        <v>59</v>
      </c>
      <c r="CB108" t="str">
        <f>VLOOKUP(AA108,Comps2,8,FALSE)</f>
        <v>mm</v>
      </c>
      <c r="CC108" t="str">
        <f>VLOOKUP(AA108,Comps2,9,FALSE)</f>
        <v>Field</v>
      </c>
      <c r="CD108">
        <f>VLOOKUP(AA108,Comps2,10,FALSE)</f>
        <v>3.5</v>
      </c>
      <c r="CE108" t="str">
        <f>VLOOKUP(AA108,Comps2,11,FALSE)</f>
        <v>g</v>
      </c>
      <c r="CF108" t="str">
        <f>VLOOKUP(AA108,Comps2,12,FALSE)</f>
        <v>Field</v>
      </c>
      <c r="CG108">
        <f>VLOOKUP(AA108,Comps2,13,FALSE)</f>
        <v>0</v>
      </c>
      <c r="CH108" t="e">
        <f>VLOOKUP(AA108,Comps2,14,FALSE)</f>
        <v>#N/A</v>
      </c>
      <c r="CI108" t="str">
        <f>VLOOKUP(AA108,Comps2,15,FALSE)</f>
        <v>NR</v>
      </c>
    </row>
    <row r="109" spans="1:87" x14ac:dyDescent="0.25">
      <c r="A109" s="1">
        <v>44698</v>
      </c>
      <c r="B109">
        <v>5</v>
      </c>
      <c r="C109">
        <v>2022</v>
      </c>
      <c r="D109" t="s">
        <v>280</v>
      </c>
      <c r="E109" t="s">
        <v>281</v>
      </c>
      <c r="F109" t="s">
        <v>78</v>
      </c>
      <c r="G109" t="s">
        <v>79</v>
      </c>
      <c r="H109" t="s">
        <v>80</v>
      </c>
      <c r="I109" t="s">
        <v>81</v>
      </c>
      <c r="J109" t="s">
        <v>82</v>
      </c>
      <c r="K109" t="s">
        <v>83</v>
      </c>
      <c r="L109" t="s">
        <v>282</v>
      </c>
      <c r="M109" t="s">
        <v>85</v>
      </c>
      <c r="N109" t="s">
        <v>86</v>
      </c>
      <c r="O109" s="2">
        <v>0.375</v>
      </c>
      <c r="P109" t="s">
        <v>87</v>
      </c>
      <c r="Q109">
        <v>1</v>
      </c>
      <c r="R109" t="s">
        <v>88</v>
      </c>
      <c r="S109">
        <v>32.988633999999998</v>
      </c>
      <c r="T109">
        <v>-116.582258</v>
      </c>
      <c r="U109" t="s">
        <v>89</v>
      </c>
      <c r="V109" t="b">
        <v>0</v>
      </c>
      <c r="W109">
        <v>9</v>
      </c>
      <c r="X109" t="s">
        <v>90</v>
      </c>
      <c r="Y109" t="s">
        <v>91</v>
      </c>
      <c r="Z109" t="s">
        <v>92</v>
      </c>
      <c r="AA109" t="s">
        <v>385</v>
      </c>
      <c r="AB109" t="s">
        <v>367</v>
      </c>
      <c r="AC109" t="s">
        <v>368</v>
      </c>
      <c r="AD109" t="s">
        <v>96</v>
      </c>
      <c r="AE109">
        <v>1</v>
      </c>
      <c r="AG109" t="b">
        <v>1</v>
      </c>
      <c r="AH109" t="s">
        <v>386</v>
      </c>
      <c r="AI109" t="s">
        <v>99</v>
      </c>
      <c r="AJ109" t="s">
        <v>100</v>
      </c>
      <c r="AK109">
        <v>3.4</v>
      </c>
      <c r="AL109" t="s">
        <v>101</v>
      </c>
      <c r="AN109" t="s">
        <v>370</v>
      </c>
      <c r="AO109">
        <v>1</v>
      </c>
      <c r="AP109" t="s">
        <v>103</v>
      </c>
      <c r="AQ109">
        <v>51</v>
      </c>
      <c r="AR109" t="s">
        <v>101</v>
      </c>
      <c r="AS109" t="s">
        <v>83</v>
      </c>
      <c r="AT109" t="s">
        <v>104</v>
      </c>
      <c r="AU109" t="s">
        <v>371</v>
      </c>
      <c r="AV109" t="s">
        <v>106</v>
      </c>
      <c r="AW109" t="s">
        <v>107</v>
      </c>
      <c r="AX109">
        <v>90</v>
      </c>
      <c r="AY109" t="s">
        <v>121</v>
      </c>
      <c r="AZ109" t="s">
        <v>109</v>
      </c>
      <c r="BA109" t="s">
        <v>110</v>
      </c>
      <c r="BB109" t="s">
        <v>122</v>
      </c>
      <c r="BC109" t="s">
        <v>112</v>
      </c>
      <c r="BD109" s="1">
        <v>44839</v>
      </c>
      <c r="BE109" t="s">
        <v>372</v>
      </c>
      <c r="BF109" s="1">
        <v>44698</v>
      </c>
      <c r="BG109" t="s">
        <v>114</v>
      </c>
      <c r="BH109" s="1">
        <v>44819</v>
      </c>
      <c r="BI109">
        <v>1</v>
      </c>
      <c r="BJ109">
        <f>BK109*1000</f>
        <v>400</v>
      </c>
      <c r="BK109">
        <v>0.4</v>
      </c>
      <c r="BL109">
        <v>0.4</v>
      </c>
      <c r="BM109" t="s">
        <v>115</v>
      </c>
      <c r="BN109" t="s">
        <v>116</v>
      </c>
      <c r="BO109">
        <v>0.21</v>
      </c>
      <c r="BP109">
        <v>0.62</v>
      </c>
      <c r="BQ109">
        <v>1</v>
      </c>
      <c r="BR109" t="s">
        <v>117</v>
      </c>
      <c r="BS109" t="s">
        <v>118</v>
      </c>
      <c r="BT109" t="s">
        <v>119</v>
      </c>
      <c r="BU109" t="s">
        <v>120</v>
      </c>
      <c r="BX109" t="b">
        <v>0</v>
      </c>
      <c r="BY109" t="b">
        <v>1</v>
      </c>
      <c r="BZ109">
        <f>VLOOKUP(AA109,Comps2,6,FALSE)</f>
        <v>56</v>
      </c>
      <c r="CA109">
        <f>VLOOKUP(AA109,Comps2,7,FALSE)</f>
        <v>58</v>
      </c>
      <c r="CB109" t="str">
        <f>VLOOKUP(AA109,Comps2,8,FALSE)</f>
        <v>mm</v>
      </c>
      <c r="CC109" t="str">
        <f>VLOOKUP(AA109,Comps2,9,FALSE)</f>
        <v>Field</v>
      </c>
      <c r="CD109">
        <f>VLOOKUP(AA109,Comps2,10,FALSE)</f>
        <v>3.4</v>
      </c>
      <c r="CE109" t="str">
        <f>VLOOKUP(AA109,Comps2,11,FALSE)</f>
        <v>g</v>
      </c>
      <c r="CF109" t="str">
        <f>VLOOKUP(AA109,Comps2,12,FALSE)</f>
        <v>Field</v>
      </c>
      <c r="CG109">
        <f>VLOOKUP(AA109,Comps2,13,FALSE)</f>
        <v>0</v>
      </c>
      <c r="CH109" t="e">
        <f>VLOOKUP(AA109,Comps2,14,FALSE)</f>
        <v>#N/A</v>
      </c>
      <c r="CI109" t="str">
        <f>VLOOKUP(AA109,Comps2,15,FALSE)</f>
        <v>NR</v>
      </c>
    </row>
    <row r="110" spans="1:87" x14ac:dyDescent="0.25">
      <c r="A110" s="1">
        <v>44698</v>
      </c>
      <c r="B110">
        <v>5</v>
      </c>
      <c r="C110">
        <v>2022</v>
      </c>
      <c r="D110" t="s">
        <v>280</v>
      </c>
      <c r="E110" t="s">
        <v>281</v>
      </c>
      <c r="F110" t="s">
        <v>78</v>
      </c>
      <c r="G110" t="s">
        <v>79</v>
      </c>
      <c r="H110" t="s">
        <v>80</v>
      </c>
      <c r="I110" t="s">
        <v>81</v>
      </c>
      <c r="J110" t="s">
        <v>82</v>
      </c>
      <c r="K110" t="s">
        <v>83</v>
      </c>
      <c r="L110" t="s">
        <v>282</v>
      </c>
      <c r="M110" t="s">
        <v>85</v>
      </c>
      <c r="N110" t="s">
        <v>86</v>
      </c>
      <c r="O110" s="2">
        <v>0.375</v>
      </c>
      <c r="P110" t="s">
        <v>87</v>
      </c>
      <c r="Q110">
        <v>1</v>
      </c>
      <c r="R110" t="s">
        <v>88</v>
      </c>
      <c r="S110">
        <v>32.988633999999998</v>
      </c>
      <c r="T110">
        <v>-116.582258</v>
      </c>
      <c r="U110" t="s">
        <v>89</v>
      </c>
      <c r="V110" t="b">
        <v>0</v>
      </c>
      <c r="W110">
        <v>9</v>
      </c>
      <c r="X110" t="s">
        <v>90</v>
      </c>
      <c r="Y110" t="s">
        <v>91</v>
      </c>
      <c r="Z110" t="s">
        <v>92</v>
      </c>
      <c r="AA110" t="s">
        <v>387</v>
      </c>
      <c r="AB110" t="s">
        <v>367</v>
      </c>
      <c r="AC110" t="s">
        <v>368</v>
      </c>
      <c r="AD110" t="s">
        <v>96</v>
      </c>
      <c r="AE110">
        <v>1</v>
      </c>
      <c r="AG110" t="b">
        <v>1</v>
      </c>
      <c r="AH110" t="s">
        <v>388</v>
      </c>
      <c r="AI110" t="s">
        <v>99</v>
      </c>
      <c r="AJ110" t="s">
        <v>100</v>
      </c>
      <c r="AK110">
        <v>4.5</v>
      </c>
      <c r="AL110" t="s">
        <v>101</v>
      </c>
      <c r="AN110" t="s">
        <v>370</v>
      </c>
      <c r="AO110">
        <v>1</v>
      </c>
      <c r="AP110" t="s">
        <v>103</v>
      </c>
      <c r="AQ110">
        <v>51</v>
      </c>
      <c r="AR110" t="s">
        <v>101</v>
      </c>
      <c r="AS110" t="s">
        <v>83</v>
      </c>
      <c r="AT110" t="s">
        <v>104</v>
      </c>
      <c r="AU110" t="s">
        <v>371</v>
      </c>
      <c r="AV110" t="s">
        <v>106</v>
      </c>
      <c r="AW110" t="s">
        <v>107</v>
      </c>
      <c r="AX110">
        <v>90</v>
      </c>
      <c r="AY110" t="s">
        <v>121</v>
      </c>
      <c r="AZ110" t="s">
        <v>109</v>
      </c>
      <c r="BA110" t="s">
        <v>110</v>
      </c>
      <c r="BB110" t="s">
        <v>122</v>
      </c>
      <c r="BC110" t="s">
        <v>112</v>
      </c>
      <c r="BD110" s="1">
        <v>44839</v>
      </c>
      <c r="BE110" t="s">
        <v>372</v>
      </c>
      <c r="BF110" s="1">
        <v>44698</v>
      </c>
      <c r="BG110" t="s">
        <v>114</v>
      </c>
      <c r="BH110" s="1">
        <v>44819</v>
      </c>
      <c r="BI110">
        <v>1</v>
      </c>
      <c r="BJ110">
        <f>BK110*1000</f>
        <v>400</v>
      </c>
      <c r="BK110">
        <v>0.4</v>
      </c>
      <c r="BL110">
        <v>0.4</v>
      </c>
      <c r="BM110" t="s">
        <v>115</v>
      </c>
      <c r="BN110" t="s">
        <v>116</v>
      </c>
      <c r="BO110">
        <v>0.21</v>
      </c>
      <c r="BP110">
        <v>0.62</v>
      </c>
      <c r="BQ110">
        <v>1</v>
      </c>
      <c r="BR110" t="s">
        <v>117</v>
      </c>
      <c r="BS110" t="s">
        <v>118</v>
      </c>
      <c r="BT110" t="s">
        <v>119</v>
      </c>
      <c r="BU110" t="s">
        <v>120</v>
      </c>
      <c r="BX110" t="b">
        <v>0</v>
      </c>
      <c r="BY110" t="b">
        <v>1</v>
      </c>
      <c r="BZ110">
        <f>VLOOKUP(AA110,Comps2,6,FALSE)</f>
        <v>61</v>
      </c>
      <c r="CA110">
        <f>VLOOKUP(AA110,Comps2,7,FALSE)</f>
        <v>62</v>
      </c>
      <c r="CB110" t="str">
        <f>VLOOKUP(AA110,Comps2,8,FALSE)</f>
        <v>mm</v>
      </c>
      <c r="CC110" t="str">
        <f>VLOOKUP(AA110,Comps2,9,FALSE)</f>
        <v>Field</v>
      </c>
      <c r="CD110">
        <f>VLOOKUP(AA110,Comps2,10,FALSE)</f>
        <v>4.5</v>
      </c>
      <c r="CE110" t="str">
        <f>VLOOKUP(AA110,Comps2,11,FALSE)</f>
        <v>g</v>
      </c>
      <c r="CF110" t="str">
        <f>VLOOKUP(AA110,Comps2,12,FALSE)</f>
        <v>Field</v>
      </c>
      <c r="CG110">
        <f>VLOOKUP(AA110,Comps2,13,FALSE)</f>
        <v>0</v>
      </c>
      <c r="CH110" t="e">
        <f>VLOOKUP(AA110,Comps2,14,FALSE)</f>
        <v>#N/A</v>
      </c>
      <c r="CI110" t="str">
        <f>VLOOKUP(AA110,Comps2,15,FALSE)</f>
        <v>NR</v>
      </c>
    </row>
    <row r="111" spans="1:87" x14ac:dyDescent="0.25">
      <c r="A111" s="1">
        <v>44698</v>
      </c>
      <c r="B111">
        <v>5</v>
      </c>
      <c r="C111">
        <v>2022</v>
      </c>
      <c r="D111" t="s">
        <v>280</v>
      </c>
      <c r="E111" t="s">
        <v>281</v>
      </c>
      <c r="F111" t="s">
        <v>78</v>
      </c>
      <c r="G111" t="s">
        <v>79</v>
      </c>
      <c r="H111" t="s">
        <v>80</v>
      </c>
      <c r="I111" t="s">
        <v>81</v>
      </c>
      <c r="J111" t="s">
        <v>82</v>
      </c>
      <c r="K111" t="s">
        <v>83</v>
      </c>
      <c r="L111" t="s">
        <v>282</v>
      </c>
      <c r="M111" t="s">
        <v>85</v>
      </c>
      <c r="N111" t="s">
        <v>86</v>
      </c>
      <c r="O111" s="2">
        <v>0.375</v>
      </c>
      <c r="P111" t="s">
        <v>87</v>
      </c>
      <c r="Q111">
        <v>1</v>
      </c>
      <c r="R111" t="s">
        <v>88</v>
      </c>
      <c r="S111">
        <v>32.988633999999998</v>
      </c>
      <c r="T111">
        <v>-116.582258</v>
      </c>
      <c r="U111" t="s">
        <v>89</v>
      </c>
      <c r="V111" t="b">
        <v>0</v>
      </c>
      <c r="W111">
        <v>9</v>
      </c>
      <c r="X111" t="s">
        <v>90</v>
      </c>
      <c r="Y111" t="s">
        <v>91</v>
      </c>
      <c r="Z111" t="s">
        <v>92</v>
      </c>
      <c r="AA111" t="s">
        <v>389</v>
      </c>
      <c r="AB111" t="s">
        <v>367</v>
      </c>
      <c r="AC111" t="s">
        <v>368</v>
      </c>
      <c r="AD111" t="s">
        <v>96</v>
      </c>
      <c r="AE111">
        <v>1</v>
      </c>
      <c r="AG111" t="b">
        <v>1</v>
      </c>
      <c r="AH111" t="s">
        <v>390</v>
      </c>
      <c r="AI111" t="s">
        <v>99</v>
      </c>
      <c r="AJ111" t="s">
        <v>100</v>
      </c>
      <c r="AK111">
        <v>6.2</v>
      </c>
      <c r="AL111" t="s">
        <v>101</v>
      </c>
      <c r="AN111" t="s">
        <v>370</v>
      </c>
      <c r="AO111">
        <v>1</v>
      </c>
      <c r="AP111" t="s">
        <v>103</v>
      </c>
      <c r="AQ111">
        <v>51</v>
      </c>
      <c r="AR111" t="s">
        <v>101</v>
      </c>
      <c r="AS111" t="s">
        <v>83</v>
      </c>
      <c r="AT111" t="s">
        <v>104</v>
      </c>
      <c r="AU111" t="s">
        <v>371</v>
      </c>
      <c r="AV111" t="s">
        <v>106</v>
      </c>
      <c r="AW111" t="s">
        <v>107</v>
      </c>
      <c r="AX111">
        <v>90</v>
      </c>
      <c r="AY111" t="s">
        <v>121</v>
      </c>
      <c r="AZ111" t="s">
        <v>109</v>
      </c>
      <c r="BA111" t="s">
        <v>110</v>
      </c>
      <c r="BB111" t="s">
        <v>122</v>
      </c>
      <c r="BC111" t="s">
        <v>112</v>
      </c>
      <c r="BD111" s="1">
        <v>44839</v>
      </c>
      <c r="BE111" t="s">
        <v>372</v>
      </c>
      <c r="BF111" s="1">
        <v>44698</v>
      </c>
      <c r="BG111" t="s">
        <v>114</v>
      </c>
      <c r="BH111" s="1">
        <v>44819</v>
      </c>
      <c r="BI111">
        <v>1</v>
      </c>
      <c r="BJ111">
        <f>BK111*1000</f>
        <v>400</v>
      </c>
      <c r="BK111">
        <v>0.4</v>
      </c>
      <c r="BL111">
        <v>0.4</v>
      </c>
      <c r="BM111" t="s">
        <v>115</v>
      </c>
      <c r="BN111" t="s">
        <v>116</v>
      </c>
      <c r="BO111">
        <v>0.21</v>
      </c>
      <c r="BP111">
        <v>0.62</v>
      </c>
      <c r="BQ111">
        <v>1</v>
      </c>
      <c r="BR111" t="s">
        <v>117</v>
      </c>
      <c r="BS111" t="s">
        <v>118</v>
      </c>
      <c r="BT111" t="s">
        <v>119</v>
      </c>
      <c r="BU111" t="s">
        <v>120</v>
      </c>
      <c r="BX111" t="b">
        <v>0</v>
      </c>
      <c r="BY111" t="b">
        <v>1</v>
      </c>
      <c r="BZ111">
        <f>VLOOKUP(AA111,Comps2,6,FALSE)</f>
        <v>65</v>
      </c>
      <c r="CA111">
        <f>VLOOKUP(AA111,Comps2,7,FALSE)</f>
        <v>67</v>
      </c>
      <c r="CB111" t="str">
        <f>VLOOKUP(AA111,Comps2,8,FALSE)</f>
        <v>mm</v>
      </c>
      <c r="CC111" t="str">
        <f>VLOOKUP(AA111,Comps2,9,FALSE)</f>
        <v>Field</v>
      </c>
      <c r="CD111">
        <f>VLOOKUP(AA111,Comps2,10,FALSE)</f>
        <v>6.2</v>
      </c>
      <c r="CE111" t="str">
        <f>VLOOKUP(AA111,Comps2,11,FALSE)</f>
        <v>g</v>
      </c>
      <c r="CF111" t="str">
        <f>VLOOKUP(AA111,Comps2,12,FALSE)</f>
        <v>Field</v>
      </c>
      <c r="CG111">
        <f>VLOOKUP(AA111,Comps2,13,FALSE)</f>
        <v>0</v>
      </c>
      <c r="CH111" t="e">
        <f>VLOOKUP(AA111,Comps2,14,FALSE)</f>
        <v>#N/A</v>
      </c>
      <c r="CI111" t="str">
        <f>VLOOKUP(AA111,Comps2,15,FALSE)</f>
        <v>NR</v>
      </c>
    </row>
    <row r="112" spans="1:87" x14ac:dyDescent="0.25">
      <c r="A112" s="1">
        <v>44727</v>
      </c>
      <c r="B112">
        <v>6</v>
      </c>
      <c r="C112">
        <v>2022</v>
      </c>
      <c r="D112" t="s">
        <v>525</v>
      </c>
      <c r="E112" t="s">
        <v>526</v>
      </c>
      <c r="F112" t="s">
        <v>78</v>
      </c>
      <c r="G112" t="s">
        <v>79</v>
      </c>
      <c r="H112" t="s">
        <v>80</v>
      </c>
      <c r="I112" t="s">
        <v>81</v>
      </c>
      <c r="J112" t="s">
        <v>82</v>
      </c>
      <c r="K112" t="s">
        <v>83</v>
      </c>
      <c r="M112" t="s">
        <v>538</v>
      </c>
      <c r="N112" t="s">
        <v>86</v>
      </c>
      <c r="O112" s="2">
        <v>0.30208333333333331</v>
      </c>
      <c r="P112" t="s">
        <v>528</v>
      </c>
      <c r="Q112">
        <v>1</v>
      </c>
      <c r="R112" t="s">
        <v>88</v>
      </c>
      <c r="S112">
        <v>32.70778</v>
      </c>
      <c r="T112">
        <v>-117.17868</v>
      </c>
      <c r="U112" t="s">
        <v>89</v>
      </c>
      <c r="V112" t="b">
        <v>0</v>
      </c>
      <c r="X112" t="s">
        <v>529</v>
      </c>
      <c r="Y112" t="s">
        <v>91</v>
      </c>
      <c r="AA112" t="s">
        <v>594</v>
      </c>
      <c r="AB112" t="s">
        <v>560</v>
      </c>
      <c r="AC112" t="s">
        <v>561</v>
      </c>
      <c r="AD112" t="s">
        <v>96</v>
      </c>
      <c r="AE112">
        <v>1</v>
      </c>
      <c r="AF112" t="s">
        <v>595</v>
      </c>
      <c r="AG112" t="b">
        <v>1</v>
      </c>
      <c r="AH112" t="s">
        <v>596</v>
      </c>
      <c r="AI112" t="s">
        <v>99</v>
      </c>
      <c r="AJ112" t="s">
        <v>100</v>
      </c>
      <c r="AK112">
        <v>425</v>
      </c>
      <c r="AL112" t="s">
        <v>101</v>
      </c>
      <c r="AN112" t="s">
        <v>597</v>
      </c>
      <c r="AO112">
        <v>1</v>
      </c>
      <c r="AP112" t="s">
        <v>103</v>
      </c>
      <c r="AQ112">
        <v>1885</v>
      </c>
      <c r="AR112" t="s">
        <v>101</v>
      </c>
      <c r="AS112" t="s">
        <v>83</v>
      </c>
      <c r="AT112" t="s">
        <v>104</v>
      </c>
      <c r="AU112" t="s">
        <v>598</v>
      </c>
      <c r="AV112" t="s">
        <v>106</v>
      </c>
      <c r="AW112" t="s">
        <v>107</v>
      </c>
      <c r="AX112">
        <v>90</v>
      </c>
      <c r="AY112" t="s">
        <v>121</v>
      </c>
      <c r="AZ112" t="s">
        <v>109</v>
      </c>
      <c r="BA112" t="s">
        <v>110</v>
      </c>
      <c r="BB112" t="s">
        <v>122</v>
      </c>
      <c r="BC112" t="s">
        <v>112</v>
      </c>
      <c r="BD112" s="1">
        <v>44839</v>
      </c>
      <c r="BE112" t="s">
        <v>599</v>
      </c>
      <c r="BF112" s="1">
        <v>44727</v>
      </c>
      <c r="BG112" t="s">
        <v>114</v>
      </c>
      <c r="BH112" s="1">
        <v>44819</v>
      </c>
      <c r="BI112">
        <v>1</v>
      </c>
      <c r="BJ112">
        <f>BK112*1000</f>
        <v>400</v>
      </c>
      <c r="BK112">
        <v>0.4</v>
      </c>
      <c r="BL112">
        <v>0.4</v>
      </c>
      <c r="BM112" t="s">
        <v>115</v>
      </c>
      <c r="BN112" t="s">
        <v>116</v>
      </c>
      <c r="BO112">
        <v>0.21</v>
      </c>
      <c r="BP112">
        <v>0.62</v>
      </c>
      <c r="BQ112">
        <v>1</v>
      </c>
      <c r="BR112" t="s">
        <v>117</v>
      </c>
      <c r="BS112" t="s">
        <v>118</v>
      </c>
      <c r="BT112" t="s">
        <v>119</v>
      </c>
      <c r="BU112" t="s">
        <v>120</v>
      </c>
      <c r="BX112" t="b">
        <v>0</v>
      </c>
      <c r="BY112" t="b">
        <v>1</v>
      </c>
      <c r="BZ112">
        <f>VLOOKUP(AA112,Comps2,6,FALSE)</f>
        <v>294</v>
      </c>
      <c r="CA112">
        <f>VLOOKUP(AA112,Comps2,7,FALSE)</f>
        <v>303</v>
      </c>
      <c r="CB112" t="str">
        <f>VLOOKUP(AA112,Comps2,8,FALSE)</f>
        <v>mm</v>
      </c>
      <c r="CC112" t="str">
        <f>VLOOKUP(AA112,Comps2,9,FALSE)</f>
        <v>Field</v>
      </c>
      <c r="CD112">
        <f>VLOOKUP(AA112,Comps2,10,FALSE)</f>
        <v>425</v>
      </c>
      <c r="CE112" t="str">
        <f>VLOOKUP(AA112,Comps2,11,FALSE)</f>
        <v>g</v>
      </c>
      <c r="CF112" t="str">
        <f>VLOOKUP(AA112,Comps2,12,FALSE)</f>
        <v>Field</v>
      </c>
      <c r="CG112">
        <f>VLOOKUP(AA112,Comps2,13,FALSE)</f>
        <v>0</v>
      </c>
      <c r="CH112" t="e">
        <f>VLOOKUP(AA112,Comps2,14,FALSE)</f>
        <v>#N/A</v>
      </c>
      <c r="CI112" t="str">
        <f>VLOOKUP(AA112,Comps2,15,FALSE)</f>
        <v>LAB</v>
      </c>
    </row>
    <row r="113" spans="1:87" x14ac:dyDescent="0.25">
      <c r="A113" s="1">
        <v>44727</v>
      </c>
      <c r="B113">
        <v>6</v>
      </c>
      <c r="C113">
        <v>2022</v>
      </c>
      <c r="D113" t="s">
        <v>525</v>
      </c>
      <c r="E113" t="s">
        <v>526</v>
      </c>
      <c r="F113" t="s">
        <v>78</v>
      </c>
      <c r="G113" t="s">
        <v>79</v>
      </c>
      <c r="H113" t="s">
        <v>80</v>
      </c>
      <c r="I113" t="s">
        <v>81</v>
      </c>
      <c r="J113" t="s">
        <v>82</v>
      </c>
      <c r="K113" t="s">
        <v>83</v>
      </c>
      <c r="M113" t="s">
        <v>538</v>
      </c>
      <c r="N113" t="s">
        <v>86</v>
      </c>
      <c r="O113" s="2">
        <v>0.30208333333333331</v>
      </c>
      <c r="P113" t="s">
        <v>528</v>
      </c>
      <c r="Q113">
        <v>1</v>
      </c>
      <c r="R113" t="s">
        <v>88</v>
      </c>
      <c r="S113">
        <v>32.70778</v>
      </c>
      <c r="T113">
        <v>-117.17868</v>
      </c>
      <c r="U113" t="s">
        <v>89</v>
      </c>
      <c r="V113" t="b">
        <v>0</v>
      </c>
      <c r="X113" t="s">
        <v>529</v>
      </c>
      <c r="Y113" t="s">
        <v>91</v>
      </c>
      <c r="AA113" t="s">
        <v>600</v>
      </c>
      <c r="AB113" t="s">
        <v>560</v>
      </c>
      <c r="AC113" t="s">
        <v>561</v>
      </c>
      <c r="AD113" t="s">
        <v>96</v>
      </c>
      <c r="AE113">
        <v>1</v>
      </c>
      <c r="AF113" t="s">
        <v>601</v>
      </c>
      <c r="AG113" t="b">
        <v>1</v>
      </c>
      <c r="AH113" t="s">
        <v>602</v>
      </c>
      <c r="AI113" t="s">
        <v>99</v>
      </c>
      <c r="AJ113" t="s">
        <v>100</v>
      </c>
      <c r="AK113">
        <v>300</v>
      </c>
      <c r="AL113" t="s">
        <v>101</v>
      </c>
      <c r="AN113" t="s">
        <v>597</v>
      </c>
      <c r="AO113">
        <v>1</v>
      </c>
      <c r="AP113" t="s">
        <v>103</v>
      </c>
      <c r="AQ113">
        <v>1885</v>
      </c>
      <c r="AR113" t="s">
        <v>101</v>
      </c>
      <c r="AS113" t="s">
        <v>83</v>
      </c>
      <c r="AT113" t="s">
        <v>104</v>
      </c>
      <c r="AU113" t="s">
        <v>598</v>
      </c>
      <c r="AV113" t="s">
        <v>106</v>
      </c>
      <c r="AW113" t="s">
        <v>107</v>
      </c>
      <c r="AX113">
        <v>90</v>
      </c>
      <c r="AY113" t="s">
        <v>121</v>
      </c>
      <c r="AZ113" t="s">
        <v>109</v>
      </c>
      <c r="BA113" t="s">
        <v>110</v>
      </c>
      <c r="BB113" t="s">
        <v>122</v>
      </c>
      <c r="BC113" t="s">
        <v>112</v>
      </c>
      <c r="BD113" s="1">
        <v>44839</v>
      </c>
      <c r="BE113" t="s">
        <v>599</v>
      </c>
      <c r="BF113" s="1">
        <v>44727</v>
      </c>
      <c r="BG113" t="s">
        <v>114</v>
      </c>
      <c r="BH113" s="1">
        <v>44819</v>
      </c>
      <c r="BI113">
        <v>1</v>
      </c>
      <c r="BJ113">
        <f>BK113*1000</f>
        <v>400</v>
      </c>
      <c r="BK113">
        <v>0.4</v>
      </c>
      <c r="BL113">
        <v>0.4</v>
      </c>
      <c r="BM113" t="s">
        <v>115</v>
      </c>
      <c r="BN113" t="s">
        <v>116</v>
      </c>
      <c r="BO113">
        <v>0.21</v>
      </c>
      <c r="BP113">
        <v>0.62</v>
      </c>
      <c r="BQ113">
        <v>1</v>
      </c>
      <c r="BR113" t="s">
        <v>117</v>
      </c>
      <c r="BS113" t="s">
        <v>118</v>
      </c>
      <c r="BT113" t="s">
        <v>119</v>
      </c>
      <c r="BU113" t="s">
        <v>120</v>
      </c>
      <c r="BX113" t="b">
        <v>0</v>
      </c>
      <c r="BY113" t="b">
        <v>1</v>
      </c>
      <c r="BZ113">
        <f>VLOOKUP(AA113,Comps2,6,FALSE)</f>
        <v>252</v>
      </c>
      <c r="CA113">
        <f>VLOOKUP(AA113,Comps2,7,FALSE)</f>
        <v>260</v>
      </c>
      <c r="CB113" t="str">
        <f>VLOOKUP(AA113,Comps2,8,FALSE)</f>
        <v>mm</v>
      </c>
      <c r="CC113" t="str">
        <f>VLOOKUP(AA113,Comps2,9,FALSE)</f>
        <v>Field</v>
      </c>
      <c r="CD113">
        <f>VLOOKUP(AA113,Comps2,10,FALSE)</f>
        <v>300</v>
      </c>
      <c r="CE113" t="str">
        <f>VLOOKUP(AA113,Comps2,11,FALSE)</f>
        <v>g</v>
      </c>
      <c r="CF113" t="str">
        <f>VLOOKUP(AA113,Comps2,12,FALSE)</f>
        <v>Field</v>
      </c>
      <c r="CG113">
        <f>VLOOKUP(AA113,Comps2,13,FALSE)</f>
        <v>0</v>
      </c>
      <c r="CH113" t="e">
        <f>VLOOKUP(AA113,Comps2,14,FALSE)</f>
        <v>#N/A</v>
      </c>
      <c r="CI113" t="str">
        <f>VLOOKUP(AA113,Comps2,15,FALSE)</f>
        <v>LAB</v>
      </c>
    </row>
    <row r="114" spans="1:87" x14ac:dyDescent="0.25">
      <c r="A114" s="1">
        <v>44727</v>
      </c>
      <c r="B114">
        <v>6</v>
      </c>
      <c r="C114">
        <v>2022</v>
      </c>
      <c r="D114" t="s">
        <v>525</v>
      </c>
      <c r="E114" t="s">
        <v>526</v>
      </c>
      <c r="F114" t="s">
        <v>78</v>
      </c>
      <c r="G114" t="s">
        <v>79</v>
      </c>
      <c r="H114" t="s">
        <v>80</v>
      </c>
      <c r="I114" t="s">
        <v>81</v>
      </c>
      <c r="J114" t="s">
        <v>82</v>
      </c>
      <c r="K114" t="s">
        <v>83</v>
      </c>
      <c r="M114" t="s">
        <v>538</v>
      </c>
      <c r="N114" t="s">
        <v>86</v>
      </c>
      <c r="O114" s="2">
        <v>0.30208333333333331</v>
      </c>
      <c r="P114" t="s">
        <v>528</v>
      </c>
      <c r="Q114">
        <v>1</v>
      </c>
      <c r="R114" t="s">
        <v>88</v>
      </c>
      <c r="S114">
        <v>32.70778</v>
      </c>
      <c r="T114">
        <v>-117.17868</v>
      </c>
      <c r="U114" t="s">
        <v>89</v>
      </c>
      <c r="V114" t="b">
        <v>0</v>
      </c>
      <c r="X114" t="s">
        <v>529</v>
      </c>
      <c r="Y114" t="s">
        <v>91</v>
      </c>
      <c r="AA114" t="s">
        <v>603</v>
      </c>
      <c r="AB114" t="s">
        <v>560</v>
      </c>
      <c r="AC114" t="s">
        <v>561</v>
      </c>
      <c r="AD114" t="s">
        <v>96</v>
      </c>
      <c r="AE114">
        <v>1</v>
      </c>
      <c r="AF114" t="s">
        <v>604</v>
      </c>
      <c r="AG114" t="b">
        <v>1</v>
      </c>
      <c r="AH114" t="s">
        <v>605</v>
      </c>
      <c r="AI114" t="s">
        <v>99</v>
      </c>
      <c r="AJ114" t="s">
        <v>100</v>
      </c>
      <c r="AK114">
        <v>455</v>
      </c>
      <c r="AL114" t="s">
        <v>101</v>
      </c>
      <c r="AN114" t="s">
        <v>597</v>
      </c>
      <c r="AO114">
        <v>1</v>
      </c>
      <c r="AP114" t="s">
        <v>103</v>
      </c>
      <c r="AQ114">
        <v>1885</v>
      </c>
      <c r="AR114" t="s">
        <v>101</v>
      </c>
      <c r="AS114" t="s">
        <v>83</v>
      </c>
      <c r="AT114" t="s">
        <v>104</v>
      </c>
      <c r="AU114" t="s">
        <v>598</v>
      </c>
      <c r="AV114" t="s">
        <v>106</v>
      </c>
      <c r="AW114" t="s">
        <v>107</v>
      </c>
      <c r="AX114">
        <v>90</v>
      </c>
      <c r="AY114" t="s">
        <v>121</v>
      </c>
      <c r="AZ114" t="s">
        <v>109</v>
      </c>
      <c r="BA114" t="s">
        <v>110</v>
      </c>
      <c r="BB114" t="s">
        <v>122</v>
      </c>
      <c r="BC114" t="s">
        <v>112</v>
      </c>
      <c r="BD114" s="1">
        <v>44839</v>
      </c>
      <c r="BE114" t="s">
        <v>599</v>
      </c>
      <c r="BF114" s="1">
        <v>44727</v>
      </c>
      <c r="BG114" t="s">
        <v>114</v>
      </c>
      <c r="BH114" s="1">
        <v>44819</v>
      </c>
      <c r="BI114">
        <v>1</v>
      </c>
      <c r="BJ114">
        <f>BK114*1000</f>
        <v>400</v>
      </c>
      <c r="BK114">
        <v>0.4</v>
      </c>
      <c r="BL114">
        <v>0.4</v>
      </c>
      <c r="BM114" t="s">
        <v>115</v>
      </c>
      <c r="BN114" t="s">
        <v>116</v>
      </c>
      <c r="BO114">
        <v>0.21</v>
      </c>
      <c r="BP114">
        <v>0.62</v>
      </c>
      <c r="BQ114">
        <v>1</v>
      </c>
      <c r="BR114" t="s">
        <v>117</v>
      </c>
      <c r="BS114" t="s">
        <v>118</v>
      </c>
      <c r="BT114" t="s">
        <v>119</v>
      </c>
      <c r="BU114" t="s">
        <v>120</v>
      </c>
      <c r="BX114" t="b">
        <v>0</v>
      </c>
      <c r="BY114" t="b">
        <v>1</v>
      </c>
      <c r="BZ114">
        <f>VLOOKUP(AA114,Comps2,6,FALSE)</f>
        <v>311</v>
      </c>
      <c r="CA114">
        <f>VLOOKUP(AA114,Comps2,7,FALSE)</f>
        <v>322</v>
      </c>
      <c r="CB114" t="str">
        <f>VLOOKUP(AA114,Comps2,8,FALSE)</f>
        <v>mm</v>
      </c>
      <c r="CC114" t="str">
        <f>VLOOKUP(AA114,Comps2,9,FALSE)</f>
        <v>Field</v>
      </c>
      <c r="CD114">
        <f>VLOOKUP(AA114,Comps2,10,FALSE)</f>
        <v>455</v>
      </c>
      <c r="CE114" t="str">
        <f>VLOOKUP(AA114,Comps2,11,FALSE)</f>
        <v>g</v>
      </c>
      <c r="CF114" t="str">
        <f>VLOOKUP(AA114,Comps2,12,FALSE)</f>
        <v>Field</v>
      </c>
      <c r="CG114">
        <f>VLOOKUP(AA114,Comps2,13,FALSE)</f>
        <v>0</v>
      </c>
      <c r="CH114" t="e">
        <f>VLOOKUP(AA114,Comps2,14,FALSE)</f>
        <v>#N/A</v>
      </c>
      <c r="CI114" t="str">
        <f>VLOOKUP(AA114,Comps2,15,FALSE)</f>
        <v>LAB</v>
      </c>
    </row>
    <row r="115" spans="1:87" x14ac:dyDescent="0.25">
      <c r="A115" s="1">
        <v>44727</v>
      </c>
      <c r="B115">
        <v>6</v>
      </c>
      <c r="C115">
        <v>2022</v>
      </c>
      <c r="D115" t="s">
        <v>525</v>
      </c>
      <c r="E115" t="s">
        <v>526</v>
      </c>
      <c r="F115" t="s">
        <v>78</v>
      </c>
      <c r="G115" t="s">
        <v>79</v>
      </c>
      <c r="H115" t="s">
        <v>80</v>
      </c>
      <c r="I115" t="s">
        <v>81</v>
      </c>
      <c r="J115" t="s">
        <v>82</v>
      </c>
      <c r="K115" t="s">
        <v>83</v>
      </c>
      <c r="M115" t="s">
        <v>538</v>
      </c>
      <c r="N115" t="s">
        <v>86</v>
      </c>
      <c r="O115" s="2">
        <v>0.30208333333333331</v>
      </c>
      <c r="P115" t="s">
        <v>528</v>
      </c>
      <c r="Q115">
        <v>1</v>
      </c>
      <c r="R115" t="s">
        <v>88</v>
      </c>
      <c r="S115">
        <v>32.70778</v>
      </c>
      <c r="T115">
        <v>-117.17868</v>
      </c>
      <c r="U115" t="s">
        <v>89</v>
      </c>
      <c r="V115" t="b">
        <v>0</v>
      </c>
      <c r="X115" t="s">
        <v>529</v>
      </c>
      <c r="Y115" t="s">
        <v>91</v>
      </c>
      <c r="AA115" t="s">
        <v>606</v>
      </c>
      <c r="AB115" t="s">
        <v>560</v>
      </c>
      <c r="AC115" t="s">
        <v>561</v>
      </c>
      <c r="AD115" t="s">
        <v>96</v>
      </c>
      <c r="AE115">
        <v>1</v>
      </c>
      <c r="AF115" t="s">
        <v>607</v>
      </c>
      <c r="AG115" t="b">
        <v>1</v>
      </c>
      <c r="AH115" t="s">
        <v>608</v>
      </c>
      <c r="AI115" t="s">
        <v>99</v>
      </c>
      <c r="AJ115" t="s">
        <v>100</v>
      </c>
      <c r="AK115">
        <v>395</v>
      </c>
      <c r="AL115" t="s">
        <v>101</v>
      </c>
      <c r="AN115" t="s">
        <v>597</v>
      </c>
      <c r="AO115">
        <v>1</v>
      </c>
      <c r="AP115" t="s">
        <v>103</v>
      </c>
      <c r="AQ115">
        <v>1885</v>
      </c>
      <c r="AR115" t="s">
        <v>101</v>
      </c>
      <c r="AS115" t="s">
        <v>83</v>
      </c>
      <c r="AT115" t="s">
        <v>104</v>
      </c>
      <c r="AU115" t="s">
        <v>598</v>
      </c>
      <c r="AV115" t="s">
        <v>106</v>
      </c>
      <c r="AW115" t="s">
        <v>107</v>
      </c>
      <c r="AX115">
        <v>90</v>
      </c>
      <c r="AY115" t="s">
        <v>121</v>
      </c>
      <c r="AZ115" t="s">
        <v>109</v>
      </c>
      <c r="BA115" t="s">
        <v>110</v>
      </c>
      <c r="BB115" t="s">
        <v>122</v>
      </c>
      <c r="BC115" t="s">
        <v>112</v>
      </c>
      <c r="BD115" s="1">
        <v>44839</v>
      </c>
      <c r="BE115" t="s">
        <v>599</v>
      </c>
      <c r="BF115" s="1">
        <v>44727</v>
      </c>
      <c r="BG115" t="s">
        <v>114</v>
      </c>
      <c r="BH115" s="1">
        <v>44819</v>
      </c>
      <c r="BI115">
        <v>1</v>
      </c>
      <c r="BJ115">
        <f>BK115*1000</f>
        <v>400</v>
      </c>
      <c r="BK115">
        <v>0.4</v>
      </c>
      <c r="BL115">
        <v>0.4</v>
      </c>
      <c r="BM115" t="s">
        <v>115</v>
      </c>
      <c r="BN115" t="s">
        <v>116</v>
      </c>
      <c r="BO115">
        <v>0.21</v>
      </c>
      <c r="BP115">
        <v>0.62</v>
      </c>
      <c r="BQ115">
        <v>1</v>
      </c>
      <c r="BR115" t="s">
        <v>117</v>
      </c>
      <c r="BS115" t="s">
        <v>118</v>
      </c>
      <c r="BT115" t="s">
        <v>119</v>
      </c>
      <c r="BU115" t="s">
        <v>120</v>
      </c>
      <c r="BX115" t="b">
        <v>0</v>
      </c>
      <c r="BY115" t="b">
        <v>1</v>
      </c>
      <c r="BZ115">
        <f>VLOOKUP(AA115,Comps2,6,FALSE)</f>
        <v>300</v>
      </c>
      <c r="CA115">
        <f>VLOOKUP(AA115,Comps2,7,FALSE)</f>
        <v>310</v>
      </c>
      <c r="CB115" t="str">
        <f>VLOOKUP(AA115,Comps2,8,FALSE)</f>
        <v>mm</v>
      </c>
      <c r="CC115" t="str">
        <f>VLOOKUP(AA115,Comps2,9,FALSE)</f>
        <v>Field</v>
      </c>
      <c r="CD115">
        <f>VLOOKUP(AA115,Comps2,10,FALSE)</f>
        <v>395</v>
      </c>
      <c r="CE115" t="str">
        <f>VLOOKUP(AA115,Comps2,11,FALSE)</f>
        <v>g</v>
      </c>
      <c r="CF115" t="str">
        <f>VLOOKUP(AA115,Comps2,12,FALSE)</f>
        <v>Field</v>
      </c>
      <c r="CG115">
        <f>VLOOKUP(AA115,Comps2,13,FALSE)</f>
        <v>0</v>
      </c>
      <c r="CH115" t="e">
        <f>VLOOKUP(AA115,Comps2,14,FALSE)</f>
        <v>#N/A</v>
      </c>
      <c r="CI115" t="str">
        <f>VLOOKUP(AA115,Comps2,15,FALSE)</f>
        <v>LAB</v>
      </c>
    </row>
    <row r="116" spans="1:87" x14ac:dyDescent="0.25">
      <c r="A116" s="1">
        <v>44727</v>
      </c>
      <c r="B116">
        <v>6</v>
      </c>
      <c r="C116">
        <v>2022</v>
      </c>
      <c r="D116" t="s">
        <v>525</v>
      </c>
      <c r="E116" t="s">
        <v>526</v>
      </c>
      <c r="F116" t="s">
        <v>78</v>
      </c>
      <c r="G116" t="s">
        <v>79</v>
      </c>
      <c r="H116" t="s">
        <v>80</v>
      </c>
      <c r="I116" t="s">
        <v>81</v>
      </c>
      <c r="J116" t="s">
        <v>82</v>
      </c>
      <c r="K116" t="s">
        <v>83</v>
      </c>
      <c r="M116" t="s">
        <v>538</v>
      </c>
      <c r="N116" t="s">
        <v>86</v>
      </c>
      <c r="O116" s="2">
        <v>0.30208333333333331</v>
      </c>
      <c r="P116" t="s">
        <v>528</v>
      </c>
      <c r="Q116">
        <v>1</v>
      </c>
      <c r="R116" t="s">
        <v>88</v>
      </c>
      <c r="S116">
        <v>32.70778</v>
      </c>
      <c r="T116">
        <v>-117.17868</v>
      </c>
      <c r="U116" t="s">
        <v>89</v>
      </c>
      <c r="V116" t="b">
        <v>0</v>
      </c>
      <c r="X116" t="s">
        <v>529</v>
      </c>
      <c r="Y116" t="s">
        <v>91</v>
      </c>
      <c r="AA116" t="s">
        <v>617</v>
      </c>
      <c r="AB116" t="s">
        <v>560</v>
      </c>
      <c r="AC116" t="s">
        <v>561</v>
      </c>
      <c r="AD116" t="s">
        <v>96</v>
      </c>
      <c r="AE116">
        <v>1</v>
      </c>
      <c r="AF116" t="s">
        <v>618</v>
      </c>
      <c r="AG116" t="b">
        <v>1</v>
      </c>
      <c r="AH116" t="s">
        <v>619</v>
      </c>
      <c r="AI116" t="s">
        <v>99</v>
      </c>
      <c r="AJ116" t="s">
        <v>100</v>
      </c>
      <c r="AK116">
        <v>310</v>
      </c>
      <c r="AL116" t="s">
        <v>101</v>
      </c>
      <c r="AN116" t="s">
        <v>597</v>
      </c>
      <c r="AO116">
        <v>1</v>
      </c>
      <c r="AP116" t="s">
        <v>103</v>
      </c>
      <c r="AQ116">
        <v>1885</v>
      </c>
      <c r="AR116" t="s">
        <v>101</v>
      </c>
      <c r="AS116" t="s">
        <v>83</v>
      </c>
      <c r="AT116" t="s">
        <v>104</v>
      </c>
      <c r="AU116" t="s">
        <v>598</v>
      </c>
      <c r="AV116" t="s">
        <v>106</v>
      </c>
      <c r="AW116" t="s">
        <v>107</v>
      </c>
      <c r="AX116">
        <v>90</v>
      </c>
      <c r="AY116" t="s">
        <v>121</v>
      </c>
      <c r="AZ116" t="s">
        <v>109</v>
      </c>
      <c r="BA116" t="s">
        <v>110</v>
      </c>
      <c r="BB116" t="s">
        <v>122</v>
      </c>
      <c r="BC116" t="s">
        <v>112</v>
      </c>
      <c r="BD116" s="1">
        <v>44839</v>
      </c>
      <c r="BE116" t="s">
        <v>599</v>
      </c>
      <c r="BF116" s="1">
        <v>44727</v>
      </c>
      <c r="BG116" t="s">
        <v>114</v>
      </c>
      <c r="BH116" s="1">
        <v>44819</v>
      </c>
      <c r="BI116">
        <v>1</v>
      </c>
      <c r="BJ116">
        <f>BK116*1000</f>
        <v>400</v>
      </c>
      <c r="BK116">
        <v>0.4</v>
      </c>
      <c r="BL116">
        <v>0.4</v>
      </c>
      <c r="BM116" t="s">
        <v>115</v>
      </c>
      <c r="BN116" t="s">
        <v>116</v>
      </c>
      <c r="BO116">
        <v>0.21</v>
      </c>
      <c r="BP116">
        <v>0.62</v>
      </c>
      <c r="BQ116">
        <v>1</v>
      </c>
      <c r="BR116" t="s">
        <v>117</v>
      </c>
      <c r="BS116" t="s">
        <v>118</v>
      </c>
      <c r="BT116" t="s">
        <v>119</v>
      </c>
      <c r="BU116" t="s">
        <v>120</v>
      </c>
      <c r="BX116" t="b">
        <v>0</v>
      </c>
      <c r="BY116" t="b">
        <v>1</v>
      </c>
      <c r="BZ116">
        <f>VLOOKUP(AA116,Comps2,6,FALSE)</f>
        <v>251</v>
      </c>
      <c r="CA116">
        <f>VLOOKUP(AA116,Comps2,7,FALSE)</f>
        <v>262</v>
      </c>
      <c r="CB116" t="str">
        <f>VLOOKUP(AA116,Comps2,8,FALSE)</f>
        <v>mm</v>
      </c>
      <c r="CC116" t="str">
        <f>VLOOKUP(AA116,Comps2,9,FALSE)</f>
        <v>Field</v>
      </c>
      <c r="CD116">
        <f>VLOOKUP(AA116,Comps2,10,FALSE)</f>
        <v>310</v>
      </c>
      <c r="CE116" t="str">
        <f>VLOOKUP(AA116,Comps2,11,FALSE)</f>
        <v>g</v>
      </c>
      <c r="CF116" t="str">
        <f>VLOOKUP(AA116,Comps2,12,FALSE)</f>
        <v>Field</v>
      </c>
      <c r="CG116">
        <f>VLOOKUP(AA116,Comps2,13,FALSE)</f>
        <v>0</v>
      </c>
      <c r="CH116" t="e">
        <f>VLOOKUP(AA116,Comps2,14,FALSE)</f>
        <v>#N/A</v>
      </c>
      <c r="CI116" t="str">
        <f>VLOOKUP(AA116,Comps2,15,FALSE)</f>
        <v>LAB</v>
      </c>
    </row>
    <row r="117" spans="1:87" x14ac:dyDescent="0.25">
      <c r="A117" s="1">
        <v>44795</v>
      </c>
      <c r="B117">
        <v>8</v>
      </c>
      <c r="C117">
        <v>2022</v>
      </c>
      <c r="D117" t="s">
        <v>729</v>
      </c>
      <c r="E117" t="s">
        <v>730</v>
      </c>
      <c r="F117" t="s">
        <v>78</v>
      </c>
      <c r="G117" t="s">
        <v>79</v>
      </c>
      <c r="H117" t="s">
        <v>80</v>
      </c>
      <c r="I117" t="s">
        <v>81</v>
      </c>
      <c r="J117" t="s">
        <v>82</v>
      </c>
      <c r="K117" t="s">
        <v>83</v>
      </c>
      <c r="M117" t="s">
        <v>527</v>
      </c>
      <c r="N117" t="s">
        <v>86</v>
      </c>
      <c r="O117" s="2">
        <v>0.69444444444444453</v>
      </c>
      <c r="P117" t="s">
        <v>528</v>
      </c>
      <c r="Q117">
        <v>1</v>
      </c>
      <c r="R117" t="s">
        <v>88</v>
      </c>
      <c r="S117">
        <v>32.579559000000003</v>
      </c>
      <c r="T117">
        <v>-117.137264</v>
      </c>
      <c r="U117" t="s">
        <v>89</v>
      </c>
      <c r="V117" t="b">
        <v>0</v>
      </c>
      <c r="X117" t="s">
        <v>529</v>
      </c>
      <c r="Y117" t="s">
        <v>91</v>
      </c>
      <c r="AA117" t="s">
        <v>743</v>
      </c>
      <c r="AB117" t="s">
        <v>744</v>
      </c>
      <c r="AC117" t="s">
        <v>745</v>
      </c>
      <c r="AD117" t="s">
        <v>96</v>
      </c>
      <c r="AE117">
        <v>1</v>
      </c>
      <c r="AF117" t="s">
        <v>746</v>
      </c>
      <c r="AG117" t="b">
        <v>1</v>
      </c>
      <c r="AH117" t="s">
        <v>747</v>
      </c>
      <c r="AI117" t="s">
        <v>99</v>
      </c>
      <c r="AJ117" t="s">
        <v>100</v>
      </c>
      <c r="AK117">
        <v>73.5</v>
      </c>
      <c r="AL117" t="s">
        <v>101</v>
      </c>
      <c r="AN117" t="s">
        <v>748</v>
      </c>
      <c r="AO117">
        <v>1</v>
      </c>
      <c r="AP117" t="s">
        <v>103</v>
      </c>
      <c r="AQ117">
        <v>350</v>
      </c>
      <c r="AR117" t="s">
        <v>101</v>
      </c>
      <c r="AS117" t="s">
        <v>83</v>
      </c>
      <c r="AT117" t="s">
        <v>104</v>
      </c>
      <c r="AU117" t="s">
        <v>749</v>
      </c>
      <c r="AV117" t="s">
        <v>106</v>
      </c>
      <c r="AW117" t="s">
        <v>107</v>
      </c>
      <c r="AX117">
        <v>90</v>
      </c>
      <c r="AY117" t="s">
        <v>121</v>
      </c>
      <c r="AZ117" t="s">
        <v>109</v>
      </c>
      <c r="BA117" t="s">
        <v>110</v>
      </c>
      <c r="BB117" t="s">
        <v>122</v>
      </c>
      <c r="BC117" t="s">
        <v>1618</v>
      </c>
      <c r="BD117" s="1">
        <v>45020</v>
      </c>
      <c r="BE117" t="s">
        <v>750</v>
      </c>
      <c r="BF117" s="1">
        <v>44795</v>
      </c>
      <c r="BG117" t="s">
        <v>114</v>
      </c>
      <c r="BH117" s="1">
        <v>44981</v>
      </c>
      <c r="BI117">
        <v>1</v>
      </c>
      <c r="BJ117">
        <f>BK117*1000</f>
        <v>400</v>
      </c>
      <c r="BK117">
        <v>0.4</v>
      </c>
      <c r="BL117">
        <v>0.4</v>
      </c>
      <c r="BM117" t="s">
        <v>115</v>
      </c>
      <c r="BN117" t="s">
        <v>116</v>
      </c>
      <c r="BO117">
        <v>0.21</v>
      </c>
      <c r="BP117">
        <v>0.64</v>
      </c>
      <c r="BQ117">
        <v>1</v>
      </c>
      <c r="BR117" t="s">
        <v>117</v>
      </c>
      <c r="BS117" t="s">
        <v>118</v>
      </c>
      <c r="BT117" t="s">
        <v>119</v>
      </c>
      <c r="BU117" t="s">
        <v>120</v>
      </c>
      <c r="BX117" t="b">
        <v>0</v>
      </c>
      <c r="BY117" t="b">
        <v>1</v>
      </c>
      <c r="BZ117">
        <f>VLOOKUP(AA117,Comps2,6,FALSE)</f>
        <v>305</v>
      </c>
      <c r="CA117">
        <f>VLOOKUP(AA117,Comps2,7,FALSE)</f>
        <v>330</v>
      </c>
      <c r="CB117" t="str">
        <f>VLOOKUP(AA117,Comps2,8,FALSE)</f>
        <v>mm</v>
      </c>
      <c r="CC117" t="str">
        <f>VLOOKUP(AA117,Comps2,9,FALSE)</f>
        <v>Field</v>
      </c>
      <c r="CD117">
        <f>VLOOKUP(AA117,Comps2,10,FALSE)</f>
        <v>335</v>
      </c>
      <c r="CE117" t="str">
        <f>VLOOKUP(AA117,Comps2,11,FALSE)</f>
        <v>g</v>
      </c>
      <c r="CF117" t="str">
        <f>VLOOKUP(AA117,Comps2,12,FALSE)</f>
        <v>Field</v>
      </c>
      <c r="CG117">
        <f>VLOOKUP(AA117,Comps2,13,FALSE)</f>
        <v>0</v>
      </c>
      <c r="CH117" t="e">
        <f>VLOOKUP(AA117,Comps2,14,FALSE)</f>
        <v>#N/A</v>
      </c>
      <c r="CI117" t="str">
        <f>VLOOKUP(AA117,Comps2,15,FALSE)</f>
        <v>LAB</v>
      </c>
    </row>
    <row r="118" spans="1:87" x14ac:dyDescent="0.25">
      <c r="A118" s="1">
        <v>44795</v>
      </c>
      <c r="B118">
        <v>8</v>
      </c>
      <c r="C118">
        <v>2022</v>
      </c>
      <c r="D118" t="s">
        <v>729</v>
      </c>
      <c r="E118" t="s">
        <v>730</v>
      </c>
      <c r="F118" t="s">
        <v>78</v>
      </c>
      <c r="G118" t="s">
        <v>79</v>
      </c>
      <c r="H118" t="s">
        <v>80</v>
      </c>
      <c r="I118" t="s">
        <v>81</v>
      </c>
      <c r="J118" t="s">
        <v>82</v>
      </c>
      <c r="K118" t="s">
        <v>83</v>
      </c>
      <c r="M118" t="s">
        <v>527</v>
      </c>
      <c r="N118" t="s">
        <v>86</v>
      </c>
      <c r="O118" s="2">
        <v>0.69444444444444453</v>
      </c>
      <c r="P118" t="s">
        <v>528</v>
      </c>
      <c r="Q118">
        <v>1</v>
      </c>
      <c r="R118" t="s">
        <v>88</v>
      </c>
      <c r="S118">
        <v>32.579559000000003</v>
      </c>
      <c r="T118">
        <v>-117.137264</v>
      </c>
      <c r="U118" t="s">
        <v>89</v>
      </c>
      <c r="V118" t="b">
        <v>0</v>
      </c>
      <c r="X118" t="s">
        <v>529</v>
      </c>
      <c r="Y118" t="s">
        <v>91</v>
      </c>
      <c r="AA118" t="s">
        <v>751</v>
      </c>
      <c r="AB118" t="s">
        <v>744</v>
      </c>
      <c r="AC118" t="s">
        <v>745</v>
      </c>
      <c r="AD118" t="s">
        <v>96</v>
      </c>
      <c r="AE118">
        <v>1</v>
      </c>
      <c r="AF118" t="s">
        <v>752</v>
      </c>
      <c r="AG118" t="b">
        <v>1</v>
      </c>
      <c r="AH118" t="s">
        <v>753</v>
      </c>
      <c r="AI118" t="s">
        <v>99</v>
      </c>
      <c r="AJ118" t="s">
        <v>100</v>
      </c>
      <c r="AK118">
        <v>66.5</v>
      </c>
      <c r="AL118" t="s">
        <v>101</v>
      </c>
      <c r="AN118" t="s">
        <v>748</v>
      </c>
      <c r="AO118">
        <v>1</v>
      </c>
      <c r="AP118" t="s">
        <v>103</v>
      </c>
      <c r="AQ118">
        <v>350</v>
      </c>
      <c r="AR118" t="s">
        <v>101</v>
      </c>
      <c r="AS118" t="s">
        <v>83</v>
      </c>
      <c r="AT118" t="s">
        <v>104</v>
      </c>
      <c r="AU118" t="s">
        <v>749</v>
      </c>
      <c r="AV118" t="s">
        <v>106</v>
      </c>
      <c r="AW118" t="s">
        <v>107</v>
      </c>
      <c r="AX118">
        <v>90</v>
      </c>
      <c r="AY118" t="s">
        <v>121</v>
      </c>
      <c r="AZ118" t="s">
        <v>109</v>
      </c>
      <c r="BA118" t="s">
        <v>110</v>
      </c>
      <c r="BB118" t="s">
        <v>122</v>
      </c>
      <c r="BC118" t="s">
        <v>1618</v>
      </c>
      <c r="BD118" s="1">
        <v>45020</v>
      </c>
      <c r="BE118" t="s">
        <v>750</v>
      </c>
      <c r="BF118" s="1">
        <v>44795</v>
      </c>
      <c r="BG118" t="s">
        <v>114</v>
      </c>
      <c r="BH118" s="1">
        <v>44981</v>
      </c>
      <c r="BI118">
        <v>1</v>
      </c>
      <c r="BJ118">
        <f>BK118*1000</f>
        <v>400</v>
      </c>
      <c r="BK118">
        <v>0.4</v>
      </c>
      <c r="BL118">
        <v>0.4</v>
      </c>
      <c r="BM118" t="s">
        <v>115</v>
      </c>
      <c r="BN118" t="s">
        <v>116</v>
      </c>
      <c r="BO118">
        <v>0.21</v>
      </c>
      <c r="BP118">
        <v>0.64</v>
      </c>
      <c r="BQ118">
        <v>1</v>
      </c>
      <c r="BR118" t="s">
        <v>117</v>
      </c>
      <c r="BS118" t="s">
        <v>118</v>
      </c>
      <c r="BT118" t="s">
        <v>119</v>
      </c>
      <c r="BU118" t="s">
        <v>120</v>
      </c>
      <c r="BX118" t="b">
        <v>0</v>
      </c>
      <c r="BY118" t="b">
        <v>1</v>
      </c>
      <c r="BZ118">
        <f>VLOOKUP(AA118,Comps2,6,FALSE)</f>
        <v>275</v>
      </c>
      <c r="CA118">
        <f>VLOOKUP(AA118,Comps2,7,FALSE)</f>
        <v>300</v>
      </c>
      <c r="CB118" t="str">
        <f>VLOOKUP(AA118,Comps2,8,FALSE)</f>
        <v>mm</v>
      </c>
      <c r="CC118" t="str">
        <f>VLOOKUP(AA118,Comps2,9,FALSE)</f>
        <v>Field</v>
      </c>
      <c r="CD118">
        <f>VLOOKUP(AA118,Comps2,10,FALSE)</f>
        <v>260</v>
      </c>
      <c r="CE118" t="str">
        <f>VLOOKUP(AA118,Comps2,11,FALSE)</f>
        <v>g</v>
      </c>
      <c r="CF118" t="str">
        <f>VLOOKUP(AA118,Comps2,12,FALSE)</f>
        <v>Field</v>
      </c>
      <c r="CG118">
        <f>VLOOKUP(AA118,Comps2,13,FALSE)</f>
        <v>0</v>
      </c>
      <c r="CH118" t="e">
        <f>VLOOKUP(AA118,Comps2,14,FALSE)</f>
        <v>#N/A</v>
      </c>
      <c r="CI118" t="str">
        <f>VLOOKUP(AA118,Comps2,15,FALSE)</f>
        <v>LAB</v>
      </c>
    </row>
    <row r="119" spans="1:87" x14ac:dyDescent="0.25">
      <c r="A119" s="1">
        <v>44795</v>
      </c>
      <c r="B119">
        <v>8</v>
      </c>
      <c r="C119">
        <v>2022</v>
      </c>
      <c r="D119" t="s">
        <v>729</v>
      </c>
      <c r="E119" t="s">
        <v>730</v>
      </c>
      <c r="F119" t="s">
        <v>78</v>
      </c>
      <c r="G119" t="s">
        <v>79</v>
      </c>
      <c r="H119" t="s">
        <v>80</v>
      </c>
      <c r="I119" t="s">
        <v>81</v>
      </c>
      <c r="J119" t="s">
        <v>82</v>
      </c>
      <c r="K119" t="s">
        <v>83</v>
      </c>
      <c r="M119" t="s">
        <v>527</v>
      </c>
      <c r="N119" t="s">
        <v>86</v>
      </c>
      <c r="O119" s="2">
        <v>0.69444444444444453</v>
      </c>
      <c r="P119" t="s">
        <v>528</v>
      </c>
      <c r="Q119">
        <v>1</v>
      </c>
      <c r="R119" t="s">
        <v>88</v>
      </c>
      <c r="S119">
        <v>32.579559000000003</v>
      </c>
      <c r="T119">
        <v>-117.137264</v>
      </c>
      <c r="U119" t="s">
        <v>89</v>
      </c>
      <c r="V119" t="b">
        <v>0</v>
      </c>
      <c r="X119" t="s">
        <v>529</v>
      </c>
      <c r="Y119" t="s">
        <v>91</v>
      </c>
      <c r="AA119" t="s">
        <v>754</v>
      </c>
      <c r="AB119" t="s">
        <v>744</v>
      </c>
      <c r="AC119" t="s">
        <v>745</v>
      </c>
      <c r="AD119" t="s">
        <v>96</v>
      </c>
      <c r="AE119">
        <v>1</v>
      </c>
      <c r="AF119" t="s">
        <v>755</v>
      </c>
      <c r="AG119" t="b">
        <v>1</v>
      </c>
      <c r="AH119" t="s">
        <v>756</v>
      </c>
      <c r="AI119" t="s">
        <v>99</v>
      </c>
      <c r="AJ119" t="s">
        <v>100</v>
      </c>
      <c r="AK119">
        <v>70</v>
      </c>
      <c r="AL119" t="s">
        <v>101</v>
      </c>
      <c r="AN119" t="s">
        <v>748</v>
      </c>
      <c r="AO119">
        <v>1</v>
      </c>
      <c r="AP119" t="s">
        <v>103</v>
      </c>
      <c r="AQ119">
        <v>350</v>
      </c>
      <c r="AR119" t="s">
        <v>101</v>
      </c>
      <c r="AS119" t="s">
        <v>83</v>
      </c>
      <c r="AT119" t="s">
        <v>104</v>
      </c>
      <c r="AU119" t="s">
        <v>749</v>
      </c>
      <c r="AV119" t="s">
        <v>106</v>
      </c>
      <c r="AW119" t="s">
        <v>107</v>
      </c>
      <c r="AX119">
        <v>90</v>
      </c>
      <c r="AY119" t="s">
        <v>121</v>
      </c>
      <c r="AZ119" t="s">
        <v>109</v>
      </c>
      <c r="BA119" t="s">
        <v>110</v>
      </c>
      <c r="BB119" t="s">
        <v>122</v>
      </c>
      <c r="BC119" t="s">
        <v>1618</v>
      </c>
      <c r="BD119" s="1">
        <v>45020</v>
      </c>
      <c r="BE119" t="s">
        <v>750</v>
      </c>
      <c r="BF119" s="1">
        <v>44795</v>
      </c>
      <c r="BG119" t="s">
        <v>114</v>
      </c>
      <c r="BH119" s="1">
        <v>44981</v>
      </c>
      <c r="BI119">
        <v>1</v>
      </c>
      <c r="BJ119">
        <f>BK119*1000</f>
        <v>400</v>
      </c>
      <c r="BK119">
        <v>0.4</v>
      </c>
      <c r="BL119">
        <v>0.4</v>
      </c>
      <c r="BM119" t="s">
        <v>115</v>
      </c>
      <c r="BN119" t="s">
        <v>116</v>
      </c>
      <c r="BO119">
        <v>0.21</v>
      </c>
      <c r="BP119">
        <v>0.64</v>
      </c>
      <c r="BQ119">
        <v>1</v>
      </c>
      <c r="BR119" t="s">
        <v>117</v>
      </c>
      <c r="BS119" t="s">
        <v>118</v>
      </c>
      <c r="BT119" t="s">
        <v>119</v>
      </c>
      <c r="BU119" t="s">
        <v>120</v>
      </c>
      <c r="BX119" t="b">
        <v>0</v>
      </c>
      <c r="BY119" t="b">
        <v>1</v>
      </c>
      <c r="BZ119">
        <f>VLOOKUP(AA119,Comps2,6,FALSE)</f>
        <v>290</v>
      </c>
      <c r="CA119">
        <f>VLOOKUP(AA119,Comps2,7,FALSE)</f>
        <v>320</v>
      </c>
      <c r="CB119" t="str">
        <f>VLOOKUP(AA119,Comps2,8,FALSE)</f>
        <v>mm</v>
      </c>
      <c r="CC119" t="str">
        <f>VLOOKUP(AA119,Comps2,9,FALSE)</f>
        <v>Field</v>
      </c>
      <c r="CD119">
        <f>VLOOKUP(AA119,Comps2,10,FALSE)</f>
        <v>315</v>
      </c>
      <c r="CE119" t="str">
        <f>VLOOKUP(AA119,Comps2,11,FALSE)</f>
        <v>g</v>
      </c>
      <c r="CF119" t="str">
        <f>VLOOKUP(AA119,Comps2,12,FALSE)</f>
        <v>Field</v>
      </c>
      <c r="CG119">
        <f>VLOOKUP(AA119,Comps2,13,FALSE)</f>
        <v>0</v>
      </c>
      <c r="CH119" t="e">
        <f>VLOOKUP(AA119,Comps2,14,FALSE)</f>
        <v>#N/A</v>
      </c>
      <c r="CI119" t="str">
        <f>VLOOKUP(AA119,Comps2,15,FALSE)</f>
        <v>LAB</v>
      </c>
    </row>
    <row r="120" spans="1:87" x14ac:dyDescent="0.25">
      <c r="A120" s="1">
        <v>44796</v>
      </c>
      <c r="B120">
        <v>8</v>
      </c>
      <c r="C120">
        <v>2022</v>
      </c>
      <c r="D120" t="s">
        <v>729</v>
      </c>
      <c r="E120" t="s">
        <v>730</v>
      </c>
      <c r="F120" t="s">
        <v>78</v>
      </c>
      <c r="G120" t="s">
        <v>79</v>
      </c>
      <c r="H120" t="s">
        <v>80</v>
      </c>
      <c r="I120" t="s">
        <v>81</v>
      </c>
      <c r="J120" t="s">
        <v>82</v>
      </c>
      <c r="K120" t="s">
        <v>83</v>
      </c>
      <c r="M120" t="s">
        <v>848</v>
      </c>
      <c r="N120" t="s">
        <v>86</v>
      </c>
      <c r="O120" s="2">
        <v>0.68055555555555547</v>
      </c>
      <c r="P120" t="s">
        <v>528</v>
      </c>
      <c r="Q120">
        <v>1</v>
      </c>
      <c r="R120" t="s">
        <v>88</v>
      </c>
      <c r="S120">
        <v>32.579559000000003</v>
      </c>
      <c r="T120">
        <v>-117.137264</v>
      </c>
      <c r="U120" t="s">
        <v>89</v>
      </c>
      <c r="V120" t="b">
        <v>0</v>
      </c>
      <c r="X120" t="s">
        <v>529</v>
      </c>
      <c r="Y120" t="s">
        <v>91</v>
      </c>
      <c r="AA120" t="s">
        <v>849</v>
      </c>
      <c r="AB120" t="s">
        <v>744</v>
      </c>
      <c r="AC120" t="s">
        <v>745</v>
      </c>
      <c r="AD120" t="s">
        <v>96</v>
      </c>
      <c r="AE120">
        <v>1</v>
      </c>
      <c r="AF120" t="s">
        <v>850</v>
      </c>
      <c r="AG120" t="b">
        <v>1</v>
      </c>
      <c r="AH120" t="s">
        <v>851</v>
      </c>
      <c r="AI120" t="s">
        <v>99</v>
      </c>
      <c r="AJ120" t="s">
        <v>100</v>
      </c>
      <c r="AK120">
        <v>70</v>
      </c>
      <c r="AL120" t="s">
        <v>101</v>
      </c>
      <c r="AN120" t="s">
        <v>748</v>
      </c>
      <c r="AO120">
        <v>1</v>
      </c>
      <c r="AP120" t="s">
        <v>103</v>
      </c>
      <c r="AQ120">
        <v>350</v>
      </c>
      <c r="AR120" t="s">
        <v>101</v>
      </c>
      <c r="AS120" t="s">
        <v>83</v>
      </c>
      <c r="AT120" t="s">
        <v>104</v>
      </c>
      <c r="AU120" t="s">
        <v>749</v>
      </c>
      <c r="AV120" t="s">
        <v>106</v>
      </c>
      <c r="AW120" t="s">
        <v>107</v>
      </c>
      <c r="AX120">
        <v>90</v>
      </c>
      <c r="AY120" t="s">
        <v>121</v>
      </c>
      <c r="AZ120" t="s">
        <v>109</v>
      </c>
      <c r="BA120" t="s">
        <v>110</v>
      </c>
      <c r="BB120" t="s">
        <v>122</v>
      </c>
      <c r="BC120" t="s">
        <v>1618</v>
      </c>
      <c r="BD120" s="1">
        <v>45020</v>
      </c>
      <c r="BE120" t="s">
        <v>750</v>
      </c>
      <c r="BF120" s="1">
        <v>44795</v>
      </c>
      <c r="BG120" t="s">
        <v>114</v>
      </c>
      <c r="BH120" s="1">
        <v>44981</v>
      </c>
      <c r="BI120">
        <v>1</v>
      </c>
      <c r="BJ120">
        <f>BK120*1000</f>
        <v>400</v>
      </c>
      <c r="BK120">
        <v>0.4</v>
      </c>
      <c r="BL120">
        <v>0.4</v>
      </c>
      <c r="BM120" t="s">
        <v>115</v>
      </c>
      <c r="BN120" t="s">
        <v>116</v>
      </c>
      <c r="BO120">
        <v>0.21</v>
      </c>
      <c r="BP120">
        <v>0.64</v>
      </c>
      <c r="BQ120">
        <v>1</v>
      </c>
      <c r="BR120" t="s">
        <v>117</v>
      </c>
      <c r="BS120" t="s">
        <v>118</v>
      </c>
      <c r="BT120" t="s">
        <v>119</v>
      </c>
      <c r="BU120" t="s">
        <v>120</v>
      </c>
      <c r="BX120" t="b">
        <v>0</v>
      </c>
      <c r="BY120" t="b">
        <v>1</v>
      </c>
      <c r="BZ120">
        <f>VLOOKUP(AA120,Comps2,6,FALSE)</f>
        <v>300</v>
      </c>
      <c r="CA120">
        <f>VLOOKUP(AA120,Comps2,7,FALSE)</f>
        <v>323</v>
      </c>
      <c r="CB120" t="str">
        <f>VLOOKUP(AA120,Comps2,8,FALSE)</f>
        <v>mm</v>
      </c>
      <c r="CC120" t="str">
        <f>VLOOKUP(AA120,Comps2,9,FALSE)</f>
        <v>Field</v>
      </c>
      <c r="CD120">
        <f>VLOOKUP(AA120,Comps2,10,FALSE)</f>
        <v>350</v>
      </c>
      <c r="CE120" t="str">
        <f>VLOOKUP(AA120,Comps2,11,FALSE)</f>
        <v>g</v>
      </c>
      <c r="CF120" t="str">
        <f>VLOOKUP(AA120,Comps2,12,FALSE)</f>
        <v>Field</v>
      </c>
      <c r="CG120">
        <f>VLOOKUP(AA120,Comps2,13,FALSE)</f>
        <v>0</v>
      </c>
      <c r="CH120" t="e">
        <f>VLOOKUP(AA120,Comps2,14,FALSE)</f>
        <v>#N/A</v>
      </c>
      <c r="CI120" t="str">
        <f>VLOOKUP(AA120,Comps2,15,FALSE)</f>
        <v>LAB</v>
      </c>
    </row>
    <row r="121" spans="1:87" x14ac:dyDescent="0.25">
      <c r="A121" s="1">
        <v>44796</v>
      </c>
      <c r="B121">
        <v>8</v>
      </c>
      <c r="C121">
        <v>2022</v>
      </c>
      <c r="D121" t="s">
        <v>729</v>
      </c>
      <c r="E121" t="s">
        <v>730</v>
      </c>
      <c r="F121" t="s">
        <v>78</v>
      </c>
      <c r="G121" t="s">
        <v>79</v>
      </c>
      <c r="H121" t="s">
        <v>80</v>
      </c>
      <c r="I121" t="s">
        <v>81</v>
      </c>
      <c r="J121" t="s">
        <v>82</v>
      </c>
      <c r="K121" t="s">
        <v>83</v>
      </c>
      <c r="M121" t="s">
        <v>848</v>
      </c>
      <c r="N121" t="s">
        <v>86</v>
      </c>
      <c r="O121" s="2">
        <v>0.68055555555555547</v>
      </c>
      <c r="P121" t="s">
        <v>528</v>
      </c>
      <c r="Q121">
        <v>1</v>
      </c>
      <c r="R121" t="s">
        <v>88</v>
      </c>
      <c r="S121">
        <v>32.579559000000003</v>
      </c>
      <c r="T121">
        <v>-117.137264</v>
      </c>
      <c r="U121" t="s">
        <v>89</v>
      </c>
      <c r="V121" t="b">
        <v>0</v>
      </c>
      <c r="X121" t="s">
        <v>529</v>
      </c>
      <c r="Y121" t="s">
        <v>91</v>
      </c>
      <c r="AA121" t="s">
        <v>852</v>
      </c>
      <c r="AB121" t="s">
        <v>744</v>
      </c>
      <c r="AC121" t="s">
        <v>745</v>
      </c>
      <c r="AD121" t="s">
        <v>96</v>
      </c>
      <c r="AE121">
        <v>1</v>
      </c>
      <c r="AF121" t="s">
        <v>853</v>
      </c>
      <c r="AG121" t="b">
        <v>1</v>
      </c>
      <c r="AH121" t="s">
        <v>854</v>
      </c>
      <c r="AI121" t="s">
        <v>99</v>
      </c>
      <c r="AJ121" t="s">
        <v>100</v>
      </c>
      <c r="AK121">
        <v>70</v>
      </c>
      <c r="AL121" t="s">
        <v>101</v>
      </c>
      <c r="AN121" t="s">
        <v>748</v>
      </c>
      <c r="AO121">
        <v>1</v>
      </c>
      <c r="AP121" t="s">
        <v>103</v>
      </c>
      <c r="AQ121">
        <v>350</v>
      </c>
      <c r="AR121" t="s">
        <v>101</v>
      </c>
      <c r="AS121" t="s">
        <v>83</v>
      </c>
      <c r="AT121" t="s">
        <v>104</v>
      </c>
      <c r="AU121" t="s">
        <v>749</v>
      </c>
      <c r="AV121" t="s">
        <v>106</v>
      </c>
      <c r="AW121" t="s">
        <v>107</v>
      </c>
      <c r="AX121">
        <v>90</v>
      </c>
      <c r="AY121" t="s">
        <v>121</v>
      </c>
      <c r="AZ121" t="s">
        <v>109</v>
      </c>
      <c r="BA121" t="s">
        <v>110</v>
      </c>
      <c r="BB121" t="s">
        <v>122</v>
      </c>
      <c r="BC121" t="s">
        <v>1618</v>
      </c>
      <c r="BD121" s="1">
        <v>45020</v>
      </c>
      <c r="BE121" t="s">
        <v>750</v>
      </c>
      <c r="BF121" s="1">
        <v>44795</v>
      </c>
      <c r="BG121" t="s">
        <v>114</v>
      </c>
      <c r="BH121" s="1">
        <v>44981</v>
      </c>
      <c r="BI121">
        <v>1</v>
      </c>
      <c r="BJ121">
        <f>BK121*1000</f>
        <v>400</v>
      </c>
      <c r="BK121">
        <v>0.4</v>
      </c>
      <c r="BL121">
        <v>0.4</v>
      </c>
      <c r="BM121" t="s">
        <v>115</v>
      </c>
      <c r="BN121" t="s">
        <v>116</v>
      </c>
      <c r="BO121">
        <v>0.21</v>
      </c>
      <c r="BP121">
        <v>0.64</v>
      </c>
      <c r="BQ121">
        <v>1</v>
      </c>
      <c r="BR121" t="s">
        <v>117</v>
      </c>
      <c r="BS121" t="s">
        <v>118</v>
      </c>
      <c r="BT121" t="s">
        <v>119</v>
      </c>
      <c r="BU121" t="s">
        <v>120</v>
      </c>
      <c r="BX121" t="b">
        <v>0</v>
      </c>
      <c r="BY121" t="b">
        <v>1</v>
      </c>
      <c r="BZ121">
        <f>VLOOKUP(AA121,Comps2,6,FALSE)</f>
        <v>302</v>
      </c>
      <c r="CA121">
        <f>VLOOKUP(AA121,Comps2,7,FALSE)</f>
        <v>331</v>
      </c>
      <c r="CB121" t="str">
        <f>VLOOKUP(AA121,Comps2,8,FALSE)</f>
        <v>mm</v>
      </c>
      <c r="CC121" t="str">
        <f>VLOOKUP(AA121,Comps2,9,FALSE)</f>
        <v>Field</v>
      </c>
      <c r="CD121">
        <f>VLOOKUP(AA121,Comps2,10,FALSE)</f>
        <v>330</v>
      </c>
      <c r="CE121" t="str">
        <f>VLOOKUP(AA121,Comps2,11,FALSE)</f>
        <v>g</v>
      </c>
      <c r="CF121" t="str">
        <f>VLOOKUP(AA121,Comps2,12,FALSE)</f>
        <v>Field</v>
      </c>
      <c r="CG121">
        <f>VLOOKUP(AA121,Comps2,13,FALSE)</f>
        <v>0</v>
      </c>
      <c r="CH121" t="e">
        <f>VLOOKUP(AA121,Comps2,14,FALSE)</f>
        <v>#N/A</v>
      </c>
      <c r="CI121" t="str">
        <f>VLOOKUP(AA121,Comps2,15,FALSE)</f>
        <v>LAB</v>
      </c>
    </row>
    <row r="122" spans="1:87" x14ac:dyDescent="0.25">
      <c r="A122" s="1">
        <v>44796</v>
      </c>
      <c r="B122">
        <v>8</v>
      </c>
      <c r="C122">
        <v>2022</v>
      </c>
      <c r="D122" t="s">
        <v>729</v>
      </c>
      <c r="E122" t="s">
        <v>730</v>
      </c>
      <c r="F122" t="s">
        <v>78</v>
      </c>
      <c r="G122" t="s">
        <v>79</v>
      </c>
      <c r="H122" t="s">
        <v>80</v>
      </c>
      <c r="I122" t="s">
        <v>81</v>
      </c>
      <c r="J122" t="s">
        <v>82</v>
      </c>
      <c r="K122" t="s">
        <v>83</v>
      </c>
      <c r="M122" t="s">
        <v>848</v>
      </c>
      <c r="N122" t="s">
        <v>86</v>
      </c>
      <c r="O122" s="2">
        <v>0.68055555555555547</v>
      </c>
      <c r="P122" t="s">
        <v>528</v>
      </c>
      <c r="Q122">
        <v>1</v>
      </c>
      <c r="R122" t="s">
        <v>88</v>
      </c>
      <c r="S122">
        <v>32.579559000000003</v>
      </c>
      <c r="T122">
        <v>-117.137264</v>
      </c>
      <c r="U122" t="s">
        <v>89</v>
      </c>
      <c r="V122" t="b">
        <v>0</v>
      </c>
      <c r="X122" t="s">
        <v>529</v>
      </c>
      <c r="Y122" t="s">
        <v>91</v>
      </c>
      <c r="AA122" t="s">
        <v>858</v>
      </c>
      <c r="AB122" t="s">
        <v>859</v>
      </c>
      <c r="AC122" t="s">
        <v>860</v>
      </c>
      <c r="AD122" t="s">
        <v>96</v>
      </c>
      <c r="AE122">
        <v>1</v>
      </c>
      <c r="AF122" t="s">
        <v>861</v>
      </c>
      <c r="AG122" t="b">
        <v>1</v>
      </c>
      <c r="AH122" t="s">
        <v>862</v>
      </c>
      <c r="AI122" t="s">
        <v>99</v>
      </c>
      <c r="AJ122" t="s">
        <v>100</v>
      </c>
      <c r="AK122">
        <v>31.66</v>
      </c>
      <c r="AL122" t="s">
        <v>101</v>
      </c>
      <c r="AN122" t="s">
        <v>863</v>
      </c>
      <c r="AO122">
        <v>1</v>
      </c>
      <c r="AP122" t="s">
        <v>103</v>
      </c>
      <c r="AQ122">
        <v>223.27</v>
      </c>
      <c r="AR122" t="s">
        <v>101</v>
      </c>
      <c r="AS122" t="s">
        <v>83</v>
      </c>
      <c r="AT122" t="s">
        <v>104</v>
      </c>
      <c r="AU122" t="s">
        <v>864</v>
      </c>
      <c r="AV122" t="s">
        <v>106</v>
      </c>
      <c r="AW122" t="s">
        <v>107</v>
      </c>
      <c r="AX122">
        <v>90</v>
      </c>
      <c r="AY122" t="s">
        <v>121</v>
      </c>
      <c r="AZ122" t="s">
        <v>109</v>
      </c>
      <c r="BA122" t="s">
        <v>110</v>
      </c>
      <c r="BB122" t="s">
        <v>122</v>
      </c>
      <c r="BC122" t="s">
        <v>738</v>
      </c>
      <c r="BD122" s="1">
        <v>44974</v>
      </c>
      <c r="BE122" t="s">
        <v>865</v>
      </c>
      <c r="BF122" s="1">
        <v>44796</v>
      </c>
      <c r="BG122" t="s">
        <v>114</v>
      </c>
      <c r="BH122" s="1">
        <v>44973</v>
      </c>
      <c r="BI122">
        <v>1</v>
      </c>
      <c r="BJ122">
        <f>BK122*1000</f>
        <v>400</v>
      </c>
      <c r="BK122">
        <v>0.4</v>
      </c>
      <c r="BL122">
        <v>0.4</v>
      </c>
      <c r="BM122" t="s">
        <v>115</v>
      </c>
      <c r="BN122" t="s">
        <v>116</v>
      </c>
      <c r="BO122">
        <v>0.21</v>
      </c>
      <c r="BP122">
        <v>0.64</v>
      </c>
      <c r="BQ122">
        <v>1</v>
      </c>
      <c r="BR122" t="s">
        <v>117</v>
      </c>
      <c r="BS122" t="s">
        <v>118</v>
      </c>
      <c r="BT122" t="s">
        <v>119</v>
      </c>
      <c r="BU122" t="s">
        <v>120</v>
      </c>
      <c r="BX122" t="b">
        <v>0</v>
      </c>
      <c r="BY122" t="b">
        <v>1</v>
      </c>
      <c r="BZ122">
        <f>VLOOKUP(AA122,Comps2,6,FALSE)</f>
        <v>-88</v>
      </c>
      <c r="CA122">
        <f>VLOOKUP(AA122,Comps2,7,FALSE)</f>
        <v>142</v>
      </c>
      <c r="CB122" t="str">
        <f>VLOOKUP(AA122,Comps2,8,FALSE)</f>
        <v>mm</v>
      </c>
      <c r="CC122" t="str">
        <f>VLOOKUP(AA122,Comps2,9,FALSE)</f>
        <v>Field</v>
      </c>
      <c r="CD122">
        <f>VLOOKUP(AA122,Comps2,10,FALSE)</f>
        <v>32.4</v>
      </c>
      <c r="CE122" t="str">
        <f>VLOOKUP(AA122,Comps2,11,FALSE)</f>
        <v>g</v>
      </c>
      <c r="CF122" t="str">
        <f>VLOOKUP(AA122,Comps2,12,FALSE)</f>
        <v>Field</v>
      </c>
      <c r="CG122">
        <f>VLOOKUP(AA122,Comps2,13,FALSE)</f>
        <v>0</v>
      </c>
      <c r="CH122" t="e">
        <f>VLOOKUP(AA122,Comps2,14,FALSE)</f>
        <v>#N/A</v>
      </c>
      <c r="CI122" t="str">
        <f>VLOOKUP(AA122,Comps2,15,FALSE)</f>
        <v>LAB</v>
      </c>
    </row>
    <row r="123" spans="1:87" x14ac:dyDescent="0.25">
      <c r="A123" s="1">
        <v>44796</v>
      </c>
      <c r="B123">
        <v>8</v>
      </c>
      <c r="C123">
        <v>2022</v>
      </c>
      <c r="D123" t="s">
        <v>729</v>
      </c>
      <c r="E123" t="s">
        <v>730</v>
      </c>
      <c r="F123" t="s">
        <v>78</v>
      </c>
      <c r="G123" t="s">
        <v>79</v>
      </c>
      <c r="H123" t="s">
        <v>80</v>
      </c>
      <c r="I123" t="s">
        <v>81</v>
      </c>
      <c r="J123" t="s">
        <v>82</v>
      </c>
      <c r="K123" t="s">
        <v>83</v>
      </c>
      <c r="M123" t="s">
        <v>848</v>
      </c>
      <c r="N123" t="s">
        <v>86</v>
      </c>
      <c r="O123" s="2">
        <v>0.68055555555555547</v>
      </c>
      <c r="P123" t="s">
        <v>528</v>
      </c>
      <c r="Q123">
        <v>1</v>
      </c>
      <c r="R123" t="s">
        <v>88</v>
      </c>
      <c r="S123">
        <v>32.579559000000003</v>
      </c>
      <c r="T123">
        <v>-117.137264</v>
      </c>
      <c r="U123" t="s">
        <v>89</v>
      </c>
      <c r="V123" t="b">
        <v>0</v>
      </c>
      <c r="X123" t="s">
        <v>529</v>
      </c>
      <c r="Y123" t="s">
        <v>91</v>
      </c>
      <c r="AA123" t="s">
        <v>866</v>
      </c>
      <c r="AB123" t="s">
        <v>859</v>
      </c>
      <c r="AC123" t="s">
        <v>860</v>
      </c>
      <c r="AD123" t="s">
        <v>96</v>
      </c>
      <c r="AE123">
        <v>1</v>
      </c>
      <c r="AF123" t="s">
        <v>867</v>
      </c>
      <c r="AG123" t="b">
        <v>1</v>
      </c>
      <c r="AH123" t="s">
        <v>868</v>
      </c>
      <c r="AI123" t="s">
        <v>99</v>
      </c>
      <c r="AJ123" t="s">
        <v>100</v>
      </c>
      <c r="AK123">
        <v>37.24</v>
      </c>
      <c r="AL123" t="s">
        <v>101</v>
      </c>
      <c r="AN123" t="s">
        <v>863</v>
      </c>
      <c r="AO123">
        <v>1</v>
      </c>
      <c r="AP123" t="s">
        <v>103</v>
      </c>
      <c r="AQ123">
        <v>223.27</v>
      </c>
      <c r="AR123" t="s">
        <v>101</v>
      </c>
      <c r="AS123" t="s">
        <v>83</v>
      </c>
      <c r="AT123" t="s">
        <v>104</v>
      </c>
      <c r="AU123" t="s">
        <v>864</v>
      </c>
      <c r="AV123" t="s">
        <v>106</v>
      </c>
      <c r="AW123" t="s">
        <v>107</v>
      </c>
      <c r="AX123">
        <v>90</v>
      </c>
      <c r="AY123" t="s">
        <v>121</v>
      </c>
      <c r="AZ123" t="s">
        <v>109</v>
      </c>
      <c r="BA123" t="s">
        <v>110</v>
      </c>
      <c r="BB123" t="s">
        <v>122</v>
      </c>
      <c r="BC123" t="s">
        <v>738</v>
      </c>
      <c r="BD123" s="1">
        <v>44974</v>
      </c>
      <c r="BE123" t="s">
        <v>865</v>
      </c>
      <c r="BF123" s="1">
        <v>44796</v>
      </c>
      <c r="BG123" t="s">
        <v>114</v>
      </c>
      <c r="BH123" s="1">
        <v>44973</v>
      </c>
      <c r="BI123">
        <v>1</v>
      </c>
      <c r="BJ123">
        <f>BK123*1000</f>
        <v>400</v>
      </c>
      <c r="BK123">
        <v>0.4</v>
      </c>
      <c r="BL123">
        <v>0.4</v>
      </c>
      <c r="BM123" t="s">
        <v>115</v>
      </c>
      <c r="BN123" t="s">
        <v>116</v>
      </c>
      <c r="BO123">
        <v>0.21</v>
      </c>
      <c r="BP123">
        <v>0.64</v>
      </c>
      <c r="BQ123">
        <v>1</v>
      </c>
      <c r="BR123" t="s">
        <v>117</v>
      </c>
      <c r="BS123" t="s">
        <v>118</v>
      </c>
      <c r="BT123" t="s">
        <v>119</v>
      </c>
      <c r="BU123" t="s">
        <v>120</v>
      </c>
      <c r="BX123" t="b">
        <v>0</v>
      </c>
      <c r="BY123" t="b">
        <v>1</v>
      </c>
      <c r="BZ123">
        <f>VLOOKUP(AA123,Comps2,6,FALSE)</f>
        <v>-88</v>
      </c>
      <c r="CA123">
        <f>VLOOKUP(AA123,Comps2,7,FALSE)</f>
        <v>156</v>
      </c>
      <c r="CB123" t="str">
        <f>VLOOKUP(AA123,Comps2,8,FALSE)</f>
        <v>mm</v>
      </c>
      <c r="CC123" t="str">
        <f>VLOOKUP(AA123,Comps2,9,FALSE)</f>
        <v>Field</v>
      </c>
      <c r="CD123">
        <f>VLOOKUP(AA123,Comps2,10,FALSE)</f>
        <v>38.299999999999997</v>
      </c>
      <c r="CE123" t="str">
        <f>VLOOKUP(AA123,Comps2,11,FALSE)</f>
        <v>g</v>
      </c>
      <c r="CF123" t="str">
        <f>VLOOKUP(AA123,Comps2,12,FALSE)</f>
        <v>Field</v>
      </c>
      <c r="CG123">
        <f>VLOOKUP(AA123,Comps2,13,FALSE)</f>
        <v>0</v>
      </c>
      <c r="CH123" t="e">
        <f>VLOOKUP(AA123,Comps2,14,FALSE)</f>
        <v>#N/A</v>
      </c>
      <c r="CI123" t="str">
        <f>VLOOKUP(AA123,Comps2,15,FALSE)</f>
        <v>LAB</v>
      </c>
    </row>
    <row r="124" spans="1:87" x14ac:dyDescent="0.25">
      <c r="A124" s="1">
        <v>44796</v>
      </c>
      <c r="B124">
        <v>8</v>
      </c>
      <c r="C124">
        <v>2022</v>
      </c>
      <c r="D124" t="s">
        <v>729</v>
      </c>
      <c r="E124" t="s">
        <v>730</v>
      </c>
      <c r="F124" t="s">
        <v>78</v>
      </c>
      <c r="G124" t="s">
        <v>79</v>
      </c>
      <c r="H124" t="s">
        <v>80</v>
      </c>
      <c r="I124" t="s">
        <v>81</v>
      </c>
      <c r="J124" t="s">
        <v>82</v>
      </c>
      <c r="K124" t="s">
        <v>83</v>
      </c>
      <c r="M124" t="s">
        <v>848</v>
      </c>
      <c r="N124" t="s">
        <v>86</v>
      </c>
      <c r="O124" s="2">
        <v>0.68055555555555547</v>
      </c>
      <c r="P124" t="s">
        <v>528</v>
      </c>
      <c r="Q124">
        <v>1</v>
      </c>
      <c r="R124" t="s">
        <v>88</v>
      </c>
      <c r="S124">
        <v>32.579559000000003</v>
      </c>
      <c r="T124">
        <v>-117.137264</v>
      </c>
      <c r="U124" t="s">
        <v>89</v>
      </c>
      <c r="V124" t="b">
        <v>0</v>
      </c>
      <c r="X124" t="s">
        <v>529</v>
      </c>
      <c r="Y124" t="s">
        <v>91</v>
      </c>
      <c r="AA124" t="s">
        <v>869</v>
      </c>
      <c r="AB124" t="s">
        <v>859</v>
      </c>
      <c r="AC124" t="s">
        <v>860</v>
      </c>
      <c r="AD124" t="s">
        <v>96</v>
      </c>
      <c r="AE124">
        <v>1</v>
      </c>
      <c r="AF124" t="s">
        <v>870</v>
      </c>
      <c r="AG124" t="b">
        <v>1</v>
      </c>
      <c r="AH124" t="s">
        <v>871</v>
      </c>
      <c r="AI124" t="s">
        <v>99</v>
      </c>
      <c r="AJ124" t="s">
        <v>100</v>
      </c>
      <c r="AK124">
        <v>31.28</v>
      </c>
      <c r="AL124" t="s">
        <v>101</v>
      </c>
      <c r="AN124" t="s">
        <v>863</v>
      </c>
      <c r="AO124">
        <v>1</v>
      </c>
      <c r="AP124" t="s">
        <v>103</v>
      </c>
      <c r="AQ124">
        <v>223.27</v>
      </c>
      <c r="AR124" t="s">
        <v>101</v>
      </c>
      <c r="AS124" t="s">
        <v>83</v>
      </c>
      <c r="AT124" t="s">
        <v>104</v>
      </c>
      <c r="AU124" t="s">
        <v>864</v>
      </c>
      <c r="AV124" t="s">
        <v>106</v>
      </c>
      <c r="AW124" t="s">
        <v>107</v>
      </c>
      <c r="AX124">
        <v>90</v>
      </c>
      <c r="AY124" t="s">
        <v>121</v>
      </c>
      <c r="AZ124" t="s">
        <v>109</v>
      </c>
      <c r="BA124" t="s">
        <v>110</v>
      </c>
      <c r="BB124" t="s">
        <v>122</v>
      </c>
      <c r="BC124" t="s">
        <v>738</v>
      </c>
      <c r="BD124" s="1">
        <v>44974</v>
      </c>
      <c r="BE124" t="s">
        <v>865</v>
      </c>
      <c r="BF124" s="1">
        <v>44796</v>
      </c>
      <c r="BG124" t="s">
        <v>114</v>
      </c>
      <c r="BH124" s="1">
        <v>44973</v>
      </c>
      <c r="BI124">
        <v>1</v>
      </c>
      <c r="BJ124">
        <f>BK124*1000</f>
        <v>400</v>
      </c>
      <c r="BK124">
        <v>0.4</v>
      </c>
      <c r="BL124">
        <v>0.4</v>
      </c>
      <c r="BM124" t="s">
        <v>115</v>
      </c>
      <c r="BN124" t="s">
        <v>116</v>
      </c>
      <c r="BO124">
        <v>0.21</v>
      </c>
      <c r="BP124">
        <v>0.64</v>
      </c>
      <c r="BQ124">
        <v>1</v>
      </c>
      <c r="BR124" t="s">
        <v>117</v>
      </c>
      <c r="BS124" t="s">
        <v>118</v>
      </c>
      <c r="BT124" t="s">
        <v>119</v>
      </c>
      <c r="BU124" t="s">
        <v>120</v>
      </c>
      <c r="BX124" t="b">
        <v>0</v>
      </c>
      <c r="BY124" t="b">
        <v>1</v>
      </c>
      <c r="BZ124">
        <f>VLOOKUP(AA124,Comps2,6,FALSE)</f>
        <v>-88</v>
      </c>
      <c r="CA124">
        <f>VLOOKUP(AA124,Comps2,7,FALSE)</f>
        <v>152</v>
      </c>
      <c r="CB124" t="str">
        <f>VLOOKUP(AA124,Comps2,8,FALSE)</f>
        <v>mm</v>
      </c>
      <c r="CC124" t="str">
        <f>VLOOKUP(AA124,Comps2,9,FALSE)</f>
        <v>Field</v>
      </c>
      <c r="CD124">
        <f>VLOOKUP(AA124,Comps2,10,FALSE)</f>
        <v>32.200000000000003</v>
      </c>
      <c r="CE124" t="str">
        <f>VLOOKUP(AA124,Comps2,11,FALSE)</f>
        <v>g</v>
      </c>
      <c r="CF124" t="str">
        <f>VLOOKUP(AA124,Comps2,12,FALSE)</f>
        <v>Field</v>
      </c>
      <c r="CG124">
        <f>VLOOKUP(AA124,Comps2,13,FALSE)</f>
        <v>0</v>
      </c>
      <c r="CH124" t="e">
        <f>VLOOKUP(AA124,Comps2,14,FALSE)</f>
        <v>#N/A</v>
      </c>
      <c r="CI124" t="str">
        <f>VLOOKUP(AA124,Comps2,15,FALSE)</f>
        <v>LAB</v>
      </c>
    </row>
    <row r="125" spans="1:87" x14ac:dyDescent="0.25">
      <c r="A125" s="1">
        <v>44796</v>
      </c>
      <c r="B125">
        <v>8</v>
      </c>
      <c r="C125">
        <v>2022</v>
      </c>
      <c r="D125" t="s">
        <v>729</v>
      </c>
      <c r="E125" t="s">
        <v>730</v>
      </c>
      <c r="F125" t="s">
        <v>78</v>
      </c>
      <c r="G125" t="s">
        <v>79</v>
      </c>
      <c r="H125" t="s">
        <v>80</v>
      </c>
      <c r="I125" t="s">
        <v>81</v>
      </c>
      <c r="J125" t="s">
        <v>82</v>
      </c>
      <c r="K125" t="s">
        <v>83</v>
      </c>
      <c r="M125" t="s">
        <v>848</v>
      </c>
      <c r="N125" t="s">
        <v>86</v>
      </c>
      <c r="O125" s="2">
        <v>0.68055555555555547</v>
      </c>
      <c r="P125" t="s">
        <v>528</v>
      </c>
      <c r="Q125">
        <v>1</v>
      </c>
      <c r="R125" t="s">
        <v>88</v>
      </c>
      <c r="S125">
        <v>32.579559000000003</v>
      </c>
      <c r="T125">
        <v>-117.137264</v>
      </c>
      <c r="U125" t="s">
        <v>89</v>
      </c>
      <c r="V125" t="b">
        <v>0</v>
      </c>
      <c r="X125" t="s">
        <v>529</v>
      </c>
      <c r="Y125" t="s">
        <v>91</v>
      </c>
      <c r="AA125" t="s">
        <v>872</v>
      </c>
      <c r="AB125" t="s">
        <v>859</v>
      </c>
      <c r="AC125" t="s">
        <v>860</v>
      </c>
      <c r="AD125" t="s">
        <v>96</v>
      </c>
      <c r="AE125">
        <v>1</v>
      </c>
      <c r="AF125" t="s">
        <v>873</v>
      </c>
      <c r="AG125" t="b">
        <v>1</v>
      </c>
      <c r="AH125" t="s">
        <v>874</v>
      </c>
      <c r="AI125" t="s">
        <v>99</v>
      </c>
      <c r="AJ125" t="s">
        <v>100</v>
      </c>
      <c r="AK125">
        <v>67.37</v>
      </c>
      <c r="AL125" t="s">
        <v>101</v>
      </c>
      <c r="AN125" t="s">
        <v>863</v>
      </c>
      <c r="AO125">
        <v>1</v>
      </c>
      <c r="AP125" t="s">
        <v>103</v>
      </c>
      <c r="AQ125">
        <v>223.27</v>
      </c>
      <c r="AR125" t="s">
        <v>101</v>
      </c>
      <c r="AS125" t="s">
        <v>83</v>
      </c>
      <c r="AT125" t="s">
        <v>104</v>
      </c>
      <c r="AU125" t="s">
        <v>864</v>
      </c>
      <c r="AV125" t="s">
        <v>106</v>
      </c>
      <c r="AW125" t="s">
        <v>107</v>
      </c>
      <c r="AX125">
        <v>90</v>
      </c>
      <c r="AY125" t="s">
        <v>121</v>
      </c>
      <c r="AZ125" t="s">
        <v>109</v>
      </c>
      <c r="BA125" t="s">
        <v>110</v>
      </c>
      <c r="BB125" t="s">
        <v>122</v>
      </c>
      <c r="BC125" t="s">
        <v>738</v>
      </c>
      <c r="BD125" s="1">
        <v>44974</v>
      </c>
      <c r="BE125" t="s">
        <v>865</v>
      </c>
      <c r="BF125" s="1">
        <v>44796</v>
      </c>
      <c r="BG125" t="s">
        <v>114</v>
      </c>
      <c r="BH125" s="1">
        <v>44973</v>
      </c>
      <c r="BI125">
        <v>1</v>
      </c>
      <c r="BJ125">
        <f>BK125*1000</f>
        <v>400</v>
      </c>
      <c r="BK125">
        <v>0.4</v>
      </c>
      <c r="BL125">
        <v>0.4</v>
      </c>
      <c r="BM125" t="s">
        <v>115</v>
      </c>
      <c r="BN125" t="s">
        <v>116</v>
      </c>
      <c r="BO125">
        <v>0.21</v>
      </c>
      <c r="BP125">
        <v>0.64</v>
      </c>
      <c r="BQ125">
        <v>1</v>
      </c>
      <c r="BR125" t="s">
        <v>117</v>
      </c>
      <c r="BS125" t="s">
        <v>118</v>
      </c>
      <c r="BT125" t="s">
        <v>119</v>
      </c>
      <c r="BU125" t="s">
        <v>120</v>
      </c>
      <c r="BX125" t="b">
        <v>0</v>
      </c>
      <c r="BY125" t="b">
        <v>1</v>
      </c>
      <c r="BZ125">
        <f>VLOOKUP(AA125,Comps2,6,FALSE)</f>
        <v>-88</v>
      </c>
      <c r="CA125">
        <f>VLOOKUP(AA125,Comps2,7,FALSE)</f>
        <v>187</v>
      </c>
      <c r="CB125" t="str">
        <f>VLOOKUP(AA125,Comps2,8,FALSE)</f>
        <v>mm</v>
      </c>
      <c r="CC125" t="str">
        <f>VLOOKUP(AA125,Comps2,9,FALSE)</f>
        <v>Field</v>
      </c>
      <c r="CD125">
        <f>VLOOKUP(AA125,Comps2,10,FALSE)</f>
        <v>68.7</v>
      </c>
      <c r="CE125" t="str">
        <f>VLOOKUP(AA125,Comps2,11,FALSE)</f>
        <v>g</v>
      </c>
      <c r="CF125" t="str">
        <f>VLOOKUP(AA125,Comps2,12,FALSE)</f>
        <v>Field</v>
      </c>
      <c r="CG125">
        <f>VLOOKUP(AA125,Comps2,13,FALSE)</f>
        <v>0</v>
      </c>
      <c r="CH125" t="e">
        <f>VLOOKUP(AA125,Comps2,14,FALSE)</f>
        <v>#N/A</v>
      </c>
      <c r="CI125" t="str">
        <f>VLOOKUP(AA125,Comps2,15,FALSE)</f>
        <v>LAB</v>
      </c>
    </row>
    <row r="126" spans="1:87" x14ac:dyDescent="0.25">
      <c r="A126" s="1">
        <v>44796</v>
      </c>
      <c r="B126">
        <v>8</v>
      </c>
      <c r="C126">
        <v>2022</v>
      </c>
      <c r="D126" t="s">
        <v>729</v>
      </c>
      <c r="E126" t="s">
        <v>730</v>
      </c>
      <c r="F126" t="s">
        <v>78</v>
      </c>
      <c r="G126" t="s">
        <v>79</v>
      </c>
      <c r="H126" t="s">
        <v>80</v>
      </c>
      <c r="I126" t="s">
        <v>81</v>
      </c>
      <c r="J126" t="s">
        <v>82</v>
      </c>
      <c r="K126" t="s">
        <v>83</v>
      </c>
      <c r="M126" t="s">
        <v>848</v>
      </c>
      <c r="N126" t="s">
        <v>86</v>
      </c>
      <c r="O126" s="2">
        <v>0.68055555555555547</v>
      </c>
      <c r="P126" t="s">
        <v>528</v>
      </c>
      <c r="Q126">
        <v>1</v>
      </c>
      <c r="R126" t="s">
        <v>88</v>
      </c>
      <c r="S126">
        <v>32.579559000000003</v>
      </c>
      <c r="T126">
        <v>-117.137264</v>
      </c>
      <c r="U126" t="s">
        <v>89</v>
      </c>
      <c r="V126" t="b">
        <v>0</v>
      </c>
      <c r="X126" t="s">
        <v>529</v>
      </c>
      <c r="Y126" t="s">
        <v>91</v>
      </c>
      <c r="AA126" t="s">
        <v>875</v>
      </c>
      <c r="AB126" t="s">
        <v>859</v>
      </c>
      <c r="AC126" t="s">
        <v>860</v>
      </c>
      <c r="AD126" t="s">
        <v>96</v>
      </c>
      <c r="AE126">
        <v>1</v>
      </c>
      <c r="AF126" t="s">
        <v>876</v>
      </c>
      <c r="AG126" t="b">
        <v>1</v>
      </c>
      <c r="AH126" t="s">
        <v>877</v>
      </c>
      <c r="AI126" t="s">
        <v>99</v>
      </c>
      <c r="AJ126" t="s">
        <v>100</v>
      </c>
      <c r="AK126">
        <v>55.72</v>
      </c>
      <c r="AL126" t="s">
        <v>101</v>
      </c>
      <c r="AN126" t="s">
        <v>863</v>
      </c>
      <c r="AO126">
        <v>1</v>
      </c>
      <c r="AP126" t="s">
        <v>103</v>
      </c>
      <c r="AQ126">
        <v>223.27</v>
      </c>
      <c r="AR126" t="s">
        <v>101</v>
      </c>
      <c r="AS126" t="s">
        <v>83</v>
      </c>
      <c r="AT126" t="s">
        <v>104</v>
      </c>
      <c r="AU126" t="s">
        <v>864</v>
      </c>
      <c r="AV126" t="s">
        <v>106</v>
      </c>
      <c r="AW126" t="s">
        <v>107</v>
      </c>
      <c r="AX126">
        <v>90</v>
      </c>
      <c r="AY126" t="s">
        <v>121</v>
      </c>
      <c r="AZ126" t="s">
        <v>109</v>
      </c>
      <c r="BA126" t="s">
        <v>110</v>
      </c>
      <c r="BB126" t="s">
        <v>122</v>
      </c>
      <c r="BC126" t="s">
        <v>738</v>
      </c>
      <c r="BD126" s="1">
        <v>44974</v>
      </c>
      <c r="BE126" t="s">
        <v>865</v>
      </c>
      <c r="BF126" s="1">
        <v>44796</v>
      </c>
      <c r="BG126" t="s">
        <v>114</v>
      </c>
      <c r="BH126" s="1">
        <v>44973</v>
      </c>
      <c r="BI126">
        <v>1</v>
      </c>
      <c r="BJ126">
        <f>BK126*1000</f>
        <v>400</v>
      </c>
      <c r="BK126">
        <v>0.4</v>
      </c>
      <c r="BL126">
        <v>0.4</v>
      </c>
      <c r="BM126" t="s">
        <v>115</v>
      </c>
      <c r="BN126" t="s">
        <v>116</v>
      </c>
      <c r="BO126">
        <v>0.21</v>
      </c>
      <c r="BP126">
        <v>0.64</v>
      </c>
      <c r="BQ126">
        <v>1</v>
      </c>
      <c r="BR126" t="s">
        <v>117</v>
      </c>
      <c r="BS126" t="s">
        <v>118</v>
      </c>
      <c r="BT126" t="s">
        <v>119</v>
      </c>
      <c r="BU126" t="s">
        <v>120</v>
      </c>
      <c r="BX126" t="b">
        <v>0</v>
      </c>
      <c r="BY126" t="b">
        <v>1</v>
      </c>
      <c r="BZ126">
        <f>VLOOKUP(AA126,Comps2,6,FALSE)</f>
        <v>-88</v>
      </c>
      <c r="CA126">
        <f>VLOOKUP(AA126,Comps2,7,FALSE)</f>
        <v>178</v>
      </c>
      <c r="CB126" t="str">
        <f>VLOOKUP(AA126,Comps2,8,FALSE)</f>
        <v>mm</v>
      </c>
      <c r="CC126" t="str">
        <f>VLOOKUP(AA126,Comps2,9,FALSE)</f>
        <v>Field</v>
      </c>
      <c r="CD126">
        <f>VLOOKUP(AA126,Comps2,10,FALSE)</f>
        <v>58</v>
      </c>
      <c r="CE126" t="str">
        <f>VLOOKUP(AA126,Comps2,11,FALSE)</f>
        <v>g</v>
      </c>
      <c r="CF126" t="str">
        <f>VLOOKUP(AA126,Comps2,12,FALSE)</f>
        <v>Field</v>
      </c>
      <c r="CG126">
        <f>VLOOKUP(AA126,Comps2,13,FALSE)</f>
        <v>0</v>
      </c>
      <c r="CH126" t="e">
        <f>VLOOKUP(AA126,Comps2,14,FALSE)</f>
        <v>#N/A</v>
      </c>
      <c r="CI126" t="str">
        <f>VLOOKUP(AA126,Comps2,15,FALSE)</f>
        <v>LAB</v>
      </c>
    </row>
    <row r="127" spans="1:87" x14ac:dyDescent="0.25">
      <c r="A127" s="1">
        <v>44789</v>
      </c>
      <c r="B127">
        <v>8</v>
      </c>
      <c r="C127">
        <v>2022</v>
      </c>
      <c r="D127" t="s">
        <v>620</v>
      </c>
      <c r="E127" t="s">
        <v>621</v>
      </c>
      <c r="F127" t="s">
        <v>78</v>
      </c>
      <c r="G127" t="s">
        <v>79</v>
      </c>
      <c r="H127" t="s">
        <v>80</v>
      </c>
      <c r="I127" t="s">
        <v>81</v>
      </c>
      <c r="J127" t="s">
        <v>82</v>
      </c>
      <c r="K127" t="s">
        <v>83</v>
      </c>
      <c r="L127" t="s">
        <v>84</v>
      </c>
      <c r="M127" t="s">
        <v>633</v>
      </c>
      <c r="N127" t="s">
        <v>86</v>
      </c>
      <c r="O127" s="2">
        <v>0.375</v>
      </c>
      <c r="P127" t="s">
        <v>87</v>
      </c>
      <c r="Q127">
        <v>1</v>
      </c>
      <c r="R127" t="s">
        <v>88</v>
      </c>
      <c r="S127">
        <v>32.767538999999999</v>
      </c>
      <c r="T127">
        <v>-117.160904</v>
      </c>
      <c r="U127" t="s">
        <v>89</v>
      </c>
      <c r="V127" t="b">
        <v>0</v>
      </c>
      <c r="W127">
        <v>9</v>
      </c>
      <c r="X127" t="s">
        <v>634</v>
      </c>
      <c r="Y127" t="s">
        <v>91</v>
      </c>
      <c r="AA127" t="s">
        <v>648</v>
      </c>
      <c r="AB127" t="s">
        <v>649</v>
      </c>
      <c r="AC127" t="s">
        <v>650</v>
      </c>
      <c r="AD127" t="s">
        <v>96</v>
      </c>
      <c r="AE127">
        <v>1</v>
      </c>
      <c r="AF127" t="s">
        <v>651</v>
      </c>
      <c r="AG127" t="b">
        <v>1</v>
      </c>
      <c r="AH127" t="s">
        <v>652</v>
      </c>
      <c r="AI127" t="s">
        <v>99</v>
      </c>
      <c r="AJ127" t="s">
        <v>100</v>
      </c>
      <c r="AK127">
        <v>65</v>
      </c>
      <c r="AL127" t="s">
        <v>101</v>
      </c>
      <c r="AM127" t="s">
        <v>653</v>
      </c>
      <c r="AN127" t="s">
        <v>654</v>
      </c>
      <c r="AO127">
        <v>1</v>
      </c>
      <c r="AP127" t="s">
        <v>103</v>
      </c>
      <c r="AQ127">
        <v>260.02</v>
      </c>
      <c r="AR127" t="s">
        <v>101</v>
      </c>
      <c r="AS127" t="s">
        <v>83</v>
      </c>
      <c r="AT127" t="s">
        <v>104</v>
      </c>
      <c r="AU127" t="s">
        <v>655</v>
      </c>
      <c r="AV127" t="s">
        <v>106</v>
      </c>
      <c r="AW127" t="s">
        <v>107</v>
      </c>
      <c r="AX127">
        <v>90</v>
      </c>
      <c r="AY127" t="s">
        <v>121</v>
      </c>
      <c r="AZ127" t="s">
        <v>109</v>
      </c>
      <c r="BA127" t="s">
        <v>110</v>
      </c>
      <c r="BB127" t="s">
        <v>122</v>
      </c>
      <c r="BC127" t="s">
        <v>1614</v>
      </c>
      <c r="BD127" s="1">
        <v>45020</v>
      </c>
      <c r="BE127" t="s">
        <v>656</v>
      </c>
      <c r="BF127" s="1">
        <v>44789</v>
      </c>
      <c r="BG127" t="s">
        <v>114</v>
      </c>
      <c r="BH127" s="1">
        <v>45014</v>
      </c>
      <c r="BI127">
        <v>1</v>
      </c>
      <c r="BJ127">
        <f>BK127*1000</f>
        <v>390</v>
      </c>
      <c r="BK127">
        <v>0.39</v>
      </c>
      <c r="BL127">
        <v>0.39</v>
      </c>
      <c r="BM127" t="s">
        <v>115</v>
      </c>
      <c r="BN127" t="s">
        <v>116</v>
      </c>
      <c r="BO127">
        <v>0.21</v>
      </c>
      <c r="BP127">
        <v>0.64</v>
      </c>
      <c r="BQ127">
        <v>1</v>
      </c>
      <c r="BR127" t="s">
        <v>117</v>
      </c>
      <c r="BS127" t="s">
        <v>118</v>
      </c>
      <c r="BT127" t="s">
        <v>119</v>
      </c>
      <c r="BU127" t="s">
        <v>120</v>
      </c>
      <c r="BX127" t="b">
        <v>0</v>
      </c>
      <c r="BY127" t="b">
        <v>1</v>
      </c>
      <c r="BZ127">
        <f>VLOOKUP(AA127,Comps2,6,FALSE)</f>
        <v>-88</v>
      </c>
      <c r="CA127">
        <f>VLOOKUP(AA127,Comps2,7,FALSE)</f>
        <v>171</v>
      </c>
      <c r="CB127" t="str">
        <f>VLOOKUP(AA127,Comps2,8,FALSE)</f>
        <v>mm</v>
      </c>
      <c r="CC127" t="str">
        <f>VLOOKUP(AA127,Comps2,9,FALSE)</f>
        <v>Field</v>
      </c>
      <c r="CD127">
        <f>VLOOKUP(AA127,Comps2,10,FALSE)</f>
        <v>105</v>
      </c>
      <c r="CE127" t="str">
        <f>VLOOKUP(AA127,Comps2,11,FALSE)</f>
        <v>g</v>
      </c>
      <c r="CF127" t="str">
        <f>VLOOKUP(AA127,Comps2,12,FALSE)</f>
        <v>Field</v>
      </c>
      <c r="CG127">
        <f>VLOOKUP(AA127,Comps2,13,FALSE)</f>
        <v>0</v>
      </c>
      <c r="CH127" t="e">
        <f>VLOOKUP(AA127,Comps2,14,FALSE)</f>
        <v>#N/A</v>
      </c>
      <c r="CI127" t="str">
        <f>VLOOKUP(AA127,Comps2,15,FALSE)</f>
        <v>LAB</v>
      </c>
    </row>
    <row r="128" spans="1:87" x14ac:dyDescent="0.25">
      <c r="A128" s="1">
        <v>44789</v>
      </c>
      <c r="B128">
        <v>8</v>
      </c>
      <c r="C128">
        <v>2022</v>
      </c>
      <c r="D128" t="s">
        <v>620</v>
      </c>
      <c r="E128" t="s">
        <v>621</v>
      </c>
      <c r="F128" t="s">
        <v>78</v>
      </c>
      <c r="G128" t="s">
        <v>79</v>
      </c>
      <c r="H128" t="s">
        <v>80</v>
      </c>
      <c r="I128" t="s">
        <v>81</v>
      </c>
      <c r="J128" t="s">
        <v>82</v>
      </c>
      <c r="K128" t="s">
        <v>83</v>
      </c>
      <c r="L128" t="s">
        <v>84</v>
      </c>
      <c r="M128" t="s">
        <v>633</v>
      </c>
      <c r="N128" t="s">
        <v>86</v>
      </c>
      <c r="O128" s="2">
        <v>0.375</v>
      </c>
      <c r="P128" t="s">
        <v>87</v>
      </c>
      <c r="Q128">
        <v>1</v>
      </c>
      <c r="R128" t="s">
        <v>88</v>
      </c>
      <c r="S128">
        <v>32.767538999999999</v>
      </c>
      <c r="T128">
        <v>-117.160904</v>
      </c>
      <c r="U128" t="s">
        <v>89</v>
      </c>
      <c r="V128" t="b">
        <v>0</v>
      </c>
      <c r="W128">
        <v>9</v>
      </c>
      <c r="X128" t="s">
        <v>634</v>
      </c>
      <c r="Y128" t="s">
        <v>91</v>
      </c>
      <c r="AA128" t="s">
        <v>657</v>
      </c>
      <c r="AB128" t="s">
        <v>649</v>
      </c>
      <c r="AC128" t="s">
        <v>650</v>
      </c>
      <c r="AD128" t="s">
        <v>96</v>
      </c>
      <c r="AE128">
        <v>1</v>
      </c>
      <c r="AF128" t="s">
        <v>658</v>
      </c>
      <c r="AG128" t="b">
        <v>1</v>
      </c>
      <c r="AH128" t="s">
        <v>659</v>
      </c>
      <c r="AI128" t="s">
        <v>99</v>
      </c>
      <c r="AJ128" t="s">
        <v>100</v>
      </c>
      <c r="AK128">
        <v>65.010000000000005</v>
      </c>
      <c r="AL128" t="s">
        <v>101</v>
      </c>
      <c r="AM128" t="s">
        <v>653</v>
      </c>
      <c r="AN128" t="s">
        <v>654</v>
      </c>
      <c r="AO128">
        <v>1</v>
      </c>
      <c r="AP128" t="s">
        <v>103</v>
      </c>
      <c r="AQ128">
        <v>260.02</v>
      </c>
      <c r="AR128" t="s">
        <v>101</v>
      </c>
      <c r="AS128" t="s">
        <v>83</v>
      </c>
      <c r="AT128" t="s">
        <v>104</v>
      </c>
      <c r="AU128" t="s">
        <v>655</v>
      </c>
      <c r="AV128" t="s">
        <v>106</v>
      </c>
      <c r="AW128" t="s">
        <v>107</v>
      </c>
      <c r="AX128">
        <v>90</v>
      </c>
      <c r="AY128" t="s">
        <v>121</v>
      </c>
      <c r="AZ128" t="s">
        <v>109</v>
      </c>
      <c r="BA128" t="s">
        <v>110</v>
      </c>
      <c r="BB128" t="s">
        <v>122</v>
      </c>
      <c r="BC128" t="s">
        <v>1614</v>
      </c>
      <c r="BD128" s="1">
        <v>45020</v>
      </c>
      <c r="BE128" t="s">
        <v>656</v>
      </c>
      <c r="BF128" s="1">
        <v>44789</v>
      </c>
      <c r="BG128" t="s">
        <v>114</v>
      </c>
      <c r="BH128" s="1">
        <v>45014</v>
      </c>
      <c r="BI128">
        <v>1</v>
      </c>
      <c r="BJ128">
        <f>BK128*1000</f>
        <v>390</v>
      </c>
      <c r="BK128">
        <v>0.39</v>
      </c>
      <c r="BL128">
        <v>0.39</v>
      </c>
      <c r="BM128" t="s">
        <v>115</v>
      </c>
      <c r="BN128" t="s">
        <v>116</v>
      </c>
      <c r="BO128">
        <v>0.21</v>
      </c>
      <c r="BP128">
        <v>0.64</v>
      </c>
      <c r="BQ128">
        <v>1</v>
      </c>
      <c r="BR128" t="s">
        <v>117</v>
      </c>
      <c r="BS128" t="s">
        <v>118</v>
      </c>
      <c r="BT128" t="s">
        <v>119</v>
      </c>
      <c r="BU128" t="s">
        <v>120</v>
      </c>
      <c r="BX128" t="b">
        <v>0</v>
      </c>
      <c r="BY128" t="b">
        <v>1</v>
      </c>
      <c r="BZ128">
        <f>VLOOKUP(AA128,Comps2,6,FALSE)</f>
        <v>257</v>
      </c>
      <c r="CA128">
        <f>VLOOKUP(AA128,Comps2,7,FALSE)</f>
        <v>260</v>
      </c>
      <c r="CB128" t="str">
        <f>VLOOKUP(AA128,Comps2,8,FALSE)</f>
        <v>mm</v>
      </c>
      <c r="CC128" t="str">
        <f>VLOOKUP(AA128,Comps2,9,FALSE)</f>
        <v>Field</v>
      </c>
      <c r="CD128">
        <f>VLOOKUP(AA128,Comps2,10,FALSE)</f>
        <v>260</v>
      </c>
      <c r="CE128" t="str">
        <f>VLOOKUP(AA128,Comps2,11,FALSE)</f>
        <v>g</v>
      </c>
      <c r="CF128" t="str">
        <f>VLOOKUP(AA128,Comps2,12,FALSE)</f>
        <v>Field</v>
      </c>
      <c r="CG128">
        <f>VLOOKUP(AA128,Comps2,13,FALSE)</f>
        <v>0</v>
      </c>
      <c r="CH128" t="e">
        <f>VLOOKUP(AA128,Comps2,14,FALSE)</f>
        <v>#N/A</v>
      </c>
      <c r="CI128" t="str">
        <f>VLOOKUP(AA128,Comps2,15,FALSE)</f>
        <v>LAB</v>
      </c>
    </row>
    <row r="129" spans="1:87" x14ac:dyDescent="0.25">
      <c r="A129" s="1">
        <v>44789</v>
      </c>
      <c r="B129">
        <v>8</v>
      </c>
      <c r="C129">
        <v>2022</v>
      </c>
      <c r="D129" t="s">
        <v>620</v>
      </c>
      <c r="E129" t="s">
        <v>621</v>
      </c>
      <c r="F129" t="s">
        <v>78</v>
      </c>
      <c r="G129" t="s">
        <v>79</v>
      </c>
      <c r="H129" t="s">
        <v>80</v>
      </c>
      <c r="I129" t="s">
        <v>81</v>
      </c>
      <c r="J129" t="s">
        <v>82</v>
      </c>
      <c r="K129" t="s">
        <v>83</v>
      </c>
      <c r="L129" t="s">
        <v>84</v>
      </c>
      <c r="M129" t="s">
        <v>633</v>
      </c>
      <c r="N129" t="s">
        <v>86</v>
      </c>
      <c r="O129" s="2">
        <v>0.375</v>
      </c>
      <c r="P129" t="s">
        <v>87</v>
      </c>
      <c r="Q129">
        <v>1</v>
      </c>
      <c r="R129" t="s">
        <v>88</v>
      </c>
      <c r="S129">
        <v>32.767538999999999</v>
      </c>
      <c r="T129">
        <v>-117.160904</v>
      </c>
      <c r="U129" t="s">
        <v>89</v>
      </c>
      <c r="V129" t="b">
        <v>0</v>
      </c>
      <c r="W129">
        <v>9</v>
      </c>
      <c r="X129" t="s">
        <v>634</v>
      </c>
      <c r="Y129" t="s">
        <v>91</v>
      </c>
      <c r="AA129" t="s">
        <v>660</v>
      </c>
      <c r="AB129" t="s">
        <v>649</v>
      </c>
      <c r="AC129" t="s">
        <v>650</v>
      </c>
      <c r="AD129" t="s">
        <v>96</v>
      </c>
      <c r="AE129">
        <v>1</v>
      </c>
      <c r="AF129" t="s">
        <v>661</v>
      </c>
      <c r="AG129" t="b">
        <v>1</v>
      </c>
      <c r="AH129" t="s">
        <v>662</v>
      </c>
      <c r="AI129" t="s">
        <v>99</v>
      </c>
      <c r="AJ129" t="s">
        <v>100</v>
      </c>
      <c r="AK129">
        <v>65</v>
      </c>
      <c r="AL129" t="s">
        <v>101</v>
      </c>
      <c r="AM129" t="s">
        <v>653</v>
      </c>
      <c r="AN129" t="s">
        <v>654</v>
      </c>
      <c r="AO129">
        <v>1</v>
      </c>
      <c r="AP129" t="s">
        <v>103</v>
      </c>
      <c r="AQ129">
        <v>260.02</v>
      </c>
      <c r="AR129" t="s">
        <v>101</v>
      </c>
      <c r="AS129" t="s">
        <v>83</v>
      </c>
      <c r="AT129" t="s">
        <v>104</v>
      </c>
      <c r="AU129" t="s">
        <v>655</v>
      </c>
      <c r="AV129" t="s">
        <v>106</v>
      </c>
      <c r="AW129" t="s">
        <v>107</v>
      </c>
      <c r="AX129">
        <v>90</v>
      </c>
      <c r="AY129" t="s">
        <v>121</v>
      </c>
      <c r="AZ129" t="s">
        <v>109</v>
      </c>
      <c r="BA129" t="s">
        <v>110</v>
      </c>
      <c r="BB129" t="s">
        <v>122</v>
      </c>
      <c r="BC129" t="s">
        <v>1614</v>
      </c>
      <c r="BD129" s="1">
        <v>45020</v>
      </c>
      <c r="BE129" t="s">
        <v>656</v>
      </c>
      <c r="BF129" s="1">
        <v>44789</v>
      </c>
      <c r="BG129" t="s">
        <v>114</v>
      </c>
      <c r="BH129" s="1">
        <v>45014</v>
      </c>
      <c r="BI129">
        <v>1</v>
      </c>
      <c r="BJ129">
        <f>BK129*1000</f>
        <v>390</v>
      </c>
      <c r="BK129">
        <v>0.39</v>
      </c>
      <c r="BL129">
        <v>0.39</v>
      </c>
      <c r="BM129" t="s">
        <v>115</v>
      </c>
      <c r="BN129" t="s">
        <v>116</v>
      </c>
      <c r="BO129">
        <v>0.21</v>
      </c>
      <c r="BP129">
        <v>0.64</v>
      </c>
      <c r="BQ129">
        <v>1</v>
      </c>
      <c r="BR129" t="s">
        <v>117</v>
      </c>
      <c r="BS129" t="s">
        <v>118</v>
      </c>
      <c r="BT129" t="s">
        <v>119</v>
      </c>
      <c r="BU129" t="s">
        <v>120</v>
      </c>
      <c r="BX129" t="b">
        <v>0</v>
      </c>
      <c r="BY129" t="b">
        <v>1</v>
      </c>
      <c r="BZ129">
        <f>VLOOKUP(AA129,Comps2,6,FALSE)</f>
        <v>252</v>
      </c>
      <c r="CA129">
        <f>VLOOKUP(AA129,Comps2,7,FALSE)</f>
        <v>255</v>
      </c>
      <c r="CB129" t="str">
        <f>VLOOKUP(AA129,Comps2,8,FALSE)</f>
        <v>mm</v>
      </c>
      <c r="CC129" t="str">
        <f>VLOOKUP(AA129,Comps2,9,FALSE)</f>
        <v>Field</v>
      </c>
      <c r="CD129">
        <f>VLOOKUP(AA129,Comps2,10,FALSE)</f>
        <v>260</v>
      </c>
      <c r="CE129" t="str">
        <f>VLOOKUP(AA129,Comps2,11,FALSE)</f>
        <v>g</v>
      </c>
      <c r="CF129" t="str">
        <f>VLOOKUP(AA129,Comps2,12,FALSE)</f>
        <v>Field</v>
      </c>
      <c r="CG129">
        <f>VLOOKUP(AA129,Comps2,13,FALSE)</f>
        <v>0</v>
      </c>
      <c r="CH129" t="e">
        <f>VLOOKUP(AA129,Comps2,14,FALSE)</f>
        <v>#N/A</v>
      </c>
      <c r="CI129" t="str">
        <f>VLOOKUP(AA129,Comps2,15,FALSE)</f>
        <v>LAB</v>
      </c>
    </row>
    <row r="130" spans="1:87" x14ac:dyDescent="0.25">
      <c r="A130" s="1">
        <v>44789</v>
      </c>
      <c r="B130">
        <v>8</v>
      </c>
      <c r="C130">
        <v>2022</v>
      </c>
      <c r="D130" t="s">
        <v>620</v>
      </c>
      <c r="E130" t="s">
        <v>621</v>
      </c>
      <c r="F130" t="s">
        <v>78</v>
      </c>
      <c r="G130" t="s">
        <v>79</v>
      </c>
      <c r="H130" t="s">
        <v>80</v>
      </c>
      <c r="I130" t="s">
        <v>81</v>
      </c>
      <c r="J130" t="s">
        <v>82</v>
      </c>
      <c r="K130" t="s">
        <v>83</v>
      </c>
      <c r="L130" t="s">
        <v>84</v>
      </c>
      <c r="M130" t="s">
        <v>633</v>
      </c>
      <c r="N130" t="s">
        <v>86</v>
      </c>
      <c r="O130" s="2">
        <v>0.375</v>
      </c>
      <c r="P130" t="s">
        <v>87</v>
      </c>
      <c r="Q130">
        <v>1</v>
      </c>
      <c r="R130" t="s">
        <v>88</v>
      </c>
      <c r="S130">
        <v>32.767538999999999</v>
      </c>
      <c r="T130">
        <v>-117.160904</v>
      </c>
      <c r="U130" t="s">
        <v>89</v>
      </c>
      <c r="V130" t="b">
        <v>0</v>
      </c>
      <c r="W130">
        <v>9</v>
      </c>
      <c r="X130" t="s">
        <v>634</v>
      </c>
      <c r="Y130" t="s">
        <v>91</v>
      </c>
      <c r="AA130" t="s">
        <v>663</v>
      </c>
      <c r="AB130" t="s">
        <v>649</v>
      </c>
      <c r="AC130" t="s">
        <v>650</v>
      </c>
      <c r="AD130" t="s">
        <v>96</v>
      </c>
      <c r="AE130">
        <v>1</v>
      </c>
      <c r="AF130" t="s">
        <v>664</v>
      </c>
      <c r="AG130" t="b">
        <v>1</v>
      </c>
      <c r="AH130" t="s">
        <v>665</v>
      </c>
      <c r="AI130" t="s">
        <v>99</v>
      </c>
      <c r="AJ130" t="s">
        <v>100</v>
      </c>
      <c r="AK130">
        <v>65.010000000000005</v>
      </c>
      <c r="AL130" t="s">
        <v>101</v>
      </c>
      <c r="AM130" t="s">
        <v>653</v>
      </c>
      <c r="AN130" t="s">
        <v>654</v>
      </c>
      <c r="AO130">
        <v>1</v>
      </c>
      <c r="AP130" t="s">
        <v>103</v>
      </c>
      <c r="AQ130">
        <v>260.02</v>
      </c>
      <c r="AR130" t="s">
        <v>101</v>
      </c>
      <c r="AS130" t="s">
        <v>83</v>
      </c>
      <c r="AT130" t="s">
        <v>104</v>
      </c>
      <c r="AU130" t="s">
        <v>655</v>
      </c>
      <c r="AV130" t="s">
        <v>106</v>
      </c>
      <c r="AW130" t="s">
        <v>107</v>
      </c>
      <c r="AX130">
        <v>90</v>
      </c>
      <c r="AY130" t="s">
        <v>121</v>
      </c>
      <c r="AZ130" t="s">
        <v>109</v>
      </c>
      <c r="BA130" t="s">
        <v>110</v>
      </c>
      <c r="BB130" t="s">
        <v>122</v>
      </c>
      <c r="BC130" t="s">
        <v>1614</v>
      </c>
      <c r="BD130" s="1">
        <v>45020</v>
      </c>
      <c r="BE130" t="s">
        <v>656</v>
      </c>
      <c r="BF130" s="1">
        <v>44789</v>
      </c>
      <c r="BG130" t="s">
        <v>114</v>
      </c>
      <c r="BH130" s="1">
        <v>45014</v>
      </c>
      <c r="BI130">
        <v>1</v>
      </c>
      <c r="BJ130">
        <f>BK130*1000</f>
        <v>390</v>
      </c>
      <c r="BK130">
        <v>0.39</v>
      </c>
      <c r="BL130">
        <v>0.39</v>
      </c>
      <c r="BM130" t="s">
        <v>115</v>
      </c>
      <c r="BN130" t="s">
        <v>116</v>
      </c>
      <c r="BO130">
        <v>0.21</v>
      </c>
      <c r="BP130">
        <v>0.64</v>
      </c>
      <c r="BQ130">
        <v>1</v>
      </c>
      <c r="BR130" t="s">
        <v>117</v>
      </c>
      <c r="BS130" t="s">
        <v>118</v>
      </c>
      <c r="BT130" t="s">
        <v>119</v>
      </c>
      <c r="BU130" t="s">
        <v>120</v>
      </c>
      <c r="BX130" t="b">
        <v>0</v>
      </c>
      <c r="BY130" t="b">
        <v>1</v>
      </c>
      <c r="BZ130">
        <f>VLOOKUP(AA130,Comps2,6,FALSE)</f>
        <v>247</v>
      </c>
      <c r="CA130">
        <f>VLOOKUP(AA130,Comps2,7,FALSE)</f>
        <v>249</v>
      </c>
      <c r="CB130" t="str">
        <f>VLOOKUP(AA130,Comps2,8,FALSE)</f>
        <v>mm</v>
      </c>
      <c r="CC130" t="str">
        <f>VLOOKUP(AA130,Comps2,9,FALSE)</f>
        <v>Field</v>
      </c>
      <c r="CD130">
        <f>VLOOKUP(AA130,Comps2,10,FALSE)</f>
        <v>220</v>
      </c>
      <c r="CE130" t="str">
        <f>VLOOKUP(AA130,Comps2,11,FALSE)</f>
        <v>g</v>
      </c>
      <c r="CF130" t="str">
        <f>VLOOKUP(AA130,Comps2,12,FALSE)</f>
        <v>Field</v>
      </c>
      <c r="CG130">
        <f>VLOOKUP(AA130,Comps2,13,FALSE)</f>
        <v>0</v>
      </c>
      <c r="CH130" t="e">
        <f>VLOOKUP(AA130,Comps2,14,FALSE)</f>
        <v>#N/A</v>
      </c>
      <c r="CI130" t="str">
        <f>VLOOKUP(AA130,Comps2,15,FALSE)</f>
        <v>LAB</v>
      </c>
    </row>
    <row r="131" spans="1:87" x14ac:dyDescent="0.25">
      <c r="A131" s="1">
        <v>44795</v>
      </c>
      <c r="B131">
        <v>8</v>
      </c>
      <c r="C131">
        <v>2022</v>
      </c>
      <c r="D131" t="s">
        <v>729</v>
      </c>
      <c r="E131" t="s">
        <v>730</v>
      </c>
      <c r="F131" t="s">
        <v>78</v>
      </c>
      <c r="G131" t="s">
        <v>79</v>
      </c>
      <c r="H131" t="s">
        <v>80</v>
      </c>
      <c r="I131" t="s">
        <v>81</v>
      </c>
      <c r="J131" t="s">
        <v>82</v>
      </c>
      <c r="K131" t="s">
        <v>83</v>
      </c>
      <c r="M131" t="s">
        <v>527</v>
      </c>
      <c r="N131" t="s">
        <v>86</v>
      </c>
      <c r="O131" s="2">
        <v>0.69444444444444453</v>
      </c>
      <c r="P131" t="s">
        <v>528</v>
      </c>
      <c r="Q131">
        <v>1</v>
      </c>
      <c r="R131" t="s">
        <v>88</v>
      </c>
      <c r="S131">
        <v>32.579559000000003</v>
      </c>
      <c r="T131">
        <v>-117.137264</v>
      </c>
      <c r="U131" t="s">
        <v>89</v>
      </c>
      <c r="V131" t="b">
        <v>0</v>
      </c>
      <c r="X131" t="s">
        <v>529</v>
      </c>
      <c r="Y131" t="s">
        <v>91</v>
      </c>
      <c r="AA131" t="s">
        <v>743</v>
      </c>
      <c r="AB131" t="s">
        <v>744</v>
      </c>
      <c r="AC131" t="s">
        <v>745</v>
      </c>
      <c r="AD131" t="s">
        <v>96</v>
      </c>
      <c r="AE131">
        <v>1</v>
      </c>
      <c r="AF131" t="s">
        <v>746</v>
      </c>
      <c r="AG131" t="b">
        <v>1</v>
      </c>
      <c r="AH131" t="s">
        <v>747</v>
      </c>
      <c r="AI131" t="s">
        <v>99</v>
      </c>
      <c r="AJ131" t="s">
        <v>100</v>
      </c>
      <c r="AK131">
        <v>73.5</v>
      </c>
      <c r="AL131" t="s">
        <v>101</v>
      </c>
      <c r="AN131" t="s">
        <v>748</v>
      </c>
      <c r="AO131">
        <v>1</v>
      </c>
      <c r="AP131" t="s">
        <v>103</v>
      </c>
      <c r="AQ131">
        <v>350</v>
      </c>
      <c r="AR131" t="s">
        <v>101</v>
      </c>
      <c r="AS131" t="s">
        <v>83</v>
      </c>
      <c r="AT131" t="s">
        <v>104</v>
      </c>
      <c r="AU131" t="s">
        <v>749</v>
      </c>
      <c r="AV131" t="s">
        <v>106</v>
      </c>
      <c r="AW131" t="s">
        <v>107</v>
      </c>
      <c r="AX131">
        <v>90</v>
      </c>
      <c r="AY131" t="s">
        <v>121</v>
      </c>
      <c r="AZ131" t="s">
        <v>109</v>
      </c>
      <c r="BA131" t="s">
        <v>110</v>
      </c>
      <c r="BB131" t="s">
        <v>122</v>
      </c>
      <c r="BC131" t="s">
        <v>1618</v>
      </c>
      <c r="BD131" s="1">
        <v>45020</v>
      </c>
      <c r="BE131" t="s">
        <v>750</v>
      </c>
      <c r="BF131" s="1">
        <v>44795</v>
      </c>
      <c r="BG131" t="s">
        <v>114</v>
      </c>
      <c r="BH131" s="1">
        <v>44981</v>
      </c>
      <c r="BI131">
        <v>2</v>
      </c>
      <c r="BJ131">
        <f>BK131*1000</f>
        <v>390</v>
      </c>
      <c r="BK131">
        <v>0.39</v>
      </c>
      <c r="BL131">
        <v>0.39</v>
      </c>
      <c r="BM131" t="s">
        <v>115</v>
      </c>
      <c r="BN131" t="s">
        <v>116</v>
      </c>
      <c r="BO131">
        <v>0.21</v>
      </c>
      <c r="BP131">
        <v>0.64</v>
      </c>
      <c r="BQ131">
        <v>1</v>
      </c>
      <c r="BR131" t="s">
        <v>117</v>
      </c>
      <c r="BS131" t="s">
        <v>118</v>
      </c>
      <c r="BT131" t="s">
        <v>119</v>
      </c>
      <c r="BU131" t="s">
        <v>120</v>
      </c>
      <c r="BW131" t="s">
        <v>1619</v>
      </c>
      <c r="BX131" t="b">
        <v>0</v>
      </c>
      <c r="BY131" t="b">
        <v>1</v>
      </c>
      <c r="BZ131">
        <f>VLOOKUP(AA131,Comps2,6,FALSE)</f>
        <v>305</v>
      </c>
      <c r="CA131">
        <f>VLOOKUP(AA131,Comps2,7,FALSE)</f>
        <v>330</v>
      </c>
      <c r="CB131" t="str">
        <f>VLOOKUP(AA131,Comps2,8,FALSE)</f>
        <v>mm</v>
      </c>
      <c r="CC131" t="str">
        <f>VLOOKUP(AA131,Comps2,9,FALSE)</f>
        <v>Field</v>
      </c>
      <c r="CD131">
        <f>VLOOKUP(AA131,Comps2,10,FALSE)</f>
        <v>335</v>
      </c>
      <c r="CE131" t="str">
        <f>VLOOKUP(AA131,Comps2,11,FALSE)</f>
        <v>g</v>
      </c>
      <c r="CF131" t="str">
        <f>VLOOKUP(AA131,Comps2,12,FALSE)</f>
        <v>Field</v>
      </c>
      <c r="CG131">
        <f>VLOOKUP(AA131,Comps2,13,FALSE)</f>
        <v>0</v>
      </c>
      <c r="CH131" t="e">
        <f>VLOOKUP(AA131,Comps2,14,FALSE)</f>
        <v>#N/A</v>
      </c>
      <c r="CI131" t="str">
        <f>VLOOKUP(AA131,Comps2,15,FALSE)</f>
        <v>LAB</v>
      </c>
    </row>
    <row r="132" spans="1:87" x14ac:dyDescent="0.25">
      <c r="A132" s="1">
        <v>44795</v>
      </c>
      <c r="B132">
        <v>8</v>
      </c>
      <c r="C132">
        <v>2022</v>
      </c>
      <c r="D132" t="s">
        <v>729</v>
      </c>
      <c r="E132" t="s">
        <v>730</v>
      </c>
      <c r="F132" t="s">
        <v>78</v>
      </c>
      <c r="G132" t="s">
        <v>79</v>
      </c>
      <c r="H132" t="s">
        <v>80</v>
      </c>
      <c r="I132" t="s">
        <v>81</v>
      </c>
      <c r="J132" t="s">
        <v>82</v>
      </c>
      <c r="K132" t="s">
        <v>83</v>
      </c>
      <c r="M132" t="s">
        <v>527</v>
      </c>
      <c r="N132" t="s">
        <v>86</v>
      </c>
      <c r="O132" s="2">
        <v>0.69444444444444453</v>
      </c>
      <c r="P132" t="s">
        <v>528</v>
      </c>
      <c r="Q132">
        <v>1</v>
      </c>
      <c r="R132" t="s">
        <v>88</v>
      </c>
      <c r="S132">
        <v>32.579559000000003</v>
      </c>
      <c r="T132">
        <v>-117.137264</v>
      </c>
      <c r="U132" t="s">
        <v>89</v>
      </c>
      <c r="V132" t="b">
        <v>0</v>
      </c>
      <c r="X132" t="s">
        <v>529</v>
      </c>
      <c r="Y132" t="s">
        <v>91</v>
      </c>
      <c r="AA132" t="s">
        <v>751</v>
      </c>
      <c r="AB132" t="s">
        <v>744</v>
      </c>
      <c r="AC132" t="s">
        <v>745</v>
      </c>
      <c r="AD132" t="s">
        <v>96</v>
      </c>
      <c r="AE132">
        <v>1</v>
      </c>
      <c r="AF132" t="s">
        <v>752</v>
      </c>
      <c r="AG132" t="b">
        <v>1</v>
      </c>
      <c r="AH132" t="s">
        <v>753</v>
      </c>
      <c r="AI132" t="s">
        <v>99</v>
      </c>
      <c r="AJ132" t="s">
        <v>100</v>
      </c>
      <c r="AK132">
        <v>66.5</v>
      </c>
      <c r="AL132" t="s">
        <v>101</v>
      </c>
      <c r="AN132" t="s">
        <v>748</v>
      </c>
      <c r="AO132">
        <v>1</v>
      </c>
      <c r="AP132" t="s">
        <v>103</v>
      </c>
      <c r="AQ132">
        <v>350</v>
      </c>
      <c r="AR132" t="s">
        <v>101</v>
      </c>
      <c r="AS132" t="s">
        <v>83</v>
      </c>
      <c r="AT132" t="s">
        <v>104</v>
      </c>
      <c r="AU132" t="s">
        <v>749</v>
      </c>
      <c r="AV132" t="s">
        <v>106</v>
      </c>
      <c r="AW132" t="s">
        <v>107</v>
      </c>
      <c r="AX132">
        <v>90</v>
      </c>
      <c r="AY132" t="s">
        <v>121</v>
      </c>
      <c r="AZ132" t="s">
        <v>109</v>
      </c>
      <c r="BA132" t="s">
        <v>110</v>
      </c>
      <c r="BB132" t="s">
        <v>122</v>
      </c>
      <c r="BC132" t="s">
        <v>1618</v>
      </c>
      <c r="BD132" s="1">
        <v>45020</v>
      </c>
      <c r="BE132" t="s">
        <v>750</v>
      </c>
      <c r="BF132" s="1">
        <v>44795</v>
      </c>
      <c r="BG132" t="s">
        <v>114</v>
      </c>
      <c r="BH132" s="1">
        <v>44981</v>
      </c>
      <c r="BI132">
        <v>2</v>
      </c>
      <c r="BJ132">
        <f>BK132*1000</f>
        <v>390</v>
      </c>
      <c r="BK132">
        <v>0.39</v>
      </c>
      <c r="BL132">
        <v>0.39</v>
      </c>
      <c r="BM132" t="s">
        <v>115</v>
      </c>
      <c r="BN132" t="s">
        <v>116</v>
      </c>
      <c r="BO132">
        <v>0.21</v>
      </c>
      <c r="BP132">
        <v>0.64</v>
      </c>
      <c r="BQ132">
        <v>1</v>
      </c>
      <c r="BR132" t="s">
        <v>117</v>
      </c>
      <c r="BS132" t="s">
        <v>118</v>
      </c>
      <c r="BT132" t="s">
        <v>119</v>
      </c>
      <c r="BU132" t="s">
        <v>120</v>
      </c>
      <c r="BW132" t="s">
        <v>1619</v>
      </c>
      <c r="BX132" t="b">
        <v>0</v>
      </c>
      <c r="BY132" t="b">
        <v>1</v>
      </c>
      <c r="BZ132">
        <f>VLOOKUP(AA132,Comps2,6,FALSE)</f>
        <v>275</v>
      </c>
      <c r="CA132">
        <f>VLOOKUP(AA132,Comps2,7,FALSE)</f>
        <v>300</v>
      </c>
      <c r="CB132" t="str">
        <f>VLOOKUP(AA132,Comps2,8,FALSE)</f>
        <v>mm</v>
      </c>
      <c r="CC132" t="str">
        <f>VLOOKUP(AA132,Comps2,9,FALSE)</f>
        <v>Field</v>
      </c>
      <c r="CD132">
        <f>VLOOKUP(AA132,Comps2,10,FALSE)</f>
        <v>260</v>
      </c>
      <c r="CE132" t="str">
        <f>VLOOKUP(AA132,Comps2,11,FALSE)</f>
        <v>g</v>
      </c>
      <c r="CF132" t="str">
        <f>VLOOKUP(AA132,Comps2,12,FALSE)</f>
        <v>Field</v>
      </c>
      <c r="CG132">
        <f>VLOOKUP(AA132,Comps2,13,FALSE)</f>
        <v>0</v>
      </c>
      <c r="CH132" t="e">
        <f>VLOOKUP(AA132,Comps2,14,FALSE)</f>
        <v>#N/A</v>
      </c>
      <c r="CI132" t="str">
        <f>VLOOKUP(AA132,Comps2,15,FALSE)</f>
        <v>LAB</v>
      </c>
    </row>
    <row r="133" spans="1:87" x14ac:dyDescent="0.25">
      <c r="A133" s="1">
        <v>44795</v>
      </c>
      <c r="B133">
        <v>8</v>
      </c>
      <c r="C133">
        <v>2022</v>
      </c>
      <c r="D133" t="s">
        <v>729</v>
      </c>
      <c r="E133" t="s">
        <v>730</v>
      </c>
      <c r="F133" t="s">
        <v>78</v>
      </c>
      <c r="G133" t="s">
        <v>79</v>
      </c>
      <c r="H133" t="s">
        <v>80</v>
      </c>
      <c r="I133" t="s">
        <v>81</v>
      </c>
      <c r="J133" t="s">
        <v>82</v>
      </c>
      <c r="K133" t="s">
        <v>83</v>
      </c>
      <c r="M133" t="s">
        <v>527</v>
      </c>
      <c r="N133" t="s">
        <v>86</v>
      </c>
      <c r="O133" s="2">
        <v>0.69444444444444453</v>
      </c>
      <c r="P133" t="s">
        <v>528</v>
      </c>
      <c r="Q133">
        <v>1</v>
      </c>
      <c r="R133" t="s">
        <v>88</v>
      </c>
      <c r="S133">
        <v>32.579559000000003</v>
      </c>
      <c r="T133">
        <v>-117.137264</v>
      </c>
      <c r="U133" t="s">
        <v>89</v>
      </c>
      <c r="V133" t="b">
        <v>0</v>
      </c>
      <c r="X133" t="s">
        <v>529</v>
      </c>
      <c r="Y133" t="s">
        <v>91</v>
      </c>
      <c r="AA133" t="s">
        <v>754</v>
      </c>
      <c r="AB133" t="s">
        <v>744</v>
      </c>
      <c r="AC133" t="s">
        <v>745</v>
      </c>
      <c r="AD133" t="s">
        <v>96</v>
      </c>
      <c r="AE133">
        <v>1</v>
      </c>
      <c r="AF133" t="s">
        <v>755</v>
      </c>
      <c r="AG133" t="b">
        <v>1</v>
      </c>
      <c r="AH133" t="s">
        <v>756</v>
      </c>
      <c r="AI133" t="s">
        <v>99</v>
      </c>
      <c r="AJ133" t="s">
        <v>100</v>
      </c>
      <c r="AK133">
        <v>70</v>
      </c>
      <c r="AL133" t="s">
        <v>101</v>
      </c>
      <c r="AN133" t="s">
        <v>748</v>
      </c>
      <c r="AO133">
        <v>1</v>
      </c>
      <c r="AP133" t="s">
        <v>103</v>
      </c>
      <c r="AQ133">
        <v>350</v>
      </c>
      <c r="AR133" t="s">
        <v>101</v>
      </c>
      <c r="AS133" t="s">
        <v>83</v>
      </c>
      <c r="AT133" t="s">
        <v>104</v>
      </c>
      <c r="AU133" t="s">
        <v>749</v>
      </c>
      <c r="AV133" t="s">
        <v>106</v>
      </c>
      <c r="AW133" t="s">
        <v>107</v>
      </c>
      <c r="AX133">
        <v>90</v>
      </c>
      <c r="AY133" t="s">
        <v>121</v>
      </c>
      <c r="AZ133" t="s">
        <v>109</v>
      </c>
      <c r="BA133" t="s">
        <v>110</v>
      </c>
      <c r="BB133" t="s">
        <v>122</v>
      </c>
      <c r="BC133" t="s">
        <v>1618</v>
      </c>
      <c r="BD133" s="1">
        <v>45020</v>
      </c>
      <c r="BE133" t="s">
        <v>750</v>
      </c>
      <c r="BF133" s="1">
        <v>44795</v>
      </c>
      <c r="BG133" t="s">
        <v>114</v>
      </c>
      <c r="BH133" s="1">
        <v>44981</v>
      </c>
      <c r="BI133">
        <v>2</v>
      </c>
      <c r="BJ133">
        <f>BK133*1000</f>
        <v>390</v>
      </c>
      <c r="BK133">
        <v>0.39</v>
      </c>
      <c r="BL133">
        <v>0.39</v>
      </c>
      <c r="BM133" t="s">
        <v>115</v>
      </c>
      <c r="BN133" t="s">
        <v>116</v>
      </c>
      <c r="BO133">
        <v>0.21</v>
      </c>
      <c r="BP133">
        <v>0.64</v>
      </c>
      <c r="BQ133">
        <v>1</v>
      </c>
      <c r="BR133" t="s">
        <v>117</v>
      </c>
      <c r="BS133" t="s">
        <v>118</v>
      </c>
      <c r="BT133" t="s">
        <v>119</v>
      </c>
      <c r="BU133" t="s">
        <v>120</v>
      </c>
      <c r="BW133" t="s">
        <v>1619</v>
      </c>
      <c r="BX133" t="b">
        <v>0</v>
      </c>
      <c r="BY133" t="b">
        <v>1</v>
      </c>
      <c r="BZ133">
        <f>VLOOKUP(AA133,Comps2,6,FALSE)</f>
        <v>290</v>
      </c>
      <c r="CA133">
        <f>VLOOKUP(AA133,Comps2,7,FALSE)</f>
        <v>320</v>
      </c>
      <c r="CB133" t="str">
        <f>VLOOKUP(AA133,Comps2,8,FALSE)</f>
        <v>mm</v>
      </c>
      <c r="CC133" t="str">
        <f>VLOOKUP(AA133,Comps2,9,FALSE)</f>
        <v>Field</v>
      </c>
      <c r="CD133">
        <f>VLOOKUP(AA133,Comps2,10,FALSE)</f>
        <v>315</v>
      </c>
      <c r="CE133" t="str">
        <f>VLOOKUP(AA133,Comps2,11,FALSE)</f>
        <v>g</v>
      </c>
      <c r="CF133" t="str">
        <f>VLOOKUP(AA133,Comps2,12,FALSE)</f>
        <v>Field</v>
      </c>
      <c r="CG133">
        <f>VLOOKUP(AA133,Comps2,13,FALSE)</f>
        <v>0</v>
      </c>
      <c r="CH133" t="e">
        <f>VLOOKUP(AA133,Comps2,14,FALSE)</f>
        <v>#N/A</v>
      </c>
      <c r="CI133" t="str">
        <f>VLOOKUP(AA133,Comps2,15,FALSE)</f>
        <v>LAB</v>
      </c>
    </row>
    <row r="134" spans="1:87" x14ac:dyDescent="0.25">
      <c r="A134" s="1">
        <v>44796</v>
      </c>
      <c r="B134">
        <v>8</v>
      </c>
      <c r="C134">
        <v>2022</v>
      </c>
      <c r="D134" t="s">
        <v>729</v>
      </c>
      <c r="E134" t="s">
        <v>730</v>
      </c>
      <c r="F134" t="s">
        <v>78</v>
      </c>
      <c r="G134" t="s">
        <v>79</v>
      </c>
      <c r="H134" t="s">
        <v>80</v>
      </c>
      <c r="I134" t="s">
        <v>81</v>
      </c>
      <c r="J134" t="s">
        <v>82</v>
      </c>
      <c r="K134" t="s">
        <v>83</v>
      </c>
      <c r="M134" t="s">
        <v>848</v>
      </c>
      <c r="N134" t="s">
        <v>86</v>
      </c>
      <c r="O134" s="2">
        <v>0.68055555555555547</v>
      </c>
      <c r="P134" t="s">
        <v>528</v>
      </c>
      <c r="Q134">
        <v>1</v>
      </c>
      <c r="R134" t="s">
        <v>88</v>
      </c>
      <c r="S134">
        <v>32.579559000000003</v>
      </c>
      <c r="T134">
        <v>-117.137264</v>
      </c>
      <c r="U134" t="s">
        <v>89</v>
      </c>
      <c r="V134" t="b">
        <v>0</v>
      </c>
      <c r="X134" t="s">
        <v>529</v>
      </c>
      <c r="Y134" t="s">
        <v>91</v>
      </c>
      <c r="AA134" t="s">
        <v>849</v>
      </c>
      <c r="AB134" t="s">
        <v>744</v>
      </c>
      <c r="AC134" t="s">
        <v>745</v>
      </c>
      <c r="AD134" t="s">
        <v>96</v>
      </c>
      <c r="AE134">
        <v>1</v>
      </c>
      <c r="AF134" t="s">
        <v>850</v>
      </c>
      <c r="AG134" t="b">
        <v>1</v>
      </c>
      <c r="AH134" t="s">
        <v>851</v>
      </c>
      <c r="AI134" t="s">
        <v>99</v>
      </c>
      <c r="AJ134" t="s">
        <v>100</v>
      </c>
      <c r="AK134">
        <v>70</v>
      </c>
      <c r="AL134" t="s">
        <v>101</v>
      </c>
      <c r="AN134" t="s">
        <v>748</v>
      </c>
      <c r="AO134">
        <v>1</v>
      </c>
      <c r="AP134" t="s">
        <v>103</v>
      </c>
      <c r="AQ134">
        <v>350</v>
      </c>
      <c r="AR134" t="s">
        <v>101</v>
      </c>
      <c r="AS134" t="s">
        <v>83</v>
      </c>
      <c r="AT134" t="s">
        <v>104</v>
      </c>
      <c r="AU134" t="s">
        <v>749</v>
      </c>
      <c r="AV134" t="s">
        <v>106</v>
      </c>
      <c r="AW134" t="s">
        <v>107</v>
      </c>
      <c r="AX134">
        <v>90</v>
      </c>
      <c r="AY134" t="s">
        <v>121</v>
      </c>
      <c r="AZ134" t="s">
        <v>109</v>
      </c>
      <c r="BA134" t="s">
        <v>110</v>
      </c>
      <c r="BB134" t="s">
        <v>122</v>
      </c>
      <c r="BC134" t="s">
        <v>1618</v>
      </c>
      <c r="BD134" s="1">
        <v>45020</v>
      </c>
      <c r="BE134" t="s">
        <v>750</v>
      </c>
      <c r="BF134" s="1">
        <v>44795</v>
      </c>
      <c r="BG134" t="s">
        <v>114</v>
      </c>
      <c r="BH134" s="1">
        <v>44981</v>
      </c>
      <c r="BI134">
        <v>2</v>
      </c>
      <c r="BJ134">
        <f>BK134*1000</f>
        <v>390</v>
      </c>
      <c r="BK134">
        <v>0.39</v>
      </c>
      <c r="BL134">
        <v>0.39</v>
      </c>
      <c r="BM134" t="s">
        <v>115</v>
      </c>
      <c r="BN134" t="s">
        <v>116</v>
      </c>
      <c r="BO134">
        <v>0.21</v>
      </c>
      <c r="BP134">
        <v>0.64</v>
      </c>
      <c r="BQ134">
        <v>1</v>
      </c>
      <c r="BR134" t="s">
        <v>117</v>
      </c>
      <c r="BS134" t="s">
        <v>118</v>
      </c>
      <c r="BT134" t="s">
        <v>119</v>
      </c>
      <c r="BU134" t="s">
        <v>120</v>
      </c>
      <c r="BW134" t="s">
        <v>1619</v>
      </c>
      <c r="BX134" t="b">
        <v>0</v>
      </c>
      <c r="BY134" t="b">
        <v>1</v>
      </c>
      <c r="BZ134">
        <f>VLOOKUP(AA134,Comps2,6,FALSE)</f>
        <v>300</v>
      </c>
      <c r="CA134">
        <f>VLOOKUP(AA134,Comps2,7,FALSE)</f>
        <v>323</v>
      </c>
      <c r="CB134" t="str">
        <f>VLOOKUP(AA134,Comps2,8,FALSE)</f>
        <v>mm</v>
      </c>
      <c r="CC134" t="str">
        <f>VLOOKUP(AA134,Comps2,9,FALSE)</f>
        <v>Field</v>
      </c>
      <c r="CD134">
        <f>VLOOKUP(AA134,Comps2,10,FALSE)</f>
        <v>350</v>
      </c>
      <c r="CE134" t="str">
        <f>VLOOKUP(AA134,Comps2,11,FALSE)</f>
        <v>g</v>
      </c>
      <c r="CF134" t="str">
        <f>VLOOKUP(AA134,Comps2,12,FALSE)</f>
        <v>Field</v>
      </c>
      <c r="CG134">
        <f>VLOOKUP(AA134,Comps2,13,FALSE)</f>
        <v>0</v>
      </c>
      <c r="CH134" t="e">
        <f>VLOOKUP(AA134,Comps2,14,FALSE)</f>
        <v>#N/A</v>
      </c>
      <c r="CI134" t="str">
        <f>VLOOKUP(AA134,Comps2,15,FALSE)</f>
        <v>LAB</v>
      </c>
    </row>
    <row r="135" spans="1:87" x14ac:dyDescent="0.25">
      <c r="A135" s="1">
        <v>44796</v>
      </c>
      <c r="B135">
        <v>8</v>
      </c>
      <c r="C135">
        <v>2022</v>
      </c>
      <c r="D135" t="s">
        <v>729</v>
      </c>
      <c r="E135" t="s">
        <v>730</v>
      </c>
      <c r="F135" t="s">
        <v>78</v>
      </c>
      <c r="G135" t="s">
        <v>79</v>
      </c>
      <c r="H135" t="s">
        <v>80</v>
      </c>
      <c r="I135" t="s">
        <v>81</v>
      </c>
      <c r="J135" t="s">
        <v>82</v>
      </c>
      <c r="K135" t="s">
        <v>83</v>
      </c>
      <c r="M135" t="s">
        <v>848</v>
      </c>
      <c r="N135" t="s">
        <v>86</v>
      </c>
      <c r="O135" s="2">
        <v>0.68055555555555547</v>
      </c>
      <c r="P135" t="s">
        <v>528</v>
      </c>
      <c r="Q135">
        <v>1</v>
      </c>
      <c r="R135" t="s">
        <v>88</v>
      </c>
      <c r="S135">
        <v>32.579559000000003</v>
      </c>
      <c r="T135">
        <v>-117.137264</v>
      </c>
      <c r="U135" t="s">
        <v>89</v>
      </c>
      <c r="V135" t="b">
        <v>0</v>
      </c>
      <c r="X135" t="s">
        <v>529</v>
      </c>
      <c r="Y135" t="s">
        <v>91</v>
      </c>
      <c r="AA135" t="s">
        <v>852</v>
      </c>
      <c r="AB135" t="s">
        <v>744</v>
      </c>
      <c r="AC135" t="s">
        <v>745</v>
      </c>
      <c r="AD135" t="s">
        <v>96</v>
      </c>
      <c r="AE135">
        <v>1</v>
      </c>
      <c r="AF135" t="s">
        <v>853</v>
      </c>
      <c r="AG135" t="b">
        <v>1</v>
      </c>
      <c r="AH135" t="s">
        <v>854</v>
      </c>
      <c r="AI135" t="s">
        <v>99</v>
      </c>
      <c r="AJ135" t="s">
        <v>100</v>
      </c>
      <c r="AK135">
        <v>70</v>
      </c>
      <c r="AL135" t="s">
        <v>101</v>
      </c>
      <c r="AN135" t="s">
        <v>748</v>
      </c>
      <c r="AO135">
        <v>1</v>
      </c>
      <c r="AP135" t="s">
        <v>103</v>
      </c>
      <c r="AQ135">
        <v>350</v>
      </c>
      <c r="AR135" t="s">
        <v>101</v>
      </c>
      <c r="AS135" t="s">
        <v>83</v>
      </c>
      <c r="AT135" t="s">
        <v>104</v>
      </c>
      <c r="AU135" t="s">
        <v>749</v>
      </c>
      <c r="AV135" t="s">
        <v>106</v>
      </c>
      <c r="AW135" t="s">
        <v>107</v>
      </c>
      <c r="AX135">
        <v>90</v>
      </c>
      <c r="AY135" t="s">
        <v>121</v>
      </c>
      <c r="AZ135" t="s">
        <v>109</v>
      </c>
      <c r="BA135" t="s">
        <v>110</v>
      </c>
      <c r="BB135" t="s">
        <v>122</v>
      </c>
      <c r="BC135" t="s">
        <v>1618</v>
      </c>
      <c r="BD135" s="1">
        <v>45020</v>
      </c>
      <c r="BE135" t="s">
        <v>750</v>
      </c>
      <c r="BF135" s="1">
        <v>44795</v>
      </c>
      <c r="BG135" t="s">
        <v>114</v>
      </c>
      <c r="BH135" s="1">
        <v>44981</v>
      </c>
      <c r="BI135">
        <v>2</v>
      </c>
      <c r="BJ135">
        <f>BK135*1000</f>
        <v>390</v>
      </c>
      <c r="BK135">
        <v>0.39</v>
      </c>
      <c r="BL135">
        <v>0.39</v>
      </c>
      <c r="BM135" t="s">
        <v>115</v>
      </c>
      <c r="BN135" t="s">
        <v>116</v>
      </c>
      <c r="BO135">
        <v>0.21</v>
      </c>
      <c r="BP135">
        <v>0.64</v>
      </c>
      <c r="BQ135">
        <v>1</v>
      </c>
      <c r="BR135" t="s">
        <v>117</v>
      </c>
      <c r="BS135" t="s">
        <v>118</v>
      </c>
      <c r="BT135" t="s">
        <v>119</v>
      </c>
      <c r="BU135" t="s">
        <v>120</v>
      </c>
      <c r="BW135" t="s">
        <v>1619</v>
      </c>
      <c r="BX135" t="b">
        <v>0</v>
      </c>
      <c r="BY135" t="b">
        <v>1</v>
      </c>
      <c r="BZ135">
        <f>VLOOKUP(AA135,Comps2,6,FALSE)</f>
        <v>302</v>
      </c>
      <c r="CA135">
        <f>VLOOKUP(AA135,Comps2,7,FALSE)</f>
        <v>331</v>
      </c>
      <c r="CB135" t="str">
        <f>VLOOKUP(AA135,Comps2,8,FALSE)</f>
        <v>mm</v>
      </c>
      <c r="CC135" t="str">
        <f>VLOOKUP(AA135,Comps2,9,FALSE)</f>
        <v>Field</v>
      </c>
      <c r="CD135">
        <f>VLOOKUP(AA135,Comps2,10,FALSE)</f>
        <v>330</v>
      </c>
      <c r="CE135" t="str">
        <f>VLOOKUP(AA135,Comps2,11,FALSE)</f>
        <v>g</v>
      </c>
      <c r="CF135" t="str">
        <f>VLOOKUP(AA135,Comps2,12,FALSE)</f>
        <v>Field</v>
      </c>
      <c r="CG135">
        <f>VLOOKUP(AA135,Comps2,13,FALSE)</f>
        <v>0</v>
      </c>
      <c r="CH135" t="e">
        <f>VLOOKUP(AA135,Comps2,14,FALSE)</f>
        <v>#N/A</v>
      </c>
      <c r="CI135" t="str">
        <f>VLOOKUP(AA135,Comps2,15,FALSE)</f>
        <v>LAB</v>
      </c>
    </row>
    <row r="136" spans="1:87" x14ac:dyDescent="0.25">
      <c r="A136" s="1">
        <v>44698</v>
      </c>
      <c r="B136">
        <v>5</v>
      </c>
      <c r="C136">
        <v>2022</v>
      </c>
      <c r="D136" t="s">
        <v>280</v>
      </c>
      <c r="E136" t="s">
        <v>281</v>
      </c>
      <c r="F136" t="s">
        <v>78</v>
      </c>
      <c r="G136" t="s">
        <v>79</v>
      </c>
      <c r="H136" t="s">
        <v>80</v>
      </c>
      <c r="I136" t="s">
        <v>81</v>
      </c>
      <c r="J136" t="s">
        <v>82</v>
      </c>
      <c r="K136" t="s">
        <v>83</v>
      </c>
      <c r="L136" t="s">
        <v>282</v>
      </c>
      <c r="M136" t="s">
        <v>85</v>
      </c>
      <c r="N136" t="s">
        <v>86</v>
      </c>
      <c r="O136" s="2">
        <v>0.375</v>
      </c>
      <c r="P136" t="s">
        <v>87</v>
      </c>
      <c r="Q136">
        <v>1</v>
      </c>
      <c r="R136" t="s">
        <v>88</v>
      </c>
      <c r="S136">
        <v>32.988633999999998</v>
      </c>
      <c r="T136">
        <v>-116.582258</v>
      </c>
      <c r="U136" t="s">
        <v>89</v>
      </c>
      <c r="V136" t="b">
        <v>0</v>
      </c>
      <c r="W136">
        <v>9</v>
      </c>
      <c r="X136" t="s">
        <v>90</v>
      </c>
      <c r="Y136" t="s">
        <v>91</v>
      </c>
      <c r="Z136" t="s">
        <v>92</v>
      </c>
      <c r="AA136" t="s">
        <v>416</v>
      </c>
      <c r="AB136" t="s">
        <v>142</v>
      </c>
      <c r="AC136" t="s">
        <v>143</v>
      </c>
      <c r="AD136" t="s">
        <v>96</v>
      </c>
      <c r="AE136">
        <v>1</v>
      </c>
      <c r="AF136" t="s">
        <v>417</v>
      </c>
      <c r="AG136" t="b">
        <v>1</v>
      </c>
      <c r="AH136" t="s">
        <v>418</v>
      </c>
      <c r="AI136" t="s">
        <v>99</v>
      </c>
      <c r="AJ136" t="s">
        <v>100</v>
      </c>
      <c r="AK136">
        <v>80.61</v>
      </c>
      <c r="AL136" t="s">
        <v>101</v>
      </c>
      <c r="AN136" t="s">
        <v>419</v>
      </c>
      <c r="AO136">
        <v>1</v>
      </c>
      <c r="AP136" t="s">
        <v>103</v>
      </c>
      <c r="AQ136">
        <v>299.99</v>
      </c>
      <c r="AR136" t="s">
        <v>101</v>
      </c>
      <c r="AS136" t="s">
        <v>83</v>
      </c>
      <c r="AT136" t="s">
        <v>104</v>
      </c>
      <c r="AU136" t="s">
        <v>420</v>
      </c>
      <c r="AV136" t="s">
        <v>106</v>
      </c>
      <c r="AW136" t="s">
        <v>107</v>
      </c>
      <c r="AX136">
        <v>90</v>
      </c>
      <c r="AY136" t="s">
        <v>121</v>
      </c>
      <c r="AZ136" t="s">
        <v>109</v>
      </c>
      <c r="BA136" t="s">
        <v>110</v>
      </c>
      <c r="BB136" t="s">
        <v>122</v>
      </c>
      <c r="BC136" t="s">
        <v>112</v>
      </c>
      <c r="BD136" s="1">
        <v>44839</v>
      </c>
      <c r="BE136" t="s">
        <v>421</v>
      </c>
      <c r="BF136" s="1">
        <v>44698</v>
      </c>
      <c r="BG136" t="s">
        <v>114</v>
      </c>
      <c r="BH136" s="1">
        <v>44819</v>
      </c>
      <c r="BI136">
        <v>1</v>
      </c>
      <c r="BJ136">
        <f>BK136*1000</f>
        <v>380</v>
      </c>
      <c r="BK136">
        <v>0.38</v>
      </c>
      <c r="BL136">
        <v>0.38</v>
      </c>
      <c r="BM136" t="s">
        <v>115</v>
      </c>
      <c r="BN136" t="s">
        <v>116</v>
      </c>
      <c r="BO136">
        <v>0.21</v>
      </c>
      <c r="BP136">
        <v>0.62</v>
      </c>
      <c r="BQ136">
        <v>1</v>
      </c>
      <c r="BR136" t="s">
        <v>117</v>
      </c>
      <c r="BS136" t="s">
        <v>118</v>
      </c>
      <c r="BT136" t="s">
        <v>119</v>
      </c>
      <c r="BU136" t="s">
        <v>120</v>
      </c>
      <c r="BX136" t="b">
        <v>0</v>
      </c>
      <c r="BY136" t="b">
        <v>1</v>
      </c>
      <c r="BZ136">
        <f>VLOOKUP(AA136,Comps2,6,FALSE)</f>
        <v>372</v>
      </c>
      <c r="CA136">
        <f>VLOOKUP(AA136,Comps2,7,FALSE)</f>
        <v>390</v>
      </c>
      <c r="CB136" t="str">
        <f>VLOOKUP(AA136,Comps2,8,FALSE)</f>
        <v>mm</v>
      </c>
      <c r="CC136" t="str">
        <f>VLOOKUP(AA136,Comps2,9,FALSE)</f>
        <v>Field</v>
      </c>
      <c r="CD136">
        <f>VLOOKUP(AA136,Comps2,10,FALSE)</f>
        <v>915</v>
      </c>
      <c r="CE136" t="str">
        <f>VLOOKUP(AA136,Comps2,11,FALSE)</f>
        <v>g</v>
      </c>
      <c r="CF136" t="str">
        <f>VLOOKUP(AA136,Comps2,12,FALSE)</f>
        <v>Field</v>
      </c>
      <c r="CG136">
        <f>VLOOKUP(AA136,Comps2,13,FALSE)</f>
        <v>0</v>
      </c>
      <c r="CH136">
        <f>VLOOKUP(AA136,Comps2,14,FALSE)</f>
        <v>13</v>
      </c>
      <c r="CI136" t="str">
        <f>VLOOKUP(AA136,Comps2,15,FALSE)</f>
        <v>LAB</v>
      </c>
    </row>
    <row r="137" spans="1:87" x14ac:dyDescent="0.25">
      <c r="A137" s="1">
        <v>44698</v>
      </c>
      <c r="B137">
        <v>5</v>
      </c>
      <c r="C137">
        <v>2022</v>
      </c>
      <c r="D137" t="s">
        <v>280</v>
      </c>
      <c r="E137" t="s">
        <v>281</v>
      </c>
      <c r="F137" t="s">
        <v>78</v>
      </c>
      <c r="G137" t="s">
        <v>79</v>
      </c>
      <c r="H137" t="s">
        <v>80</v>
      </c>
      <c r="I137" t="s">
        <v>81</v>
      </c>
      <c r="J137" t="s">
        <v>82</v>
      </c>
      <c r="K137" t="s">
        <v>83</v>
      </c>
      <c r="L137" t="s">
        <v>282</v>
      </c>
      <c r="M137" t="s">
        <v>85</v>
      </c>
      <c r="N137" t="s">
        <v>86</v>
      </c>
      <c r="O137" s="2">
        <v>0.375</v>
      </c>
      <c r="P137" t="s">
        <v>87</v>
      </c>
      <c r="Q137">
        <v>1</v>
      </c>
      <c r="R137" t="s">
        <v>88</v>
      </c>
      <c r="S137">
        <v>32.988633999999998</v>
      </c>
      <c r="T137">
        <v>-116.582258</v>
      </c>
      <c r="U137" t="s">
        <v>89</v>
      </c>
      <c r="V137" t="b">
        <v>0</v>
      </c>
      <c r="W137">
        <v>9</v>
      </c>
      <c r="X137" t="s">
        <v>90</v>
      </c>
      <c r="Y137" t="s">
        <v>91</v>
      </c>
      <c r="Z137" t="s">
        <v>92</v>
      </c>
      <c r="AA137" t="s">
        <v>424</v>
      </c>
      <c r="AB137" t="s">
        <v>142</v>
      </c>
      <c r="AC137" t="s">
        <v>143</v>
      </c>
      <c r="AD137" t="s">
        <v>96</v>
      </c>
      <c r="AE137">
        <v>1</v>
      </c>
      <c r="AF137" t="s">
        <v>425</v>
      </c>
      <c r="AG137" t="b">
        <v>1</v>
      </c>
      <c r="AH137" t="s">
        <v>426</v>
      </c>
      <c r="AI137" t="s">
        <v>99</v>
      </c>
      <c r="AJ137" t="s">
        <v>100</v>
      </c>
      <c r="AK137">
        <v>87.68</v>
      </c>
      <c r="AL137" t="s">
        <v>101</v>
      </c>
      <c r="AN137" t="s">
        <v>419</v>
      </c>
      <c r="AO137">
        <v>1</v>
      </c>
      <c r="AP137" t="s">
        <v>103</v>
      </c>
      <c r="AQ137">
        <v>299.99</v>
      </c>
      <c r="AR137" t="s">
        <v>101</v>
      </c>
      <c r="AS137" t="s">
        <v>83</v>
      </c>
      <c r="AT137" t="s">
        <v>104</v>
      </c>
      <c r="AU137" t="s">
        <v>420</v>
      </c>
      <c r="AV137" t="s">
        <v>106</v>
      </c>
      <c r="AW137" t="s">
        <v>107</v>
      </c>
      <c r="AX137">
        <v>90</v>
      </c>
      <c r="AY137" t="s">
        <v>121</v>
      </c>
      <c r="AZ137" t="s">
        <v>109</v>
      </c>
      <c r="BA137" t="s">
        <v>110</v>
      </c>
      <c r="BB137" t="s">
        <v>122</v>
      </c>
      <c r="BC137" t="s">
        <v>112</v>
      </c>
      <c r="BD137" s="1">
        <v>44839</v>
      </c>
      <c r="BE137" t="s">
        <v>421</v>
      </c>
      <c r="BF137" s="1">
        <v>44698</v>
      </c>
      <c r="BG137" t="s">
        <v>114</v>
      </c>
      <c r="BH137" s="1">
        <v>44819</v>
      </c>
      <c r="BI137">
        <v>1</v>
      </c>
      <c r="BJ137">
        <f>BK137*1000</f>
        <v>380</v>
      </c>
      <c r="BK137">
        <v>0.38</v>
      </c>
      <c r="BL137">
        <v>0.38</v>
      </c>
      <c r="BM137" t="s">
        <v>115</v>
      </c>
      <c r="BN137" t="s">
        <v>116</v>
      </c>
      <c r="BO137">
        <v>0.21</v>
      </c>
      <c r="BP137">
        <v>0.62</v>
      </c>
      <c r="BQ137">
        <v>1</v>
      </c>
      <c r="BR137" t="s">
        <v>117</v>
      </c>
      <c r="BS137" t="s">
        <v>118</v>
      </c>
      <c r="BT137" t="s">
        <v>119</v>
      </c>
      <c r="BU137" t="s">
        <v>120</v>
      </c>
      <c r="BX137" t="b">
        <v>0</v>
      </c>
      <c r="BY137" t="b">
        <v>1</v>
      </c>
      <c r="BZ137">
        <f>VLOOKUP(AA137,Comps2,6,FALSE)</f>
        <v>368</v>
      </c>
      <c r="CA137">
        <f>VLOOKUP(AA137,Comps2,7,FALSE)</f>
        <v>385</v>
      </c>
      <c r="CB137" t="str">
        <f>VLOOKUP(AA137,Comps2,8,FALSE)</f>
        <v>mm</v>
      </c>
      <c r="CC137" t="str">
        <f>VLOOKUP(AA137,Comps2,9,FALSE)</f>
        <v>Field</v>
      </c>
      <c r="CD137">
        <f>VLOOKUP(AA137,Comps2,10,FALSE)</f>
        <v>995</v>
      </c>
      <c r="CE137" t="str">
        <f>VLOOKUP(AA137,Comps2,11,FALSE)</f>
        <v>g</v>
      </c>
      <c r="CF137" t="str">
        <f>VLOOKUP(AA137,Comps2,12,FALSE)</f>
        <v>Field</v>
      </c>
      <c r="CG137">
        <f>VLOOKUP(AA137,Comps2,13,FALSE)</f>
        <v>0</v>
      </c>
      <c r="CH137">
        <f>VLOOKUP(AA137,Comps2,14,FALSE)</f>
        <v>13</v>
      </c>
      <c r="CI137" t="str">
        <f>VLOOKUP(AA137,Comps2,15,FALSE)</f>
        <v>LAB</v>
      </c>
    </row>
    <row r="138" spans="1:87" x14ac:dyDescent="0.25">
      <c r="A138" s="1">
        <v>44698</v>
      </c>
      <c r="B138">
        <v>5</v>
      </c>
      <c r="C138">
        <v>2022</v>
      </c>
      <c r="D138" t="s">
        <v>280</v>
      </c>
      <c r="E138" t="s">
        <v>281</v>
      </c>
      <c r="F138" t="s">
        <v>78</v>
      </c>
      <c r="G138" t="s">
        <v>79</v>
      </c>
      <c r="H138" t="s">
        <v>80</v>
      </c>
      <c r="I138" t="s">
        <v>81</v>
      </c>
      <c r="J138" t="s">
        <v>82</v>
      </c>
      <c r="K138" t="s">
        <v>83</v>
      </c>
      <c r="L138" t="s">
        <v>282</v>
      </c>
      <c r="M138" t="s">
        <v>85</v>
      </c>
      <c r="N138" t="s">
        <v>86</v>
      </c>
      <c r="O138" s="2">
        <v>0.375</v>
      </c>
      <c r="P138" t="s">
        <v>87</v>
      </c>
      <c r="Q138">
        <v>1</v>
      </c>
      <c r="R138" t="s">
        <v>88</v>
      </c>
      <c r="S138">
        <v>32.988633999999998</v>
      </c>
      <c r="T138">
        <v>-116.582258</v>
      </c>
      <c r="U138" t="s">
        <v>89</v>
      </c>
      <c r="V138" t="b">
        <v>0</v>
      </c>
      <c r="W138">
        <v>9</v>
      </c>
      <c r="X138" t="s">
        <v>90</v>
      </c>
      <c r="Y138" t="s">
        <v>91</v>
      </c>
      <c r="Z138" t="s">
        <v>92</v>
      </c>
      <c r="AA138" t="s">
        <v>429</v>
      </c>
      <c r="AB138" t="s">
        <v>142</v>
      </c>
      <c r="AC138" t="s">
        <v>143</v>
      </c>
      <c r="AD138" t="s">
        <v>96</v>
      </c>
      <c r="AE138">
        <v>1</v>
      </c>
      <c r="AF138" t="s">
        <v>430</v>
      </c>
      <c r="AG138" t="b">
        <v>1</v>
      </c>
      <c r="AH138" t="s">
        <v>431</v>
      </c>
      <c r="AI138" t="s">
        <v>99</v>
      </c>
      <c r="AJ138" t="s">
        <v>100</v>
      </c>
      <c r="AK138">
        <v>67.39</v>
      </c>
      <c r="AL138" t="s">
        <v>101</v>
      </c>
      <c r="AN138" t="s">
        <v>419</v>
      </c>
      <c r="AO138">
        <v>1</v>
      </c>
      <c r="AP138" t="s">
        <v>103</v>
      </c>
      <c r="AQ138">
        <v>299.99</v>
      </c>
      <c r="AR138" t="s">
        <v>101</v>
      </c>
      <c r="AS138" t="s">
        <v>83</v>
      </c>
      <c r="AT138" t="s">
        <v>104</v>
      </c>
      <c r="AU138" t="s">
        <v>420</v>
      </c>
      <c r="AV138" t="s">
        <v>106</v>
      </c>
      <c r="AW138" t="s">
        <v>107</v>
      </c>
      <c r="AX138">
        <v>90</v>
      </c>
      <c r="AY138" t="s">
        <v>121</v>
      </c>
      <c r="AZ138" t="s">
        <v>109</v>
      </c>
      <c r="BA138" t="s">
        <v>110</v>
      </c>
      <c r="BB138" t="s">
        <v>122</v>
      </c>
      <c r="BC138" t="s">
        <v>112</v>
      </c>
      <c r="BD138" s="1">
        <v>44839</v>
      </c>
      <c r="BE138" t="s">
        <v>421</v>
      </c>
      <c r="BF138" s="1">
        <v>44698</v>
      </c>
      <c r="BG138" t="s">
        <v>114</v>
      </c>
      <c r="BH138" s="1">
        <v>44819</v>
      </c>
      <c r="BI138">
        <v>1</v>
      </c>
      <c r="BJ138">
        <f>BK138*1000</f>
        <v>380</v>
      </c>
      <c r="BK138">
        <v>0.38</v>
      </c>
      <c r="BL138">
        <v>0.38</v>
      </c>
      <c r="BM138" t="s">
        <v>115</v>
      </c>
      <c r="BN138" t="s">
        <v>116</v>
      </c>
      <c r="BO138">
        <v>0.21</v>
      </c>
      <c r="BP138">
        <v>0.62</v>
      </c>
      <c r="BQ138">
        <v>1</v>
      </c>
      <c r="BR138" t="s">
        <v>117</v>
      </c>
      <c r="BS138" t="s">
        <v>118</v>
      </c>
      <c r="BT138" t="s">
        <v>119</v>
      </c>
      <c r="BU138" t="s">
        <v>120</v>
      </c>
      <c r="BX138" t="b">
        <v>0</v>
      </c>
      <c r="BY138" t="b">
        <v>1</v>
      </c>
      <c r="BZ138">
        <f>VLOOKUP(AA138,Comps2,6,FALSE)</f>
        <v>340</v>
      </c>
      <c r="CA138">
        <f>VLOOKUP(AA138,Comps2,7,FALSE)</f>
        <v>357</v>
      </c>
      <c r="CB138" t="str">
        <f>VLOOKUP(AA138,Comps2,8,FALSE)</f>
        <v>mm</v>
      </c>
      <c r="CC138" t="str">
        <f>VLOOKUP(AA138,Comps2,9,FALSE)</f>
        <v>Field</v>
      </c>
      <c r="CD138">
        <f>VLOOKUP(AA138,Comps2,10,FALSE)</f>
        <v>765</v>
      </c>
      <c r="CE138" t="str">
        <f>VLOOKUP(AA138,Comps2,11,FALSE)</f>
        <v>g</v>
      </c>
      <c r="CF138" t="str">
        <f>VLOOKUP(AA138,Comps2,12,FALSE)</f>
        <v>Field</v>
      </c>
      <c r="CG138">
        <f>VLOOKUP(AA138,Comps2,13,FALSE)</f>
        <v>0</v>
      </c>
      <c r="CH138">
        <f>VLOOKUP(AA138,Comps2,14,FALSE)</f>
        <v>11</v>
      </c>
      <c r="CI138" t="str">
        <f>VLOOKUP(AA138,Comps2,15,FALSE)</f>
        <v>LAB</v>
      </c>
    </row>
    <row r="139" spans="1:87" x14ac:dyDescent="0.25">
      <c r="A139" s="1">
        <v>44698</v>
      </c>
      <c r="B139">
        <v>5</v>
      </c>
      <c r="C139">
        <v>2022</v>
      </c>
      <c r="D139" t="s">
        <v>280</v>
      </c>
      <c r="E139" t="s">
        <v>281</v>
      </c>
      <c r="F139" t="s">
        <v>78</v>
      </c>
      <c r="G139" t="s">
        <v>79</v>
      </c>
      <c r="H139" t="s">
        <v>80</v>
      </c>
      <c r="I139" t="s">
        <v>81</v>
      </c>
      <c r="J139" t="s">
        <v>82</v>
      </c>
      <c r="K139" t="s">
        <v>83</v>
      </c>
      <c r="L139" t="s">
        <v>282</v>
      </c>
      <c r="M139" t="s">
        <v>85</v>
      </c>
      <c r="N139" t="s">
        <v>86</v>
      </c>
      <c r="O139" s="2">
        <v>0.375</v>
      </c>
      <c r="P139" t="s">
        <v>87</v>
      </c>
      <c r="Q139">
        <v>1</v>
      </c>
      <c r="R139" t="s">
        <v>88</v>
      </c>
      <c r="S139">
        <v>32.988633999999998</v>
      </c>
      <c r="T139">
        <v>-116.582258</v>
      </c>
      <c r="U139" t="s">
        <v>89</v>
      </c>
      <c r="V139" t="b">
        <v>0</v>
      </c>
      <c r="W139">
        <v>9</v>
      </c>
      <c r="X139" t="s">
        <v>90</v>
      </c>
      <c r="Y139" t="s">
        <v>91</v>
      </c>
      <c r="Z139" t="s">
        <v>92</v>
      </c>
      <c r="AA139" t="s">
        <v>434</v>
      </c>
      <c r="AB139" t="s">
        <v>142</v>
      </c>
      <c r="AC139" t="s">
        <v>143</v>
      </c>
      <c r="AD139" t="s">
        <v>96</v>
      </c>
      <c r="AE139">
        <v>1</v>
      </c>
      <c r="AF139" t="s">
        <v>435</v>
      </c>
      <c r="AG139" t="b">
        <v>1</v>
      </c>
      <c r="AH139" t="s">
        <v>436</v>
      </c>
      <c r="AI139" t="s">
        <v>99</v>
      </c>
      <c r="AJ139" t="s">
        <v>100</v>
      </c>
      <c r="AK139">
        <v>64.31</v>
      </c>
      <c r="AL139" t="s">
        <v>101</v>
      </c>
      <c r="AN139" t="s">
        <v>419</v>
      </c>
      <c r="AO139">
        <v>1</v>
      </c>
      <c r="AP139" t="s">
        <v>103</v>
      </c>
      <c r="AQ139">
        <v>299.99</v>
      </c>
      <c r="AR139" t="s">
        <v>101</v>
      </c>
      <c r="AS139" t="s">
        <v>83</v>
      </c>
      <c r="AT139" t="s">
        <v>104</v>
      </c>
      <c r="AU139" t="s">
        <v>420</v>
      </c>
      <c r="AV139" t="s">
        <v>106</v>
      </c>
      <c r="AW139" t="s">
        <v>107</v>
      </c>
      <c r="AX139">
        <v>90</v>
      </c>
      <c r="AY139" t="s">
        <v>121</v>
      </c>
      <c r="AZ139" t="s">
        <v>109</v>
      </c>
      <c r="BA139" t="s">
        <v>110</v>
      </c>
      <c r="BB139" t="s">
        <v>122</v>
      </c>
      <c r="BC139" t="s">
        <v>112</v>
      </c>
      <c r="BD139" s="1">
        <v>44839</v>
      </c>
      <c r="BE139" t="s">
        <v>421</v>
      </c>
      <c r="BF139" s="1">
        <v>44698</v>
      </c>
      <c r="BG139" t="s">
        <v>114</v>
      </c>
      <c r="BH139" s="1">
        <v>44819</v>
      </c>
      <c r="BI139">
        <v>1</v>
      </c>
      <c r="BJ139">
        <f>BK139*1000</f>
        <v>380</v>
      </c>
      <c r="BK139">
        <v>0.38</v>
      </c>
      <c r="BL139">
        <v>0.38</v>
      </c>
      <c r="BM139" t="s">
        <v>115</v>
      </c>
      <c r="BN139" t="s">
        <v>116</v>
      </c>
      <c r="BO139">
        <v>0.21</v>
      </c>
      <c r="BP139">
        <v>0.62</v>
      </c>
      <c r="BQ139">
        <v>1</v>
      </c>
      <c r="BR139" t="s">
        <v>117</v>
      </c>
      <c r="BS139" t="s">
        <v>118</v>
      </c>
      <c r="BT139" t="s">
        <v>119</v>
      </c>
      <c r="BU139" t="s">
        <v>120</v>
      </c>
      <c r="BX139" t="b">
        <v>0</v>
      </c>
      <c r="BY139" t="b">
        <v>1</v>
      </c>
      <c r="BZ139">
        <f>VLOOKUP(AA139,Comps2,6,FALSE)</f>
        <v>342</v>
      </c>
      <c r="CA139">
        <f>VLOOKUP(AA139,Comps2,7,FALSE)</f>
        <v>360</v>
      </c>
      <c r="CB139" t="str">
        <f>VLOOKUP(AA139,Comps2,8,FALSE)</f>
        <v>mm</v>
      </c>
      <c r="CC139" t="str">
        <f>VLOOKUP(AA139,Comps2,9,FALSE)</f>
        <v>Field</v>
      </c>
      <c r="CD139">
        <f>VLOOKUP(AA139,Comps2,10,FALSE)</f>
        <v>730</v>
      </c>
      <c r="CE139" t="str">
        <f>VLOOKUP(AA139,Comps2,11,FALSE)</f>
        <v>g</v>
      </c>
      <c r="CF139" t="str">
        <f>VLOOKUP(AA139,Comps2,12,FALSE)</f>
        <v>Field</v>
      </c>
      <c r="CG139">
        <f>VLOOKUP(AA139,Comps2,13,FALSE)</f>
        <v>0</v>
      </c>
      <c r="CH139">
        <f>VLOOKUP(AA139,Comps2,14,FALSE)</f>
        <v>11</v>
      </c>
      <c r="CI139" t="str">
        <f>VLOOKUP(AA139,Comps2,15,FALSE)</f>
        <v>LAB</v>
      </c>
    </row>
    <row r="140" spans="1:87" x14ac:dyDescent="0.25">
      <c r="A140" s="1">
        <v>44698</v>
      </c>
      <c r="B140">
        <v>5</v>
      </c>
      <c r="C140">
        <v>2022</v>
      </c>
      <c r="D140" t="s">
        <v>280</v>
      </c>
      <c r="E140" t="s">
        <v>281</v>
      </c>
      <c r="F140" t="s">
        <v>78</v>
      </c>
      <c r="G140" t="s">
        <v>79</v>
      </c>
      <c r="H140" t="s">
        <v>80</v>
      </c>
      <c r="I140" t="s">
        <v>81</v>
      </c>
      <c r="J140" t="s">
        <v>82</v>
      </c>
      <c r="K140" t="s">
        <v>83</v>
      </c>
      <c r="L140" t="s">
        <v>282</v>
      </c>
      <c r="M140" t="s">
        <v>85</v>
      </c>
      <c r="N140" t="s">
        <v>86</v>
      </c>
      <c r="O140" s="2">
        <v>0.375</v>
      </c>
      <c r="P140" t="s">
        <v>87</v>
      </c>
      <c r="Q140">
        <v>1</v>
      </c>
      <c r="R140" t="s">
        <v>88</v>
      </c>
      <c r="S140">
        <v>32.988633999999998</v>
      </c>
      <c r="T140">
        <v>-116.582258</v>
      </c>
      <c r="U140" t="s">
        <v>89</v>
      </c>
      <c r="V140" t="b">
        <v>0</v>
      </c>
      <c r="W140">
        <v>9</v>
      </c>
      <c r="X140" t="s">
        <v>90</v>
      </c>
      <c r="Y140" t="s">
        <v>91</v>
      </c>
      <c r="Z140" t="s">
        <v>92</v>
      </c>
      <c r="AA140" t="s">
        <v>283</v>
      </c>
      <c r="AB140" t="s">
        <v>284</v>
      </c>
      <c r="AC140" t="s">
        <v>285</v>
      </c>
      <c r="AD140" t="s">
        <v>96</v>
      </c>
      <c r="AE140">
        <v>1</v>
      </c>
      <c r="AF140" t="s">
        <v>286</v>
      </c>
      <c r="AG140" t="b">
        <v>1</v>
      </c>
      <c r="AH140" t="s">
        <v>287</v>
      </c>
      <c r="AI140" t="s">
        <v>99</v>
      </c>
      <c r="AJ140" t="s">
        <v>100</v>
      </c>
      <c r="AK140">
        <v>150</v>
      </c>
      <c r="AL140" t="s">
        <v>101</v>
      </c>
      <c r="AN140" t="s">
        <v>288</v>
      </c>
      <c r="AO140">
        <v>1</v>
      </c>
      <c r="AP140" t="s">
        <v>103</v>
      </c>
      <c r="AQ140">
        <v>1075</v>
      </c>
      <c r="AR140" t="s">
        <v>101</v>
      </c>
      <c r="AS140" t="s">
        <v>83</v>
      </c>
      <c r="AT140" t="s">
        <v>104</v>
      </c>
      <c r="AU140" t="s">
        <v>289</v>
      </c>
      <c r="AV140" t="s">
        <v>106</v>
      </c>
      <c r="AW140" t="s">
        <v>107</v>
      </c>
      <c r="AX140">
        <v>90</v>
      </c>
      <c r="AY140" t="s">
        <v>121</v>
      </c>
      <c r="AZ140" t="s">
        <v>109</v>
      </c>
      <c r="BA140" t="s">
        <v>110</v>
      </c>
      <c r="BB140" t="s">
        <v>122</v>
      </c>
      <c r="BC140" t="s">
        <v>112</v>
      </c>
      <c r="BD140" s="1">
        <v>44839</v>
      </c>
      <c r="BE140" t="s">
        <v>290</v>
      </c>
      <c r="BF140" s="1">
        <v>44698</v>
      </c>
      <c r="BG140" t="s">
        <v>114</v>
      </c>
      <c r="BH140" s="1">
        <v>44819</v>
      </c>
      <c r="BI140">
        <v>1</v>
      </c>
      <c r="BJ140">
        <f>BK140*1000</f>
        <v>370</v>
      </c>
      <c r="BK140">
        <v>0.37</v>
      </c>
      <c r="BL140">
        <v>0.37</v>
      </c>
      <c r="BM140" t="s">
        <v>115</v>
      </c>
      <c r="BN140" t="s">
        <v>116</v>
      </c>
      <c r="BO140">
        <v>0.21</v>
      </c>
      <c r="BP140">
        <v>0.62</v>
      </c>
      <c r="BQ140">
        <v>1</v>
      </c>
      <c r="BR140" t="s">
        <v>117</v>
      </c>
      <c r="BS140" t="s">
        <v>118</v>
      </c>
      <c r="BT140" t="s">
        <v>119</v>
      </c>
      <c r="BU140" t="s">
        <v>120</v>
      </c>
      <c r="BX140" t="b">
        <v>0</v>
      </c>
      <c r="BY140" t="b">
        <v>1</v>
      </c>
      <c r="BZ140">
        <f>VLOOKUP(AA140,Comps2,6,FALSE)</f>
        <v>210</v>
      </c>
      <c r="CA140">
        <f>VLOOKUP(AA140,Comps2,7,FALSE)</f>
        <v>218</v>
      </c>
      <c r="CB140" t="str">
        <f>VLOOKUP(AA140,Comps2,8,FALSE)</f>
        <v>mm</v>
      </c>
      <c r="CC140" t="str">
        <f>VLOOKUP(AA140,Comps2,9,FALSE)</f>
        <v>Field</v>
      </c>
      <c r="CD140">
        <f>VLOOKUP(AA140,Comps2,10,FALSE)</f>
        <v>150</v>
      </c>
      <c r="CE140" t="str">
        <f>VLOOKUP(AA140,Comps2,11,FALSE)</f>
        <v>g</v>
      </c>
      <c r="CF140" t="str">
        <f>VLOOKUP(AA140,Comps2,12,FALSE)</f>
        <v>Field</v>
      </c>
      <c r="CG140">
        <f>VLOOKUP(AA140,Comps2,13,FALSE)</f>
        <v>0</v>
      </c>
      <c r="CH140" t="e">
        <f>VLOOKUP(AA140,Comps2,14,FALSE)</f>
        <v>#N/A</v>
      </c>
      <c r="CI140" t="str">
        <f>VLOOKUP(AA140,Comps2,15,FALSE)</f>
        <v>LAB</v>
      </c>
    </row>
    <row r="141" spans="1:87" x14ac:dyDescent="0.25">
      <c r="A141" s="1">
        <v>44698</v>
      </c>
      <c r="B141">
        <v>5</v>
      </c>
      <c r="C141">
        <v>2022</v>
      </c>
      <c r="D141" t="s">
        <v>280</v>
      </c>
      <c r="E141" t="s">
        <v>281</v>
      </c>
      <c r="F141" t="s">
        <v>78</v>
      </c>
      <c r="G141" t="s">
        <v>79</v>
      </c>
      <c r="H141" t="s">
        <v>80</v>
      </c>
      <c r="I141" t="s">
        <v>81</v>
      </c>
      <c r="J141" t="s">
        <v>82</v>
      </c>
      <c r="K141" t="s">
        <v>83</v>
      </c>
      <c r="L141" t="s">
        <v>282</v>
      </c>
      <c r="M141" t="s">
        <v>85</v>
      </c>
      <c r="N141" t="s">
        <v>86</v>
      </c>
      <c r="O141" s="2">
        <v>0.375</v>
      </c>
      <c r="P141" t="s">
        <v>87</v>
      </c>
      <c r="Q141">
        <v>1</v>
      </c>
      <c r="R141" t="s">
        <v>88</v>
      </c>
      <c r="S141">
        <v>32.988633999999998</v>
      </c>
      <c r="T141">
        <v>-116.582258</v>
      </c>
      <c r="U141" t="s">
        <v>89</v>
      </c>
      <c r="V141" t="b">
        <v>0</v>
      </c>
      <c r="W141">
        <v>9</v>
      </c>
      <c r="X141" t="s">
        <v>90</v>
      </c>
      <c r="Y141" t="s">
        <v>91</v>
      </c>
      <c r="Z141" t="s">
        <v>92</v>
      </c>
      <c r="AA141" t="s">
        <v>291</v>
      </c>
      <c r="AB141" t="s">
        <v>284</v>
      </c>
      <c r="AC141" t="s">
        <v>285</v>
      </c>
      <c r="AD141" t="s">
        <v>96</v>
      </c>
      <c r="AE141">
        <v>1</v>
      </c>
      <c r="AF141" t="s">
        <v>292</v>
      </c>
      <c r="AG141" t="b">
        <v>1</v>
      </c>
      <c r="AH141" t="s">
        <v>293</v>
      </c>
      <c r="AI141" t="s">
        <v>99</v>
      </c>
      <c r="AJ141" t="s">
        <v>100</v>
      </c>
      <c r="AK141">
        <v>175</v>
      </c>
      <c r="AL141" t="s">
        <v>101</v>
      </c>
      <c r="AN141" t="s">
        <v>288</v>
      </c>
      <c r="AO141">
        <v>1</v>
      </c>
      <c r="AP141" t="s">
        <v>103</v>
      </c>
      <c r="AQ141">
        <v>1075</v>
      </c>
      <c r="AR141" t="s">
        <v>101</v>
      </c>
      <c r="AS141" t="s">
        <v>83</v>
      </c>
      <c r="AT141" t="s">
        <v>104</v>
      </c>
      <c r="AU141" t="s">
        <v>289</v>
      </c>
      <c r="AV141" t="s">
        <v>106</v>
      </c>
      <c r="AW141" t="s">
        <v>107</v>
      </c>
      <c r="AX141">
        <v>90</v>
      </c>
      <c r="AY141" t="s">
        <v>121</v>
      </c>
      <c r="AZ141" t="s">
        <v>109</v>
      </c>
      <c r="BA141" t="s">
        <v>110</v>
      </c>
      <c r="BB141" t="s">
        <v>122</v>
      </c>
      <c r="BC141" t="s">
        <v>112</v>
      </c>
      <c r="BD141" s="1">
        <v>44839</v>
      </c>
      <c r="BE141" t="s">
        <v>290</v>
      </c>
      <c r="BF141" s="1">
        <v>44698</v>
      </c>
      <c r="BG141" t="s">
        <v>114</v>
      </c>
      <c r="BH141" s="1">
        <v>44819</v>
      </c>
      <c r="BI141">
        <v>1</v>
      </c>
      <c r="BJ141">
        <f>BK141*1000</f>
        <v>370</v>
      </c>
      <c r="BK141">
        <v>0.37</v>
      </c>
      <c r="BL141">
        <v>0.37</v>
      </c>
      <c r="BM141" t="s">
        <v>115</v>
      </c>
      <c r="BN141" t="s">
        <v>116</v>
      </c>
      <c r="BO141">
        <v>0.21</v>
      </c>
      <c r="BP141">
        <v>0.62</v>
      </c>
      <c r="BQ141">
        <v>1</v>
      </c>
      <c r="BR141" t="s">
        <v>117</v>
      </c>
      <c r="BS141" t="s">
        <v>118</v>
      </c>
      <c r="BT141" t="s">
        <v>119</v>
      </c>
      <c r="BU141" t="s">
        <v>120</v>
      </c>
      <c r="BX141" t="b">
        <v>0</v>
      </c>
      <c r="BY141" t="b">
        <v>1</v>
      </c>
      <c r="BZ141">
        <f>VLOOKUP(AA141,Comps2,6,FALSE)</f>
        <v>218</v>
      </c>
      <c r="CA141">
        <f>VLOOKUP(AA141,Comps2,7,FALSE)</f>
        <v>225</v>
      </c>
      <c r="CB141" t="str">
        <f>VLOOKUP(AA141,Comps2,8,FALSE)</f>
        <v>mm</v>
      </c>
      <c r="CC141" t="str">
        <f>VLOOKUP(AA141,Comps2,9,FALSE)</f>
        <v>Field</v>
      </c>
      <c r="CD141">
        <f>VLOOKUP(AA141,Comps2,10,FALSE)</f>
        <v>175</v>
      </c>
      <c r="CE141" t="str">
        <f>VLOOKUP(AA141,Comps2,11,FALSE)</f>
        <v>g</v>
      </c>
      <c r="CF141" t="str">
        <f>VLOOKUP(AA141,Comps2,12,FALSE)</f>
        <v>Field</v>
      </c>
      <c r="CG141">
        <f>VLOOKUP(AA141,Comps2,13,FALSE)</f>
        <v>0</v>
      </c>
      <c r="CH141" t="e">
        <f>VLOOKUP(AA141,Comps2,14,FALSE)</f>
        <v>#N/A</v>
      </c>
      <c r="CI141" t="str">
        <f>VLOOKUP(AA141,Comps2,15,FALSE)</f>
        <v>LAB</v>
      </c>
    </row>
    <row r="142" spans="1:87" x14ac:dyDescent="0.25">
      <c r="A142" s="1">
        <v>44698</v>
      </c>
      <c r="B142">
        <v>5</v>
      </c>
      <c r="C142">
        <v>2022</v>
      </c>
      <c r="D142" t="s">
        <v>280</v>
      </c>
      <c r="E142" t="s">
        <v>281</v>
      </c>
      <c r="F142" t="s">
        <v>78</v>
      </c>
      <c r="G142" t="s">
        <v>79</v>
      </c>
      <c r="H142" t="s">
        <v>80</v>
      </c>
      <c r="I142" t="s">
        <v>81</v>
      </c>
      <c r="J142" t="s">
        <v>82</v>
      </c>
      <c r="K142" t="s">
        <v>83</v>
      </c>
      <c r="L142" t="s">
        <v>282</v>
      </c>
      <c r="M142" t="s">
        <v>85</v>
      </c>
      <c r="N142" t="s">
        <v>86</v>
      </c>
      <c r="O142" s="2">
        <v>0.375</v>
      </c>
      <c r="P142" t="s">
        <v>87</v>
      </c>
      <c r="Q142">
        <v>1</v>
      </c>
      <c r="R142" t="s">
        <v>88</v>
      </c>
      <c r="S142">
        <v>32.988633999999998</v>
      </c>
      <c r="T142">
        <v>-116.582258</v>
      </c>
      <c r="U142" t="s">
        <v>89</v>
      </c>
      <c r="V142" t="b">
        <v>0</v>
      </c>
      <c r="W142">
        <v>9</v>
      </c>
      <c r="X142" t="s">
        <v>90</v>
      </c>
      <c r="Y142" t="s">
        <v>91</v>
      </c>
      <c r="Z142" t="s">
        <v>92</v>
      </c>
      <c r="AA142" t="s">
        <v>294</v>
      </c>
      <c r="AB142" t="s">
        <v>284</v>
      </c>
      <c r="AC142" t="s">
        <v>285</v>
      </c>
      <c r="AD142" t="s">
        <v>96</v>
      </c>
      <c r="AE142">
        <v>1</v>
      </c>
      <c r="AF142" t="s">
        <v>295</v>
      </c>
      <c r="AG142" t="b">
        <v>1</v>
      </c>
      <c r="AH142" t="s">
        <v>296</v>
      </c>
      <c r="AI142" t="s">
        <v>99</v>
      </c>
      <c r="AJ142" t="s">
        <v>100</v>
      </c>
      <c r="AK142">
        <v>165</v>
      </c>
      <c r="AL142" t="s">
        <v>101</v>
      </c>
      <c r="AN142" t="s">
        <v>288</v>
      </c>
      <c r="AO142">
        <v>1</v>
      </c>
      <c r="AP142" t="s">
        <v>103</v>
      </c>
      <c r="AQ142">
        <v>1075</v>
      </c>
      <c r="AR142" t="s">
        <v>101</v>
      </c>
      <c r="AS142" t="s">
        <v>83</v>
      </c>
      <c r="AT142" t="s">
        <v>104</v>
      </c>
      <c r="AU142" t="s">
        <v>289</v>
      </c>
      <c r="AV142" t="s">
        <v>106</v>
      </c>
      <c r="AW142" t="s">
        <v>107</v>
      </c>
      <c r="AX142">
        <v>90</v>
      </c>
      <c r="AY142" t="s">
        <v>121</v>
      </c>
      <c r="AZ142" t="s">
        <v>109</v>
      </c>
      <c r="BA142" t="s">
        <v>110</v>
      </c>
      <c r="BB142" t="s">
        <v>122</v>
      </c>
      <c r="BC142" t="s">
        <v>112</v>
      </c>
      <c r="BD142" s="1">
        <v>44839</v>
      </c>
      <c r="BE142" t="s">
        <v>290</v>
      </c>
      <c r="BF142" s="1">
        <v>44698</v>
      </c>
      <c r="BG142" t="s">
        <v>114</v>
      </c>
      <c r="BH142" s="1">
        <v>44819</v>
      </c>
      <c r="BI142">
        <v>1</v>
      </c>
      <c r="BJ142">
        <f>BK142*1000</f>
        <v>370</v>
      </c>
      <c r="BK142">
        <v>0.37</v>
      </c>
      <c r="BL142">
        <v>0.37</v>
      </c>
      <c r="BM142" t="s">
        <v>115</v>
      </c>
      <c r="BN142" t="s">
        <v>116</v>
      </c>
      <c r="BO142">
        <v>0.21</v>
      </c>
      <c r="BP142">
        <v>0.62</v>
      </c>
      <c r="BQ142">
        <v>1</v>
      </c>
      <c r="BR142" t="s">
        <v>117</v>
      </c>
      <c r="BS142" t="s">
        <v>118</v>
      </c>
      <c r="BT142" t="s">
        <v>119</v>
      </c>
      <c r="BU142" t="s">
        <v>120</v>
      </c>
      <c r="BX142" t="b">
        <v>0</v>
      </c>
      <c r="BY142" t="b">
        <v>1</v>
      </c>
      <c r="BZ142">
        <f>VLOOKUP(AA142,Comps2,6,FALSE)</f>
        <v>212</v>
      </c>
      <c r="CA142">
        <f>VLOOKUP(AA142,Comps2,7,FALSE)</f>
        <v>220</v>
      </c>
      <c r="CB142" t="str">
        <f>VLOOKUP(AA142,Comps2,8,FALSE)</f>
        <v>mm</v>
      </c>
      <c r="CC142" t="str">
        <f>VLOOKUP(AA142,Comps2,9,FALSE)</f>
        <v>Field</v>
      </c>
      <c r="CD142">
        <f>VLOOKUP(AA142,Comps2,10,FALSE)</f>
        <v>165</v>
      </c>
      <c r="CE142" t="str">
        <f>VLOOKUP(AA142,Comps2,11,FALSE)</f>
        <v>g</v>
      </c>
      <c r="CF142" t="str">
        <f>VLOOKUP(AA142,Comps2,12,FALSE)</f>
        <v>Field</v>
      </c>
      <c r="CG142">
        <f>VLOOKUP(AA142,Comps2,13,FALSE)</f>
        <v>0</v>
      </c>
      <c r="CH142" t="e">
        <f>VLOOKUP(AA142,Comps2,14,FALSE)</f>
        <v>#N/A</v>
      </c>
      <c r="CI142" t="str">
        <f>VLOOKUP(AA142,Comps2,15,FALSE)</f>
        <v>LAB</v>
      </c>
    </row>
    <row r="143" spans="1:87" x14ac:dyDescent="0.25">
      <c r="A143" s="1">
        <v>44698</v>
      </c>
      <c r="B143">
        <v>5</v>
      </c>
      <c r="C143">
        <v>2022</v>
      </c>
      <c r="D143" t="s">
        <v>280</v>
      </c>
      <c r="E143" t="s">
        <v>281</v>
      </c>
      <c r="F143" t="s">
        <v>78</v>
      </c>
      <c r="G143" t="s">
        <v>79</v>
      </c>
      <c r="H143" t="s">
        <v>80</v>
      </c>
      <c r="I143" t="s">
        <v>81</v>
      </c>
      <c r="J143" t="s">
        <v>82</v>
      </c>
      <c r="K143" t="s">
        <v>83</v>
      </c>
      <c r="L143" t="s">
        <v>282</v>
      </c>
      <c r="M143" t="s">
        <v>85</v>
      </c>
      <c r="N143" t="s">
        <v>86</v>
      </c>
      <c r="O143" s="2">
        <v>0.375</v>
      </c>
      <c r="P143" t="s">
        <v>87</v>
      </c>
      <c r="Q143">
        <v>1</v>
      </c>
      <c r="R143" t="s">
        <v>88</v>
      </c>
      <c r="S143">
        <v>32.988633999999998</v>
      </c>
      <c r="T143">
        <v>-116.582258</v>
      </c>
      <c r="U143" t="s">
        <v>89</v>
      </c>
      <c r="V143" t="b">
        <v>0</v>
      </c>
      <c r="W143">
        <v>9</v>
      </c>
      <c r="X143" t="s">
        <v>90</v>
      </c>
      <c r="Y143" t="s">
        <v>91</v>
      </c>
      <c r="Z143" t="s">
        <v>92</v>
      </c>
      <c r="AA143" t="s">
        <v>297</v>
      </c>
      <c r="AB143" t="s">
        <v>284</v>
      </c>
      <c r="AC143" t="s">
        <v>285</v>
      </c>
      <c r="AD143" t="s">
        <v>96</v>
      </c>
      <c r="AE143">
        <v>1</v>
      </c>
      <c r="AF143" t="s">
        <v>298</v>
      </c>
      <c r="AG143" t="b">
        <v>1</v>
      </c>
      <c r="AH143" t="s">
        <v>299</v>
      </c>
      <c r="AI143" t="s">
        <v>99</v>
      </c>
      <c r="AJ143" t="s">
        <v>100</v>
      </c>
      <c r="AK143">
        <v>360</v>
      </c>
      <c r="AL143" t="s">
        <v>101</v>
      </c>
      <c r="AN143" t="s">
        <v>288</v>
      </c>
      <c r="AO143">
        <v>1</v>
      </c>
      <c r="AP143" t="s">
        <v>103</v>
      </c>
      <c r="AQ143">
        <v>1075</v>
      </c>
      <c r="AR143" t="s">
        <v>101</v>
      </c>
      <c r="AS143" t="s">
        <v>83</v>
      </c>
      <c r="AT143" t="s">
        <v>104</v>
      </c>
      <c r="AU143" t="s">
        <v>289</v>
      </c>
      <c r="AV143" t="s">
        <v>106</v>
      </c>
      <c r="AW143" t="s">
        <v>107</v>
      </c>
      <c r="AX143">
        <v>90</v>
      </c>
      <c r="AY143" t="s">
        <v>121</v>
      </c>
      <c r="AZ143" t="s">
        <v>109</v>
      </c>
      <c r="BA143" t="s">
        <v>110</v>
      </c>
      <c r="BB143" t="s">
        <v>122</v>
      </c>
      <c r="BC143" t="s">
        <v>112</v>
      </c>
      <c r="BD143" s="1">
        <v>44839</v>
      </c>
      <c r="BE143" t="s">
        <v>290</v>
      </c>
      <c r="BF143" s="1">
        <v>44698</v>
      </c>
      <c r="BG143" t="s">
        <v>114</v>
      </c>
      <c r="BH143" s="1">
        <v>44819</v>
      </c>
      <c r="BI143">
        <v>1</v>
      </c>
      <c r="BJ143">
        <f>BK143*1000</f>
        <v>370</v>
      </c>
      <c r="BK143">
        <v>0.37</v>
      </c>
      <c r="BL143">
        <v>0.37</v>
      </c>
      <c r="BM143" t="s">
        <v>115</v>
      </c>
      <c r="BN143" t="s">
        <v>116</v>
      </c>
      <c r="BO143">
        <v>0.21</v>
      </c>
      <c r="BP143">
        <v>0.62</v>
      </c>
      <c r="BQ143">
        <v>1</v>
      </c>
      <c r="BR143" t="s">
        <v>117</v>
      </c>
      <c r="BS143" t="s">
        <v>118</v>
      </c>
      <c r="BT143" t="s">
        <v>119</v>
      </c>
      <c r="BU143" t="s">
        <v>120</v>
      </c>
      <c r="BX143" t="b">
        <v>0</v>
      </c>
      <c r="BY143" t="b">
        <v>1</v>
      </c>
      <c r="BZ143">
        <f>VLOOKUP(AA143,Comps2,6,FALSE)</f>
        <v>265</v>
      </c>
      <c r="CA143">
        <f>VLOOKUP(AA143,Comps2,7,FALSE)</f>
        <v>271</v>
      </c>
      <c r="CB143" t="str">
        <f>VLOOKUP(AA143,Comps2,8,FALSE)</f>
        <v>mm</v>
      </c>
      <c r="CC143" t="str">
        <f>VLOOKUP(AA143,Comps2,9,FALSE)</f>
        <v>Field</v>
      </c>
      <c r="CD143">
        <f>VLOOKUP(AA143,Comps2,10,FALSE)</f>
        <v>360</v>
      </c>
      <c r="CE143" t="str">
        <f>VLOOKUP(AA143,Comps2,11,FALSE)</f>
        <v>g</v>
      </c>
      <c r="CF143" t="str">
        <f>VLOOKUP(AA143,Comps2,12,FALSE)</f>
        <v>Field</v>
      </c>
      <c r="CG143">
        <f>VLOOKUP(AA143,Comps2,13,FALSE)</f>
        <v>0</v>
      </c>
      <c r="CH143" t="e">
        <f>VLOOKUP(AA143,Comps2,14,FALSE)</f>
        <v>#N/A</v>
      </c>
      <c r="CI143" t="str">
        <f>VLOOKUP(AA143,Comps2,15,FALSE)</f>
        <v>LAB</v>
      </c>
    </row>
    <row r="144" spans="1:87" x14ac:dyDescent="0.25">
      <c r="A144" s="1">
        <v>44698</v>
      </c>
      <c r="B144">
        <v>5</v>
      </c>
      <c r="C144">
        <v>2022</v>
      </c>
      <c r="D144" t="s">
        <v>280</v>
      </c>
      <c r="E144" t="s">
        <v>281</v>
      </c>
      <c r="F144" t="s">
        <v>78</v>
      </c>
      <c r="G144" t="s">
        <v>79</v>
      </c>
      <c r="H144" t="s">
        <v>80</v>
      </c>
      <c r="I144" t="s">
        <v>81</v>
      </c>
      <c r="J144" t="s">
        <v>82</v>
      </c>
      <c r="K144" t="s">
        <v>83</v>
      </c>
      <c r="L144" t="s">
        <v>282</v>
      </c>
      <c r="M144" t="s">
        <v>85</v>
      </c>
      <c r="N144" t="s">
        <v>86</v>
      </c>
      <c r="O144" s="2">
        <v>0.375</v>
      </c>
      <c r="P144" t="s">
        <v>87</v>
      </c>
      <c r="Q144">
        <v>1</v>
      </c>
      <c r="R144" t="s">
        <v>88</v>
      </c>
      <c r="S144">
        <v>32.988633999999998</v>
      </c>
      <c r="T144">
        <v>-116.582258</v>
      </c>
      <c r="U144" t="s">
        <v>89</v>
      </c>
      <c r="V144" t="b">
        <v>0</v>
      </c>
      <c r="W144">
        <v>9</v>
      </c>
      <c r="X144" t="s">
        <v>90</v>
      </c>
      <c r="Y144" t="s">
        <v>91</v>
      </c>
      <c r="Z144" t="s">
        <v>92</v>
      </c>
      <c r="AA144" t="s">
        <v>300</v>
      </c>
      <c r="AB144" t="s">
        <v>284</v>
      </c>
      <c r="AC144" t="s">
        <v>285</v>
      </c>
      <c r="AD144" t="s">
        <v>96</v>
      </c>
      <c r="AE144">
        <v>1</v>
      </c>
      <c r="AF144" t="s">
        <v>301</v>
      </c>
      <c r="AG144" t="b">
        <v>1</v>
      </c>
      <c r="AH144" t="s">
        <v>302</v>
      </c>
      <c r="AI144" t="s">
        <v>99</v>
      </c>
      <c r="AJ144" t="s">
        <v>100</v>
      </c>
      <c r="AK144">
        <v>225</v>
      </c>
      <c r="AL144" t="s">
        <v>101</v>
      </c>
      <c r="AN144" t="s">
        <v>288</v>
      </c>
      <c r="AO144">
        <v>1</v>
      </c>
      <c r="AP144" t="s">
        <v>103</v>
      </c>
      <c r="AQ144">
        <v>1075</v>
      </c>
      <c r="AR144" t="s">
        <v>101</v>
      </c>
      <c r="AS144" t="s">
        <v>83</v>
      </c>
      <c r="AT144" t="s">
        <v>104</v>
      </c>
      <c r="AU144" t="s">
        <v>289</v>
      </c>
      <c r="AV144" t="s">
        <v>106</v>
      </c>
      <c r="AW144" t="s">
        <v>107</v>
      </c>
      <c r="AX144">
        <v>90</v>
      </c>
      <c r="AY144" t="s">
        <v>121</v>
      </c>
      <c r="AZ144" t="s">
        <v>109</v>
      </c>
      <c r="BA144" t="s">
        <v>110</v>
      </c>
      <c r="BB144" t="s">
        <v>122</v>
      </c>
      <c r="BC144" t="s">
        <v>112</v>
      </c>
      <c r="BD144" s="1">
        <v>44839</v>
      </c>
      <c r="BE144" t="s">
        <v>290</v>
      </c>
      <c r="BF144" s="1">
        <v>44698</v>
      </c>
      <c r="BG144" t="s">
        <v>114</v>
      </c>
      <c r="BH144" s="1">
        <v>44819</v>
      </c>
      <c r="BI144">
        <v>1</v>
      </c>
      <c r="BJ144">
        <f>BK144*1000</f>
        <v>370</v>
      </c>
      <c r="BK144">
        <v>0.37</v>
      </c>
      <c r="BL144">
        <v>0.37</v>
      </c>
      <c r="BM144" t="s">
        <v>115</v>
      </c>
      <c r="BN144" t="s">
        <v>116</v>
      </c>
      <c r="BO144">
        <v>0.21</v>
      </c>
      <c r="BP144">
        <v>0.62</v>
      </c>
      <c r="BQ144">
        <v>1</v>
      </c>
      <c r="BR144" t="s">
        <v>117</v>
      </c>
      <c r="BS144" t="s">
        <v>118</v>
      </c>
      <c r="BT144" t="s">
        <v>119</v>
      </c>
      <c r="BU144" t="s">
        <v>120</v>
      </c>
      <c r="BX144" t="b">
        <v>0</v>
      </c>
      <c r="BY144" t="b">
        <v>1</v>
      </c>
      <c r="BZ144">
        <f>VLOOKUP(AA144,Comps2,6,FALSE)</f>
        <v>237</v>
      </c>
      <c r="CA144">
        <f>VLOOKUP(AA144,Comps2,7,FALSE)</f>
        <v>243</v>
      </c>
      <c r="CB144" t="str">
        <f>VLOOKUP(AA144,Comps2,8,FALSE)</f>
        <v>mm</v>
      </c>
      <c r="CC144" t="str">
        <f>VLOOKUP(AA144,Comps2,9,FALSE)</f>
        <v>Field</v>
      </c>
      <c r="CD144">
        <f>VLOOKUP(AA144,Comps2,10,FALSE)</f>
        <v>225</v>
      </c>
      <c r="CE144" t="str">
        <f>VLOOKUP(AA144,Comps2,11,FALSE)</f>
        <v>g</v>
      </c>
      <c r="CF144" t="str">
        <f>VLOOKUP(AA144,Comps2,12,FALSE)</f>
        <v>Field</v>
      </c>
      <c r="CG144">
        <f>VLOOKUP(AA144,Comps2,13,FALSE)</f>
        <v>0</v>
      </c>
      <c r="CH144" t="e">
        <f>VLOOKUP(AA144,Comps2,14,FALSE)</f>
        <v>#N/A</v>
      </c>
      <c r="CI144" t="str">
        <f>VLOOKUP(AA144,Comps2,15,FALSE)</f>
        <v>LAB</v>
      </c>
    </row>
    <row r="145" spans="1:87" x14ac:dyDescent="0.25">
      <c r="A145" s="1">
        <v>44698</v>
      </c>
      <c r="B145">
        <v>5</v>
      </c>
      <c r="C145">
        <v>2022</v>
      </c>
      <c r="D145" t="s">
        <v>280</v>
      </c>
      <c r="E145" t="s">
        <v>281</v>
      </c>
      <c r="F145" t="s">
        <v>78</v>
      </c>
      <c r="G145" t="s">
        <v>79</v>
      </c>
      <c r="H145" t="s">
        <v>80</v>
      </c>
      <c r="I145" t="s">
        <v>81</v>
      </c>
      <c r="J145" t="s">
        <v>82</v>
      </c>
      <c r="K145" t="s">
        <v>83</v>
      </c>
      <c r="L145" t="s">
        <v>282</v>
      </c>
      <c r="M145" t="s">
        <v>85</v>
      </c>
      <c r="N145" t="s">
        <v>86</v>
      </c>
      <c r="O145" s="2">
        <v>0.375</v>
      </c>
      <c r="P145" t="s">
        <v>87</v>
      </c>
      <c r="Q145">
        <v>1</v>
      </c>
      <c r="R145" t="s">
        <v>88</v>
      </c>
      <c r="S145">
        <v>32.988633999999998</v>
      </c>
      <c r="T145">
        <v>-116.582258</v>
      </c>
      <c r="U145" t="s">
        <v>89</v>
      </c>
      <c r="V145" t="b">
        <v>0</v>
      </c>
      <c r="W145">
        <v>9</v>
      </c>
      <c r="X145" t="s">
        <v>90</v>
      </c>
      <c r="Y145" t="s">
        <v>91</v>
      </c>
      <c r="Z145" t="s">
        <v>92</v>
      </c>
      <c r="AA145" t="s">
        <v>323</v>
      </c>
      <c r="AB145" t="s">
        <v>94</v>
      </c>
      <c r="AC145" t="s">
        <v>95</v>
      </c>
      <c r="AD145" t="s">
        <v>96</v>
      </c>
      <c r="AE145">
        <v>1</v>
      </c>
      <c r="AG145" t="b">
        <v>1</v>
      </c>
      <c r="AH145" t="s">
        <v>324</v>
      </c>
      <c r="AI145" t="s">
        <v>99</v>
      </c>
      <c r="AJ145" t="s">
        <v>100</v>
      </c>
      <c r="AK145">
        <v>1.1000000000000001</v>
      </c>
      <c r="AL145" t="s">
        <v>101</v>
      </c>
      <c r="AN145" t="s">
        <v>325</v>
      </c>
      <c r="AO145">
        <v>1</v>
      </c>
      <c r="AP145" t="s">
        <v>103</v>
      </c>
      <c r="AQ145">
        <v>35.9</v>
      </c>
      <c r="AR145" t="s">
        <v>101</v>
      </c>
      <c r="AS145" t="s">
        <v>83</v>
      </c>
      <c r="AT145" t="s">
        <v>104</v>
      </c>
      <c r="AU145" t="s">
        <v>326</v>
      </c>
      <c r="AV145" t="s">
        <v>106</v>
      </c>
      <c r="AW145" t="s">
        <v>107</v>
      </c>
      <c r="AX145">
        <v>90</v>
      </c>
      <c r="AY145" t="s">
        <v>121</v>
      </c>
      <c r="AZ145" t="s">
        <v>109</v>
      </c>
      <c r="BA145" t="s">
        <v>110</v>
      </c>
      <c r="BB145" t="s">
        <v>122</v>
      </c>
      <c r="BC145" t="s">
        <v>112</v>
      </c>
      <c r="BD145" s="1">
        <v>44839</v>
      </c>
      <c r="BE145" t="s">
        <v>327</v>
      </c>
      <c r="BF145" s="1">
        <v>44698</v>
      </c>
      <c r="BG145" t="s">
        <v>114</v>
      </c>
      <c r="BH145" s="1">
        <v>44819</v>
      </c>
      <c r="BI145">
        <v>1</v>
      </c>
      <c r="BJ145">
        <f>BK145*1000</f>
        <v>370</v>
      </c>
      <c r="BK145">
        <v>0.37</v>
      </c>
      <c r="BL145">
        <v>0.37</v>
      </c>
      <c r="BM145" t="s">
        <v>115</v>
      </c>
      <c r="BN145" t="s">
        <v>116</v>
      </c>
      <c r="BO145">
        <v>0.21</v>
      </c>
      <c r="BP145">
        <v>0.62</v>
      </c>
      <c r="BQ145">
        <v>1</v>
      </c>
      <c r="BR145" t="s">
        <v>117</v>
      </c>
      <c r="BS145" t="s">
        <v>118</v>
      </c>
      <c r="BT145" t="s">
        <v>119</v>
      </c>
      <c r="BU145" t="s">
        <v>120</v>
      </c>
      <c r="BX145" t="b">
        <v>0</v>
      </c>
      <c r="BY145" t="b">
        <v>1</v>
      </c>
      <c r="BZ145">
        <f>VLOOKUP(AA145,Comps2,6,FALSE)</f>
        <v>41</v>
      </c>
      <c r="CA145">
        <f>VLOOKUP(AA145,Comps2,7,FALSE)</f>
        <v>43</v>
      </c>
      <c r="CB145" t="str">
        <f>VLOOKUP(AA145,Comps2,8,FALSE)</f>
        <v>mm</v>
      </c>
      <c r="CC145" t="str">
        <f>VLOOKUP(AA145,Comps2,9,FALSE)</f>
        <v>Field</v>
      </c>
      <c r="CD145">
        <f>VLOOKUP(AA145,Comps2,10,FALSE)</f>
        <v>1.1000000000000001</v>
      </c>
      <c r="CE145" t="str">
        <f>VLOOKUP(AA145,Comps2,11,FALSE)</f>
        <v>g</v>
      </c>
      <c r="CF145" t="str">
        <f>VLOOKUP(AA145,Comps2,12,FALSE)</f>
        <v>Field</v>
      </c>
      <c r="CG145">
        <f>VLOOKUP(AA145,Comps2,13,FALSE)</f>
        <v>0</v>
      </c>
      <c r="CH145" t="e">
        <f>VLOOKUP(AA145,Comps2,14,FALSE)</f>
        <v>#N/A</v>
      </c>
      <c r="CI145" t="str">
        <f>VLOOKUP(AA145,Comps2,15,FALSE)</f>
        <v>NR</v>
      </c>
    </row>
    <row r="146" spans="1:87" x14ac:dyDescent="0.25">
      <c r="A146" s="1">
        <v>44698</v>
      </c>
      <c r="B146">
        <v>5</v>
      </c>
      <c r="C146">
        <v>2022</v>
      </c>
      <c r="D146" t="s">
        <v>280</v>
      </c>
      <c r="E146" t="s">
        <v>281</v>
      </c>
      <c r="F146" t="s">
        <v>78</v>
      </c>
      <c r="G146" t="s">
        <v>79</v>
      </c>
      <c r="H146" t="s">
        <v>80</v>
      </c>
      <c r="I146" t="s">
        <v>81</v>
      </c>
      <c r="J146" t="s">
        <v>82</v>
      </c>
      <c r="K146" t="s">
        <v>83</v>
      </c>
      <c r="L146" t="s">
        <v>282</v>
      </c>
      <c r="M146" t="s">
        <v>85</v>
      </c>
      <c r="N146" t="s">
        <v>86</v>
      </c>
      <c r="O146" s="2">
        <v>0.375</v>
      </c>
      <c r="P146" t="s">
        <v>87</v>
      </c>
      <c r="Q146">
        <v>1</v>
      </c>
      <c r="R146" t="s">
        <v>88</v>
      </c>
      <c r="S146">
        <v>32.988633999999998</v>
      </c>
      <c r="T146">
        <v>-116.582258</v>
      </c>
      <c r="U146" t="s">
        <v>89</v>
      </c>
      <c r="V146" t="b">
        <v>0</v>
      </c>
      <c r="W146">
        <v>9</v>
      </c>
      <c r="X146" t="s">
        <v>90</v>
      </c>
      <c r="Y146" t="s">
        <v>91</v>
      </c>
      <c r="Z146" t="s">
        <v>92</v>
      </c>
      <c r="AA146" t="s">
        <v>328</v>
      </c>
      <c r="AB146" t="s">
        <v>94</v>
      </c>
      <c r="AC146" t="s">
        <v>95</v>
      </c>
      <c r="AD146" t="s">
        <v>96</v>
      </c>
      <c r="AE146">
        <v>1</v>
      </c>
      <c r="AG146" t="b">
        <v>1</v>
      </c>
      <c r="AH146" t="s">
        <v>329</v>
      </c>
      <c r="AI146" t="s">
        <v>99</v>
      </c>
      <c r="AJ146" t="s">
        <v>100</v>
      </c>
      <c r="AK146">
        <v>0.9</v>
      </c>
      <c r="AL146" t="s">
        <v>101</v>
      </c>
      <c r="AN146" t="s">
        <v>325</v>
      </c>
      <c r="AO146">
        <v>1</v>
      </c>
      <c r="AP146" t="s">
        <v>103</v>
      </c>
      <c r="AQ146">
        <v>35.9</v>
      </c>
      <c r="AR146" t="s">
        <v>101</v>
      </c>
      <c r="AS146" t="s">
        <v>83</v>
      </c>
      <c r="AT146" t="s">
        <v>104</v>
      </c>
      <c r="AU146" t="s">
        <v>326</v>
      </c>
      <c r="AV146" t="s">
        <v>106</v>
      </c>
      <c r="AW146" t="s">
        <v>107</v>
      </c>
      <c r="AX146">
        <v>90</v>
      </c>
      <c r="AY146" t="s">
        <v>121</v>
      </c>
      <c r="AZ146" t="s">
        <v>109</v>
      </c>
      <c r="BA146" t="s">
        <v>110</v>
      </c>
      <c r="BB146" t="s">
        <v>122</v>
      </c>
      <c r="BC146" t="s">
        <v>112</v>
      </c>
      <c r="BD146" s="1">
        <v>44839</v>
      </c>
      <c r="BE146" t="s">
        <v>327</v>
      </c>
      <c r="BF146" s="1">
        <v>44698</v>
      </c>
      <c r="BG146" t="s">
        <v>114</v>
      </c>
      <c r="BH146" s="1">
        <v>44819</v>
      </c>
      <c r="BI146">
        <v>1</v>
      </c>
      <c r="BJ146">
        <f>BK146*1000</f>
        <v>370</v>
      </c>
      <c r="BK146">
        <v>0.37</v>
      </c>
      <c r="BL146">
        <v>0.37</v>
      </c>
      <c r="BM146" t="s">
        <v>115</v>
      </c>
      <c r="BN146" t="s">
        <v>116</v>
      </c>
      <c r="BO146">
        <v>0.21</v>
      </c>
      <c r="BP146">
        <v>0.62</v>
      </c>
      <c r="BQ146">
        <v>1</v>
      </c>
      <c r="BR146" t="s">
        <v>117</v>
      </c>
      <c r="BS146" t="s">
        <v>118</v>
      </c>
      <c r="BT146" t="s">
        <v>119</v>
      </c>
      <c r="BU146" t="s">
        <v>120</v>
      </c>
      <c r="BX146" t="b">
        <v>0</v>
      </c>
      <c r="BY146" t="b">
        <v>1</v>
      </c>
      <c r="BZ146">
        <f>VLOOKUP(AA146,Comps2,6,FALSE)</f>
        <v>40</v>
      </c>
      <c r="CA146">
        <f>VLOOKUP(AA146,Comps2,7,FALSE)</f>
        <v>42</v>
      </c>
      <c r="CB146" t="str">
        <f>VLOOKUP(AA146,Comps2,8,FALSE)</f>
        <v>mm</v>
      </c>
      <c r="CC146" t="str">
        <f>VLOOKUP(AA146,Comps2,9,FALSE)</f>
        <v>Field</v>
      </c>
      <c r="CD146">
        <f>VLOOKUP(AA146,Comps2,10,FALSE)</f>
        <v>0.9</v>
      </c>
      <c r="CE146" t="str">
        <f>VLOOKUP(AA146,Comps2,11,FALSE)</f>
        <v>g</v>
      </c>
      <c r="CF146" t="str">
        <f>VLOOKUP(AA146,Comps2,12,FALSE)</f>
        <v>Field</v>
      </c>
      <c r="CG146">
        <f>VLOOKUP(AA146,Comps2,13,FALSE)</f>
        <v>0</v>
      </c>
      <c r="CH146" t="e">
        <f>VLOOKUP(AA146,Comps2,14,FALSE)</f>
        <v>#N/A</v>
      </c>
      <c r="CI146" t="str">
        <f>VLOOKUP(AA146,Comps2,15,FALSE)</f>
        <v>NR</v>
      </c>
    </row>
    <row r="147" spans="1:87" x14ac:dyDescent="0.25">
      <c r="A147" s="1">
        <v>44698</v>
      </c>
      <c r="B147">
        <v>5</v>
      </c>
      <c r="C147">
        <v>2022</v>
      </c>
      <c r="D147" t="s">
        <v>280</v>
      </c>
      <c r="E147" t="s">
        <v>281</v>
      </c>
      <c r="F147" t="s">
        <v>78</v>
      </c>
      <c r="G147" t="s">
        <v>79</v>
      </c>
      <c r="H147" t="s">
        <v>80</v>
      </c>
      <c r="I147" t="s">
        <v>81</v>
      </c>
      <c r="J147" t="s">
        <v>82</v>
      </c>
      <c r="K147" t="s">
        <v>83</v>
      </c>
      <c r="L147" t="s">
        <v>282</v>
      </c>
      <c r="M147" t="s">
        <v>85</v>
      </c>
      <c r="N147" t="s">
        <v>86</v>
      </c>
      <c r="O147" s="2">
        <v>0.375</v>
      </c>
      <c r="P147" t="s">
        <v>87</v>
      </c>
      <c r="Q147">
        <v>1</v>
      </c>
      <c r="R147" t="s">
        <v>88</v>
      </c>
      <c r="S147">
        <v>32.988633999999998</v>
      </c>
      <c r="T147">
        <v>-116.582258</v>
      </c>
      <c r="U147" t="s">
        <v>89</v>
      </c>
      <c r="V147" t="b">
        <v>0</v>
      </c>
      <c r="W147">
        <v>9</v>
      </c>
      <c r="X147" t="s">
        <v>90</v>
      </c>
      <c r="Y147" t="s">
        <v>91</v>
      </c>
      <c r="Z147" t="s">
        <v>92</v>
      </c>
      <c r="AA147" t="s">
        <v>330</v>
      </c>
      <c r="AB147" t="s">
        <v>94</v>
      </c>
      <c r="AC147" t="s">
        <v>95</v>
      </c>
      <c r="AD147" t="s">
        <v>96</v>
      </c>
      <c r="AE147">
        <v>1</v>
      </c>
      <c r="AG147" t="b">
        <v>1</v>
      </c>
      <c r="AH147" t="s">
        <v>331</v>
      </c>
      <c r="AI147" t="s">
        <v>99</v>
      </c>
      <c r="AJ147" t="s">
        <v>100</v>
      </c>
      <c r="AK147">
        <v>1.9</v>
      </c>
      <c r="AL147" t="s">
        <v>101</v>
      </c>
      <c r="AN147" t="s">
        <v>325</v>
      </c>
      <c r="AO147">
        <v>1</v>
      </c>
      <c r="AP147" t="s">
        <v>103</v>
      </c>
      <c r="AQ147">
        <v>35.9</v>
      </c>
      <c r="AR147" t="s">
        <v>101</v>
      </c>
      <c r="AS147" t="s">
        <v>83</v>
      </c>
      <c r="AT147" t="s">
        <v>104</v>
      </c>
      <c r="AU147" t="s">
        <v>326</v>
      </c>
      <c r="AV147" t="s">
        <v>106</v>
      </c>
      <c r="AW147" t="s">
        <v>107</v>
      </c>
      <c r="AX147">
        <v>90</v>
      </c>
      <c r="AY147" t="s">
        <v>121</v>
      </c>
      <c r="AZ147" t="s">
        <v>109</v>
      </c>
      <c r="BA147" t="s">
        <v>110</v>
      </c>
      <c r="BB147" t="s">
        <v>122</v>
      </c>
      <c r="BC147" t="s">
        <v>112</v>
      </c>
      <c r="BD147" s="1">
        <v>44839</v>
      </c>
      <c r="BE147" t="s">
        <v>327</v>
      </c>
      <c r="BF147" s="1">
        <v>44698</v>
      </c>
      <c r="BG147" t="s">
        <v>114</v>
      </c>
      <c r="BH147" s="1">
        <v>44819</v>
      </c>
      <c r="BI147">
        <v>1</v>
      </c>
      <c r="BJ147">
        <f>BK147*1000</f>
        <v>370</v>
      </c>
      <c r="BK147">
        <v>0.37</v>
      </c>
      <c r="BL147">
        <v>0.37</v>
      </c>
      <c r="BM147" t="s">
        <v>115</v>
      </c>
      <c r="BN147" t="s">
        <v>116</v>
      </c>
      <c r="BO147">
        <v>0.21</v>
      </c>
      <c r="BP147">
        <v>0.62</v>
      </c>
      <c r="BQ147">
        <v>1</v>
      </c>
      <c r="BR147" t="s">
        <v>117</v>
      </c>
      <c r="BS147" t="s">
        <v>118</v>
      </c>
      <c r="BT147" t="s">
        <v>119</v>
      </c>
      <c r="BU147" t="s">
        <v>120</v>
      </c>
      <c r="BX147" t="b">
        <v>0</v>
      </c>
      <c r="BY147" t="b">
        <v>1</v>
      </c>
      <c r="BZ147">
        <f>VLOOKUP(AA147,Comps2,6,FALSE)</f>
        <v>50</v>
      </c>
      <c r="CA147">
        <f>VLOOKUP(AA147,Comps2,7,FALSE)</f>
        <v>52</v>
      </c>
      <c r="CB147" t="str">
        <f>VLOOKUP(AA147,Comps2,8,FALSE)</f>
        <v>mm</v>
      </c>
      <c r="CC147" t="str">
        <f>VLOOKUP(AA147,Comps2,9,FALSE)</f>
        <v>Field</v>
      </c>
      <c r="CD147">
        <f>VLOOKUP(AA147,Comps2,10,FALSE)</f>
        <v>1.9</v>
      </c>
      <c r="CE147" t="str">
        <f>VLOOKUP(AA147,Comps2,11,FALSE)</f>
        <v>g</v>
      </c>
      <c r="CF147" t="str">
        <f>VLOOKUP(AA147,Comps2,12,FALSE)</f>
        <v>Field</v>
      </c>
      <c r="CG147">
        <f>VLOOKUP(AA147,Comps2,13,FALSE)</f>
        <v>0</v>
      </c>
      <c r="CH147" t="e">
        <f>VLOOKUP(AA147,Comps2,14,FALSE)</f>
        <v>#N/A</v>
      </c>
      <c r="CI147" t="str">
        <f>VLOOKUP(AA147,Comps2,15,FALSE)</f>
        <v>NR</v>
      </c>
    </row>
    <row r="148" spans="1:87" x14ac:dyDescent="0.25">
      <c r="A148" s="1">
        <v>44698</v>
      </c>
      <c r="B148">
        <v>5</v>
      </c>
      <c r="C148">
        <v>2022</v>
      </c>
      <c r="D148" t="s">
        <v>280</v>
      </c>
      <c r="E148" t="s">
        <v>281</v>
      </c>
      <c r="F148" t="s">
        <v>78</v>
      </c>
      <c r="G148" t="s">
        <v>79</v>
      </c>
      <c r="H148" t="s">
        <v>80</v>
      </c>
      <c r="I148" t="s">
        <v>81</v>
      </c>
      <c r="J148" t="s">
        <v>82</v>
      </c>
      <c r="K148" t="s">
        <v>83</v>
      </c>
      <c r="L148" t="s">
        <v>282</v>
      </c>
      <c r="M148" t="s">
        <v>85</v>
      </c>
      <c r="N148" t="s">
        <v>86</v>
      </c>
      <c r="O148" s="2">
        <v>0.375</v>
      </c>
      <c r="P148" t="s">
        <v>87</v>
      </c>
      <c r="Q148">
        <v>1</v>
      </c>
      <c r="R148" t="s">
        <v>88</v>
      </c>
      <c r="S148">
        <v>32.988633999999998</v>
      </c>
      <c r="T148">
        <v>-116.582258</v>
      </c>
      <c r="U148" t="s">
        <v>89</v>
      </c>
      <c r="V148" t="b">
        <v>0</v>
      </c>
      <c r="W148">
        <v>9</v>
      </c>
      <c r="X148" t="s">
        <v>90</v>
      </c>
      <c r="Y148" t="s">
        <v>91</v>
      </c>
      <c r="Z148" t="s">
        <v>92</v>
      </c>
      <c r="AA148" t="s">
        <v>332</v>
      </c>
      <c r="AB148" t="s">
        <v>94</v>
      </c>
      <c r="AC148" t="s">
        <v>95</v>
      </c>
      <c r="AD148" t="s">
        <v>96</v>
      </c>
      <c r="AE148">
        <v>1</v>
      </c>
      <c r="AG148" t="b">
        <v>1</v>
      </c>
      <c r="AH148" t="s">
        <v>333</v>
      </c>
      <c r="AI148" t="s">
        <v>99</v>
      </c>
      <c r="AJ148" t="s">
        <v>100</v>
      </c>
      <c r="AK148">
        <v>2.7</v>
      </c>
      <c r="AL148" t="s">
        <v>101</v>
      </c>
      <c r="AN148" t="s">
        <v>325</v>
      </c>
      <c r="AO148">
        <v>1</v>
      </c>
      <c r="AP148" t="s">
        <v>103</v>
      </c>
      <c r="AQ148">
        <v>35.9</v>
      </c>
      <c r="AR148" t="s">
        <v>101</v>
      </c>
      <c r="AS148" t="s">
        <v>83</v>
      </c>
      <c r="AT148" t="s">
        <v>104</v>
      </c>
      <c r="AU148" t="s">
        <v>326</v>
      </c>
      <c r="AV148" t="s">
        <v>106</v>
      </c>
      <c r="AW148" t="s">
        <v>107</v>
      </c>
      <c r="AX148">
        <v>90</v>
      </c>
      <c r="AY148" t="s">
        <v>121</v>
      </c>
      <c r="AZ148" t="s">
        <v>109</v>
      </c>
      <c r="BA148" t="s">
        <v>110</v>
      </c>
      <c r="BB148" t="s">
        <v>122</v>
      </c>
      <c r="BC148" t="s">
        <v>112</v>
      </c>
      <c r="BD148" s="1">
        <v>44839</v>
      </c>
      <c r="BE148" t="s">
        <v>327</v>
      </c>
      <c r="BF148" s="1">
        <v>44698</v>
      </c>
      <c r="BG148" t="s">
        <v>114</v>
      </c>
      <c r="BH148" s="1">
        <v>44819</v>
      </c>
      <c r="BI148">
        <v>1</v>
      </c>
      <c r="BJ148">
        <f>BK148*1000</f>
        <v>370</v>
      </c>
      <c r="BK148">
        <v>0.37</v>
      </c>
      <c r="BL148">
        <v>0.37</v>
      </c>
      <c r="BM148" t="s">
        <v>115</v>
      </c>
      <c r="BN148" t="s">
        <v>116</v>
      </c>
      <c r="BO148">
        <v>0.21</v>
      </c>
      <c r="BP148">
        <v>0.62</v>
      </c>
      <c r="BQ148">
        <v>1</v>
      </c>
      <c r="BR148" t="s">
        <v>117</v>
      </c>
      <c r="BS148" t="s">
        <v>118</v>
      </c>
      <c r="BT148" t="s">
        <v>119</v>
      </c>
      <c r="BU148" t="s">
        <v>120</v>
      </c>
      <c r="BX148" t="b">
        <v>0</v>
      </c>
      <c r="BY148" t="b">
        <v>1</v>
      </c>
      <c r="BZ148">
        <f>VLOOKUP(AA148,Comps2,6,FALSE)</f>
        <v>52</v>
      </c>
      <c r="CA148">
        <f>VLOOKUP(AA148,Comps2,7,FALSE)</f>
        <v>55</v>
      </c>
      <c r="CB148" t="str">
        <f>VLOOKUP(AA148,Comps2,8,FALSE)</f>
        <v>mm</v>
      </c>
      <c r="CC148" t="str">
        <f>VLOOKUP(AA148,Comps2,9,FALSE)</f>
        <v>Field</v>
      </c>
      <c r="CD148">
        <f>VLOOKUP(AA148,Comps2,10,FALSE)</f>
        <v>2.7</v>
      </c>
      <c r="CE148" t="str">
        <f>VLOOKUP(AA148,Comps2,11,FALSE)</f>
        <v>g</v>
      </c>
      <c r="CF148" t="str">
        <f>VLOOKUP(AA148,Comps2,12,FALSE)</f>
        <v>Field</v>
      </c>
      <c r="CG148">
        <f>VLOOKUP(AA148,Comps2,13,FALSE)</f>
        <v>0</v>
      </c>
      <c r="CH148" t="e">
        <f>VLOOKUP(AA148,Comps2,14,FALSE)</f>
        <v>#N/A</v>
      </c>
      <c r="CI148" t="str">
        <f>VLOOKUP(AA148,Comps2,15,FALSE)</f>
        <v>NR</v>
      </c>
    </row>
    <row r="149" spans="1:87" x14ac:dyDescent="0.25">
      <c r="A149" s="1">
        <v>44698</v>
      </c>
      <c r="B149">
        <v>5</v>
      </c>
      <c r="C149">
        <v>2022</v>
      </c>
      <c r="D149" t="s">
        <v>280</v>
      </c>
      <c r="E149" t="s">
        <v>281</v>
      </c>
      <c r="F149" t="s">
        <v>78</v>
      </c>
      <c r="G149" t="s">
        <v>79</v>
      </c>
      <c r="H149" t="s">
        <v>80</v>
      </c>
      <c r="I149" t="s">
        <v>81</v>
      </c>
      <c r="J149" t="s">
        <v>82</v>
      </c>
      <c r="K149" t="s">
        <v>83</v>
      </c>
      <c r="L149" t="s">
        <v>282</v>
      </c>
      <c r="M149" t="s">
        <v>85</v>
      </c>
      <c r="N149" t="s">
        <v>86</v>
      </c>
      <c r="O149" s="2">
        <v>0.375</v>
      </c>
      <c r="P149" t="s">
        <v>87</v>
      </c>
      <c r="Q149">
        <v>1</v>
      </c>
      <c r="R149" t="s">
        <v>88</v>
      </c>
      <c r="S149">
        <v>32.988633999999998</v>
      </c>
      <c r="T149">
        <v>-116.582258</v>
      </c>
      <c r="U149" t="s">
        <v>89</v>
      </c>
      <c r="V149" t="b">
        <v>0</v>
      </c>
      <c r="W149">
        <v>9</v>
      </c>
      <c r="X149" t="s">
        <v>90</v>
      </c>
      <c r="Y149" t="s">
        <v>91</v>
      </c>
      <c r="Z149" t="s">
        <v>92</v>
      </c>
      <c r="AA149" t="s">
        <v>334</v>
      </c>
      <c r="AB149" t="s">
        <v>94</v>
      </c>
      <c r="AC149" t="s">
        <v>95</v>
      </c>
      <c r="AD149" t="s">
        <v>96</v>
      </c>
      <c r="AE149">
        <v>1</v>
      </c>
      <c r="AG149" t="b">
        <v>1</v>
      </c>
      <c r="AH149" t="s">
        <v>335</v>
      </c>
      <c r="AI149" t="s">
        <v>99</v>
      </c>
      <c r="AJ149" t="s">
        <v>100</v>
      </c>
      <c r="AK149">
        <v>2.5</v>
      </c>
      <c r="AL149" t="s">
        <v>101</v>
      </c>
      <c r="AN149" t="s">
        <v>325</v>
      </c>
      <c r="AO149">
        <v>1</v>
      </c>
      <c r="AP149" t="s">
        <v>103</v>
      </c>
      <c r="AQ149">
        <v>35.9</v>
      </c>
      <c r="AR149" t="s">
        <v>101</v>
      </c>
      <c r="AS149" t="s">
        <v>83</v>
      </c>
      <c r="AT149" t="s">
        <v>104</v>
      </c>
      <c r="AU149" t="s">
        <v>326</v>
      </c>
      <c r="AV149" t="s">
        <v>106</v>
      </c>
      <c r="AW149" t="s">
        <v>107</v>
      </c>
      <c r="AX149">
        <v>90</v>
      </c>
      <c r="AY149" t="s">
        <v>121</v>
      </c>
      <c r="AZ149" t="s">
        <v>109</v>
      </c>
      <c r="BA149" t="s">
        <v>110</v>
      </c>
      <c r="BB149" t="s">
        <v>122</v>
      </c>
      <c r="BC149" t="s">
        <v>112</v>
      </c>
      <c r="BD149" s="1">
        <v>44839</v>
      </c>
      <c r="BE149" t="s">
        <v>327</v>
      </c>
      <c r="BF149" s="1">
        <v>44698</v>
      </c>
      <c r="BG149" t="s">
        <v>114</v>
      </c>
      <c r="BH149" s="1">
        <v>44819</v>
      </c>
      <c r="BI149">
        <v>1</v>
      </c>
      <c r="BJ149">
        <f>BK149*1000</f>
        <v>370</v>
      </c>
      <c r="BK149">
        <v>0.37</v>
      </c>
      <c r="BL149">
        <v>0.37</v>
      </c>
      <c r="BM149" t="s">
        <v>115</v>
      </c>
      <c r="BN149" t="s">
        <v>116</v>
      </c>
      <c r="BO149">
        <v>0.21</v>
      </c>
      <c r="BP149">
        <v>0.62</v>
      </c>
      <c r="BQ149">
        <v>1</v>
      </c>
      <c r="BR149" t="s">
        <v>117</v>
      </c>
      <c r="BS149" t="s">
        <v>118</v>
      </c>
      <c r="BT149" t="s">
        <v>119</v>
      </c>
      <c r="BU149" t="s">
        <v>120</v>
      </c>
      <c r="BX149" t="b">
        <v>0</v>
      </c>
      <c r="BY149" t="b">
        <v>1</v>
      </c>
      <c r="BZ149">
        <f>VLOOKUP(AA149,Comps2,6,FALSE)</f>
        <v>51</v>
      </c>
      <c r="CA149">
        <f>VLOOKUP(AA149,Comps2,7,FALSE)</f>
        <v>54</v>
      </c>
      <c r="CB149" t="str">
        <f>VLOOKUP(AA149,Comps2,8,FALSE)</f>
        <v>mm</v>
      </c>
      <c r="CC149" t="str">
        <f>VLOOKUP(AA149,Comps2,9,FALSE)</f>
        <v>Field</v>
      </c>
      <c r="CD149">
        <f>VLOOKUP(AA149,Comps2,10,FALSE)</f>
        <v>2.5</v>
      </c>
      <c r="CE149" t="str">
        <f>VLOOKUP(AA149,Comps2,11,FALSE)</f>
        <v>g</v>
      </c>
      <c r="CF149" t="str">
        <f>VLOOKUP(AA149,Comps2,12,FALSE)</f>
        <v>Field</v>
      </c>
      <c r="CG149">
        <f>VLOOKUP(AA149,Comps2,13,FALSE)</f>
        <v>0</v>
      </c>
      <c r="CH149" t="e">
        <f>VLOOKUP(AA149,Comps2,14,FALSE)</f>
        <v>#N/A</v>
      </c>
      <c r="CI149" t="str">
        <f>VLOOKUP(AA149,Comps2,15,FALSE)</f>
        <v>NR</v>
      </c>
    </row>
    <row r="150" spans="1:87" x14ac:dyDescent="0.25">
      <c r="A150" s="1">
        <v>44698</v>
      </c>
      <c r="B150">
        <v>5</v>
      </c>
      <c r="C150">
        <v>2022</v>
      </c>
      <c r="D150" t="s">
        <v>280</v>
      </c>
      <c r="E150" t="s">
        <v>281</v>
      </c>
      <c r="F150" t="s">
        <v>78</v>
      </c>
      <c r="G150" t="s">
        <v>79</v>
      </c>
      <c r="H150" t="s">
        <v>80</v>
      </c>
      <c r="I150" t="s">
        <v>81</v>
      </c>
      <c r="J150" t="s">
        <v>82</v>
      </c>
      <c r="K150" t="s">
        <v>83</v>
      </c>
      <c r="L150" t="s">
        <v>282</v>
      </c>
      <c r="M150" t="s">
        <v>85</v>
      </c>
      <c r="N150" t="s">
        <v>86</v>
      </c>
      <c r="O150" s="2">
        <v>0.375</v>
      </c>
      <c r="P150" t="s">
        <v>87</v>
      </c>
      <c r="Q150">
        <v>1</v>
      </c>
      <c r="R150" t="s">
        <v>88</v>
      </c>
      <c r="S150">
        <v>32.988633999999998</v>
      </c>
      <c r="T150">
        <v>-116.582258</v>
      </c>
      <c r="U150" t="s">
        <v>89</v>
      </c>
      <c r="V150" t="b">
        <v>0</v>
      </c>
      <c r="W150">
        <v>9</v>
      </c>
      <c r="X150" t="s">
        <v>90</v>
      </c>
      <c r="Y150" t="s">
        <v>91</v>
      </c>
      <c r="Z150" t="s">
        <v>92</v>
      </c>
      <c r="AA150" t="s">
        <v>336</v>
      </c>
      <c r="AB150" t="s">
        <v>94</v>
      </c>
      <c r="AC150" t="s">
        <v>95</v>
      </c>
      <c r="AD150" t="s">
        <v>96</v>
      </c>
      <c r="AE150">
        <v>1</v>
      </c>
      <c r="AG150" t="b">
        <v>1</v>
      </c>
      <c r="AH150" t="s">
        <v>337</v>
      </c>
      <c r="AI150" t="s">
        <v>99</v>
      </c>
      <c r="AJ150" t="s">
        <v>100</v>
      </c>
      <c r="AK150">
        <v>1.9</v>
      </c>
      <c r="AL150" t="s">
        <v>101</v>
      </c>
      <c r="AN150" t="s">
        <v>325</v>
      </c>
      <c r="AO150">
        <v>1</v>
      </c>
      <c r="AP150" t="s">
        <v>103</v>
      </c>
      <c r="AQ150">
        <v>35.9</v>
      </c>
      <c r="AR150" t="s">
        <v>101</v>
      </c>
      <c r="AS150" t="s">
        <v>83</v>
      </c>
      <c r="AT150" t="s">
        <v>104</v>
      </c>
      <c r="AU150" t="s">
        <v>326</v>
      </c>
      <c r="AV150" t="s">
        <v>106</v>
      </c>
      <c r="AW150" t="s">
        <v>107</v>
      </c>
      <c r="AX150">
        <v>90</v>
      </c>
      <c r="AY150" t="s">
        <v>121</v>
      </c>
      <c r="AZ150" t="s">
        <v>109</v>
      </c>
      <c r="BA150" t="s">
        <v>110</v>
      </c>
      <c r="BB150" t="s">
        <v>122</v>
      </c>
      <c r="BC150" t="s">
        <v>112</v>
      </c>
      <c r="BD150" s="1">
        <v>44839</v>
      </c>
      <c r="BE150" t="s">
        <v>327</v>
      </c>
      <c r="BF150" s="1">
        <v>44698</v>
      </c>
      <c r="BG150" t="s">
        <v>114</v>
      </c>
      <c r="BH150" s="1">
        <v>44819</v>
      </c>
      <c r="BI150">
        <v>1</v>
      </c>
      <c r="BJ150">
        <f>BK150*1000</f>
        <v>370</v>
      </c>
      <c r="BK150">
        <v>0.37</v>
      </c>
      <c r="BL150">
        <v>0.37</v>
      </c>
      <c r="BM150" t="s">
        <v>115</v>
      </c>
      <c r="BN150" t="s">
        <v>116</v>
      </c>
      <c r="BO150">
        <v>0.21</v>
      </c>
      <c r="BP150">
        <v>0.62</v>
      </c>
      <c r="BQ150">
        <v>1</v>
      </c>
      <c r="BR150" t="s">
        <v>117</v>
      </c>
      <c r="BS150" t="s">
        <v>118</v>
      </c>
      <c r="BT150" t="s">
        <v>119</v>
      </c>
      <c r="BU150" t="s">
        <v>120</v>
      </c>
      <c r="BX150" t="b">
        <v>0</v>
      </c>
      <c r="BY150" t="b">
        <v>1</v>
      </c>
      <c r="BZ150">
        <f>VLOOKUP(AA150,Comps2,6,FALSE)</f>
        <v>50</v>
      </c>
      <c r="CA150">
        <f>VLOOKUP(AA150,Comps2,7,FALSE)</f>
        <v>51</v>
      </c>
      <c r="CB150" t="str">
        <f>VLOOKUP(AA150,Comps2,8,FALSE)</f>
        <v>mm</v>
      </c>
      <c r="CC150" t="str">
        <f>VLOOKUP(AA150,Comps2,9,FALSE)</f>
        <v>Field</v>
      </c>
      <c r="CD150">
        <f>VLOOKUP(AA150,Comps2,10,FALSE)</f>
        <v>1.9</v>
      </c>
      <c r="CE150" t="str">
        <f>VLOOKUP(AA150,Comps2,11,FALSE)</f>
        <v>g</v>
      </c>
      <c r="CF150" t="str">
        <f>VLOOKUP(AA150,Comps2,12,FALSE)</f>
        <v>Field</v>
      </c>
      <c r="CG150">
        <f>VLOOKUP(AA150,Comps2,13,FALSE)</f>
        <v>0</v>
      </c>
      <c r="CH150" t="e">
        <f>VLOOKUP(AA150,Comps2,14,FALSE)</f>
        <v>#N/A</v>
      </c>
      <c r="CI150" t="str">
        <f>VLOOKUP(AA150,Comps2,15,FALSE)</f>
        <v>NR</v>
      </c>
    </row>
    <row r="151" spans="1:87" x14ac:dyDescent="0.25">
      <c r="A151" s="1">
        <v>44698</v>
      </c>
      <c r="B151">
        <v>5</v>
      </c>
      <c r="C151">
        <v>2022</v>
      </c>
      <c r="D151" t="s">
        <v>280</v>
      </c>
      <c r="E151" t="s">
        <v>281</v>
      </c>
      <c r="F151" t="s">
        <v>78</v>
      </c>
      <c r="G151" t="s">
        <v>79</v>
      </c>
      <c r="H151" t="s">
        <v>80</v>
      </c>
      <c r="I151" t="s">
        <v>81</v>
      </c>
      <c r="J151" t="s">
        <v>82</v>
      </c>
      <c r="K151" t="s">
        <v>83</v>
      </c>
      <c r="L151" t="s">
        <v>282</v>
      </c>
      <c r="M151" t="s">
        <v>85</v>
      </c>
      <c r="N151" t="s">
        <v>86</v>
      </c>
      <c r="O151" s="2">
        <v>0.375</v>
      </c>
      <c r="P151" t="s">
        <v>87</v>
      </c>
      <c r="Q151">
        <v>1</v>
      </c>
      <c r="R151" t="s">
        <v>88</v>
      </c>
      <c r="S151">
        <v>32.988633999999998</v>
      </c>
      <c r="T151">
        <v>-116.582258</v>
      </c>
      <c r="U151" t="s">
        <v>89</v>
      </c>
      <c r="V151" t="b">
        <v>0</v>
      </c>
      <c r="W151">
        <v>9</v>
      </c>
      <c r="X151" t="s">
        <v>90</v>
      </c>
      <c r="Y151" t="s">
        <v>91</v>
      </c>
      <c r="Z151" t="s">
        <v>92</v>
      </c>
      <c r="AA151" t="s">
        <v>338</v>
      </c>
      <c r="AB151" t="s">
        <v>94</v>
      </c>
      <c r="AC151" t="s">
        <v>95</v>
      </c>
      <c r="AD151" t="s">
        <v>96</v>
      </c>
      <c r="AE151">
        <v>1</v>
      </c>
      <c r="AG151" t="b">
        <v>1</v>
      </c>
      <c r="AH151" t="s">
        <v>339</v>
      </c>
      <c r="AI151" t="s">
        <v>99</v>
      </c>
      <c r="AJ151" t="s">
        <v>100</v>
      </c>
      <c r="AK151">
        <v>2.4</v>
      </c>
      <c r="AL151" t="s">
        <v>101</v>
      </c>
      <c r="AN151" t="s">
        <v>325</v>
      </c>
      <c r="AO151">
        <v>1</v>
      </c>
      <c r="AP151" t="s">
        <v>103</v>
      </c>
      <c r="AQ151">
        <v>35.9</v>
      </c>
      <c r="AR151" t="s">
        <v>101</v>
      </c>
      <c r="AS151" t="s">
        <v>83</v>
      </c>
      <c r="AT151" t="s">
        <v>104</v>
      </c>
      <c r="AU151" t="s">
        <v>326</v>
      </c>
      <c r="AV151" t="s">
        <v>106</v>
      </c>
      <c r="AW151" t="s">
        <v>107</v>
      </c>
      <c r="AX151">
        <v>90</v>
      </c>
      <c r="AY151" t="s">
        <v>121</v>
      </c>
      <c r="AZ151" t="s">
        <v>109</v>
      </c>
      <c r="BA151" t="s">
        <v>110</v>
      </c>
      <c r="BB151" t="s">
        <v>122</v>
      </c>
      <c r="BC151" t="s">
        <v>112</v>
      </c>
      <c r="BD151" s="1">
        <v>44839</v>
      </c>
      <c r="BE151" t="s">
        <v>327</v>
      </c>
      <c r="BF151" s="1">
        <v>44698</v>
      </c>
      <c r="BG151" t="s">
        <v>114</v>
      </c>
      <c r="BH151" s="1">
        <v>44819</v>
      </c>
      <c r="BI151">
        <v>1</v>
      </c>
      <c r="BJ151">
        <f>BK151*1000</f>
        <v>370</v>
      </c>
      <c r="BK151">
        <v>0.37</v>
      </c>
      <c r="BL151">
        <v>0.37</v>
      </c>
      <c r="BM151" t="s">
        <v>115</v>
      </c>
      <c r="BN151" t="s">
        <v>116</v>
      </c>
      <c r="BO151">
        <v>0.21</v>
      </c>
      <c r="BP151">
        <v>0.62</v>
      </c>
      <c r="BQ151">
        <v>1</v>
      </c>
      <c r="BR151" t="s">
        <v>117</v>
      </c>
      <c r="BS151" t="s">
        <v>118</v>
      </c>
      <c r="BT151" t="s">
        <v>119</v>
      </c>
      <c r="BU151" t="s">
        <v>120</v>
      </c>
      <c r="BX151" t="b">
        <v>0</v>
      </c>
      <c r="BY151" t="b">
        <v>1</v>
      </c>
      <c r="BZ151">
        <f>VLOOKUP(AA151,Comps2,6,FALSE)</f>
        <v>51</v>
      </c>
      <c r="CA151">
        <f>VLOOKUP(AA151,Comps2,7,FALSE)</f>
        <v>54</v>
      </c>
      <c r="CB151" t="str">
        <f>VLOOKUP(AA151,Comps2,8,FALSE)</f>
        <v>mm</v>
      </c>
      <c r="CC151" t="str">
        <f>VLOOKUP(AA151,Comps2,9,FALSE)</f>
        <v>Field</v>
      </c>
      <c r="CD151">
        <f>VLOOKUP(AA151,Comps2,10,FALSE)</f>
        <v>2.4</v>
      </c>
      <c r="CE151" t="str">
        <f>VLOOKUP(AA151,Comps2,11,FALSE)</f>
        <v>g</v>
      </c>
      <c r="CF151" t="str">
        <f>VLOOKUP(AA151,Comps2,12,FALSE)</f>
        <v>Field</v>
      </c>
      <c r="CG151">
        <f>VLOOKUP(AA151,Comps2,13,FALSE)</f>
        <v>0</v>
      </c>
      <c r="CH151" t="e">
        <f>VLOOKUP(AA151,Comps2,14,FALSE)</f>
        <v>#N/A</v>
      </c>
      <c r="CI151" t="str">
        <f>VLOOKUP(AA151,Comps2,15,FALSE)</f>
        <v>NR</v>
      </c>
    </row>
    <row r="152" spans="1:87" x14ac:dyDescent="0.25">
      <c r="A152" s="1">
        <v>44698</v>
      </c>
      <c r="B152">
        <v>5</v>
      </c>
      <c r="C152">
        <v>2022</v>
      </c>
      <c r="D152" t="s">
        <v>280</v>
      </c>
      <c r="E152" t="s">
        <v>281</v>
      </c>
      <c r="F152" t="s">
        <v>78</v>
      </c>
      <c r="G152" t="s">
        <v>79</v>
      </c>
      <c r="H152" t="s">
        <v>80</v>
      </c>
      <c r="I152" t="s">
        <v>81</v>
      </c>
      <c r="J152" t="s">
        <v>82</v>
      </c>
      <c r="K152" t="s">
        <v>83</v>
      </c>
      <c r="L152" t="s">
        <v>282</v>
      </c>
      <c r="M152" t="s">
        <v>85</v>
      </c>
      <c r="N152" t="s">
        <v>86</v>
      </c>
      <c r="O152" s="2">
        <v>0.375</v>
      </c>
      <c r="P152" t="s">
        <v>87</v>
      </c>
      <c r="Q152">
        <v>1</v>
      </c>
      <c r="R152" t="s">
        <v>88</v>
      </c>
      <c r="S152">
        <v>32.988633999999998</v>
      </c>
      <c r="T152">
        <v>-116.582258</v>
      </c>
      <c r="U152" t="s">
        <v>89</v>
      </c>
      <c r="V152" t="b">
        <v>0</v>
      </c>
      <c r="W152">
        <v>9</v>
      </c>
      <c r="X152" t="s">
        <v>90</v>
      </c>
      <c r="Y152" t="s">
        <v>91</v>
      </c>
      <c r="Z152" t="s">
        <v>92</v>
      </c>
      <c r="AA152" t="s">
        <v>340</v>
      </c>
      <c r="AB152" t="s">
        <v>94</v>
      </c>
      <c r="AC152" t="s">
        <v>95</v>
      </c>
      <c r="AD152" t="s">
        <v>96</v>
      </c>
      <c r="AE152">
        <v>1</v>
      </c>
      <c r="AG152" t="b">
        <v>1</v>
      </c>
      <c r="AH152" t="s">
        <v>341</v>
      </c>
      <c r="AI152" t="s">
        <v>99</v>
      </c>
      <c r="AJ152" t="s">
        <v>100</v>
      </c>
      <c r="AK152">
        <v>2.5</v>
      </c>
      <c r="AL152" t="s">
        <v>101</v>
      </c>
      <c r="AN152" t="s">
        <v>325</v>
      </c>
      <c r="AO152">
        <v>1</v>
      </c>
      <c r="AP152" t="s">
        <v>103</v>
      </c>
      <c r="AQ152">
        <v>35.9</v>
      </c>
      <c r="AR152" t="s">
        <v>101</v>
      </c>
      <c r="AS152" t="s">
        <v>83</v>
      </c>
      <c r="AT152" t="s">
        <v>104</v>
      </c>
      <c r="AU152" t="s">
        <v>326</v>
      </c>
      <c r="AV152" t="s">
        <v>106</v>
      </c>
      <c r="AW152" t="s">
        <v>107</v>
      </c>
      <c r="AX152">
        <v>90</v>
      </c>
      <c r="AY152" t="s">
        <v>121</v>
      </c>
      <c r="AZ152" t="s">
        <v>109</v>
      </c>
      <c r="BA152" t="s">
        <v>110</v>
      </c>
      <c r="BB152" t="s">
        <v>122</v>
      </c>
      <c r="BC152" t="s">
        <v>112</v>
      </c>
      <c r="BD152" s="1">
        <v>44839</v>
      </c>
      <c r="BE152" t="s">
        <v>327</v>
      </c>
      <c r="BF152" s="1">
        <v>44698</v>
      </c>
      <c r="BG152" t="s">
        <v>114</v>
      </c>
      <c r="BH152" s="1">
        <v>44819</v>
      </c>
      <c r="BI152">
        <v>1</v>
      </c>
      <c r="BJ152">
        <f>BK152*1000</f>
        <v>370</v>
      </c>
      <c r="BK152">
        <v>0.37</v>
      </c>
      <c r="BL152">
        <v>0.37</v>
      </c>
      <c r="BM152" t="s">
        <v>115</v>
      </c>
      <c r="BN152" t="s">
        <v>116</v>
      </c>
      <c r="BO152">
        <v>0.21</v>
      </c>
      <c r="BP152">
        <v>0.62</v>
      </c>
      <c r="BQ152">
        <v>1</v>
      </c>
      <c r="BR152" t="s">
        <v>117</v>
      </c>
      <c r="BS152" t="s">
        <v>118</v>
      </c>
      <c r="BT152" t="s">
        <v>119</v>
      </c>
      <c r="BU152" t="s">
        <v>120</v>
      </c>
      <c r="BX152" t="b">
        <v>0</v>
      </c>
      <c r="BY152" t="b">
        <v>1</v>
      </c>
      <c r="BZ152">
        <f>VLOOKUP(AA152,Comps2,6,FALSE)</f>
        <v>55</v>
      </c>
      <c r="CA152">
        <f>VLOOKUP(AA152,Comps2,7,FALSE)</f>
        <v>57</v>
      </c>
      <c r="CB152" t="str">
        <f>VLOOKUP(AA152,Comps2,8,FALSE)</f>
        <v>mm</v>
      </c>
      <c r="CC152" t="str">
        <f>VLOOKUP(AA152,Comps2,9,FALSE)</f>
        <v>Field</v>
      </c>
      <c r="CD152">
        <f>VLOOKUP(AA152,Comps2,10,FALSE)</f>
        <v>2.5</v>
      </c>
      <c r="CE152" t="str">
        <f>VLOOKUP(AA152,Comps2,11,FALSE)</f>
        <v>g</v>
      </c>
      <c r="CF152" t="str">
        <f>VLOOKUP(AA152,Comps2,12,FALSE)</f>
        <v>Field</v>
      </c>
      <c r="CG152">
        <f>VLOOKUP(AA152,Comps2,13,FALSE)</f>
        <v>0</v>
      </c>
      <c r="CH152" t="e">
        <f>VLOOKUP(AA152,Comps2,14,FALSE)</f>
        <v>#N/A</v>
      </c>
      <c r="CI152" t="str">
        <f>VLOOKUP(AA152,Comps2,15,FALSE)</f>
        <v>NR</v>
      </c>
    </row>
    <row r="153" spans="1:87" x14ac:dyDescent="0.25">
      <c r="A153" s="1">
        <v>44698</v>
      </c>
      <c r="B153">
        <v>5</v>
      </c>
      <c r="C153">
        <v>2022</v>
      </c>
      <c r="D153" t="s">
        <v>280</v>
      </c>
      <c r="E153" t="s">
        <v>281</v>
      </c>
      <c r="F153" t="s">
        <v>78</v>
      </c>
      <c r="G153" t="s">
        <v>79</v>
      </c>
      <c r="H153" t="s">
        <v>80</v>
      </c>
      <c r="I153" t="s">
        <v>81</v>
      </c>
      <c r="J153" t="s">
        <v>82</v>
      </c>
      <c r="K153" t="s">
        <v>83</v>
      </c>
      <c r="L153" t="s">
        <v>282</v>
      </c>
      <c r="M153" t="s">
        <v>85</v>
      </c>
      <c r="N153" t="s">
        <v>86</v>
      </c>
      <c r="O153" s="2">
        <v>0.375</v>
      </c>
      <c r="P153" t="s">
        <v>87</v>
      </c>
      <c r="Q153">
        <v>1</v>
      </c>
      <c r="R153" t="s">
        <v>88</v>
      </c>
      <c r="S153">
        <v>32.988633999999998</v>
      </c>
      <c r="T153">
        <v>-116.582258</v>
      </c>
      <c r="U153" t="s">
        <v>89</v>
      </c>
      <c r="V153" t="b">
        <v>0</v>
      </c>
      <c r="W153">
        <v>9</v>
      </c>
      <c r="X153" t="s">
        <v>90</v>
      </c>
      <c r="Y153" t="s">
        <v>91</v>
      </c>
      <c r="Z153" t="s">
        <v>92</v>
      </c>
      <c r="AA153" t="s">
        <v>342</v>
      </c>
      <c r="AB153" t="s">
        <v>94</v>
      </c>
      <c r="AC153" t="s">
        <v>95</v>
      </c>
      <c r="AD153" t="s">
        <v>96</v>
      </c>
      <c r="AE153">
        <v>1</v>
      </c>
      <c r="AG153" t="b">
        <v>1</v>
      </c>
      <c r="AH153" t="s">
        <v>343</v>
      </c>
      <c r="AI153" t="s">
        <v>99</v>
      </c>
      <c r="AJ153" t="s">
        <v>100</v>
      </c>
      <c r="AK153">
        <v>3.7</v>
      </c>
      <c r="AL153" t="s">
        <v>101</v>
      </c>
      <c r="AN153" t="s">
        <v>325</v>
      </c>
      <c r="AO153">
        <v>1</v>
      </c>
      <c r="AP153" t="s">
        <v>103</v>
      </c>
      <c r="AQ153">
        <v>35.9</v>
      </c>
      <c r="AR153" t="s">
        <v>101</v>
      </c>
      <c r="AS153" t="s">
        <v>83</v>
      </c>
      <c r="AT153" t="s">
        <v>104</v>
      </c>
      <c r="AU153" t="s">
        <v>326</v>
      </c>
      <c r="AV153" t="s">
        <v>106</v>
      </c>
      <c r="AW153" t="s">
        <v>107</v>
      </c>
      <c r="AX153">
        <v>90</v>
      </c>
      <c r="AY153" t="s">
        <v>121</v>
      </c>
      <c r="AZ153" t="s">
        <v>109</v>
      </c>
      <c r="BA153" t="s">
        <v>110</v>
      </c>
      <c r="BB153" t="s">
        <v>122</v>
      </c>
      <c r="BC153" t="s">
        <v>112</v>
      </c>
      <c r="BD153" s="1">
        <v>44839</v>
      </c>
      <c r="BE153" t="s">
        <v>327</v>
      </c>
      <c r="BF153" s="1">
        <v>44698</v>
      </c>
      <c r="BG153" t="s">
        <v>114</v>
      </c>
      <c r="BH153" s="1">
        <v>44819</v>
      </c>
      <c r="BI153">
        <v>1</v>
      </c>
      <c r="BJ153">
        <f>BK153*1000</f>
        <v>370</v>
      </c>
      <c r="BK153">
        <v>0.37</v>
      </c>
      <c r="BL153">
        <v>0.37</v>
      </c>
      <c r="BM153" t="s">
        <v>115</v>
      </c>
      <c r="BN153" t="s">
        <v>116</v>
      </c>
      <c r="BO153">
        <v>0.21</v>
      </c>
      <c r="BP153">
        <v>0.62</v>
      </c>
      <c r="BQ153">
        <v>1</v>
      </c>
      <c r="BR153" t="s">
        <v>117</v>
      </c>
      <c r="BS153" t="s">
        <v>118</v>
      </c>
      <c r="BT153" t="s">
        <v>119</v>
      </c>
      <c r="BU153" t="s">
        <v>120</v>
      </c>
      <c r="BX153" t="b">
        <v>0</v>
      </c>
      <c r="BY153" t="b">
        <v>1</v>
      </c>
      <c r="BZ153">
        <f>VLOOKUP(AA153,Comps2,6,FALSE)</f>
        <v>60</v>
      </c>
      <c r="CA153">
        <f>VLOOKUP(AA153,Comps2,7,FALSE)</f>
        <v>62</v>
      </c>
      <c r="CB153" t="str">
        <f>VLOOKUP(AA153,Comps2,8,FALSE)</f>
        <v>mm</v>
      </c>
      <c r="CC153" t="str">
        <f>VLOOKUP(AA153,Comps2,9,FALSE)</f>
        <v>Field</v>
      </c>
      <c r="CD153">
        <f>VLOOKUP(AA153,Comps2,10,FALSE)</f>
        <v>3.7</v>
      </c>
      <c r="CE153" t="str">
        <f>VLOOKUP(AA153,Comps2,11,FALSE)</f>
        <v>g</v>
      </c>
      <c r="CF153" t="str">
        <f>VLOOKUP(AA153,Comps2,12,FALSE)</f>
        <v>Field</v>
      </c>
      <c r="CG153">
        <f>VLOOKUP(AA153,Comps2,13,FALSE)</f>
        <v>0</v>
      </c>
      <c r="CH153" t="e">
        <f>VLOOKUP(AA153,Comps2,14,FALSE)</f>
        <v>#N/A</v>
      </c>
      <c r="CI153" t="str">
        <f>VLOOKUP(AA153,Comps2,15,FALSE)</f>
        <v>NR</v>
      </c>
    </row>
    <row r="154" spans="1:87" x14ac:dyDescent="0.25">
      <c r="A154" s="1">
        <v>44698</v>
      </c>
      <c r="B154">
        <v>5</v>
      </c>
      <c r="C154">
        <v>2022</v>
      </c>
      <c r="D154" t="s">
        <v>280</v>
      </c>
      <c r="E154" t="s">
        <v>281</v>
      </c>
      <c r="F154" t="s">
        <v>78</v>
      </c>
      <c r="G154" t="s">
        <v>79</v>
      </c>
      <c r="H154" t="s">
        <v>80</v>
      </c>
      <c r="I154" t="s">
        <v>81</v>
      </c>
      <c r="J154" t="s">
        <v>82</v>
      </c>
      <c r="K154" t="s">
        <v>83</v>
      </c>
      <c r="L154" t="s">
        <v>282</v>
      </c>
      <c r="M154" t="s">
        <v>85</v>
      </c>
      <c r="N154" t="s">
        <v>86</v>
      </c>
      <c r="O154" s="2">
        <v>0.375</v>
      </c>
      <c r="P154" t="s">
        <v>87</v>
      </c>
      <c r="Q154">
        <v>1</v>
      </c>
      <c r="R154" t="s">
        <v>88</v>
      </c>
      <c r="S154">
        <v>32.988633999999998</v>
      </c>
      <c r="T154">
        <v>-116.582258</v>
      </c>
      <c r="U154" t="s">
        <v>89</v>
      </c>
      <c r="V154" t="b">
        <v>0</v>
      </c>
      <c r="W154">
        <v>9</v>
      </c>
      <c r="X154" t="s">
        <v>90</v>
      </c>
      <c r="Y154" t="s">
        <v>91</v>
      </c>
      <c r="Z154" t="s">
        <v>92</v>
      </c>
      <c r="AA154" t="s">
        <v>344</v>
      </c>
      <c r="AB154" t="s">
        <v>94</v>
      </c>
      <c r="AC154" t="s">
        <v>95</v>
      </c>
      <c r="AD154" t="s">
        <v>96</v>
      </c>
      <c r="AE154">
        <v>1</v>
      </c>
      <c r="AG154" t="b">
        <v>1</v>
      </c>
      <c r="AH154" t="s">
        <v>345</v>
      </c>
      <c r="AI154" t="s">
        <v>99</v>
      </c>
      <c r="AJ154" t="s">
        <v>100</v>
      </c>
      <c r="AK154">
        <v>16.3</v>
      </c>
      <c r="AL154" t="s">
        <v>101</v>
      </c>
      <c r="AN154" t="s">
        <v>325</v>
      </c>
      <c r="AO154">
        <v>1</v>
      </c>
      <c r="AP154" t="s">
        <v>103</v>
      </c>
      <c r="AQ154">
        <v>35.9</v>
      </c>
      <c r="AR154" t="s">
        <v>101</v>
      </c>
      <c r="AS154" t="s">
        <v>83</v>
      </c>
      <c r="AT154" t="s">
        <v>104</v>
      </c>
      <c r="AU154" t="s">
        <v>326</v>
      </c>
      <c r="AV154" t="s">
        <v>106</v>
      </c>
      <c r="AW154" t="s">
        <v>107</v>
      </c>
      <c r="AX154">
        <v>90</v>
      </c>
      <c r="AY154" t="s">
        <v>121</v>
      </c>
      <c r="AZ154" t="s">
        <v>109</v>
      </c>
      <c r="BA154" t="s">
        <v>110</v>
      </c>
      <c r="BB154" t="s">
        <v>122</v>
      </c>
      <c r="BC154" t="s">
        <v>112</v>
      </c>
      <c r="BD154" s="1">
        <v>44839</v>
      </c>
      <c r="BE154" t="s">
        <v>327</v>
      </c>
      <c r="BF154" s="1">
        <v>44698</v>
      </c>
      <c r="BG154" t="s">
        <v>114</v>
      </c>
      <c r="BH154" s="1">
        <v>44819</v>
      </c>
      <c r="BI154">
        <v>1</v>
      </c>
      <c r="BJ154">
        <f>BK154*1000</f>
        <v>370</v>
      </c>
      <c r="BK154">
        <v>0.37</v>
      </c>
      <c r="BL154">
        <v>0.37</v>
      </c>
      <c r="BM154" t="s">
        <v>115</v>
      </c>
      <c r="BN154" t="s">
        <v>116</v>
      </c>
      <c r="BO154">
        <v>0.21</v>
      </c>
      <c r="BP154">
        <v>0.62</v>
      </c>
      <c r="BQ154">
        <v>1</v>
      </c>
      <c r="BR154" t="s">
        <v>117</v>
      </c>
      <c r="BS154" t="s">
        <v>118</v>
      </c>
      <c r="BT154" t="s">
        <v>119</v>
      </c>
      <c r="BU154" t="s">
        <v>120</v>
      </c>
      <c r="BX154" t="b">
        <v>0</v>
      </c>
      <c r="BY154" t="b">
        <v>1</v>
      </c>
      <c r="BZ154">
        <f>VLOOKUP(AA154,Comps2,6,FALSE)</f>
        <v>89</v>
      </c>
      <c r="CA154">
        <f>VLOOKUP(AA154,Comps2,7,FALSE)</f>
        <v>93</v>
      </c>
      <c r="CB154" t="str">
        <f>VLOOKUP(AA154,Comps2,8,FALSE)</f>
        <v>mm</v>
      </c>
      <c r="CC154" t="str">
        <f>VLOOKUP(AA154,Comps2,9,FALSE)</f>
        <v>Field</v>
      </c>
      <c r="CD154">
        <f>VLOOKUP(AA154,Comps2,10,FALSE)</f>
        <v>16.3</v>
      </c>
      <c r="CE154" t="str">
        <f>VLOOKUP(AA154,Comps2,11,FALSE)</f>
        <v>g</v>
      </c>
      <c r="CF154" t="str">
        <f>VLOOKUP(AA154,Comps2,12,FALSE)</f>
        <v>Field</v>
      </c>
      <c r="CG154">
        <f>VLOOKUP(AA154,Comps2,13,FALSE)</f>
        <v>0</v>
      </c>
      <c r="CH154" t="e">
        <f>VLOOKUP(AA154,Comps2,14,FALSE)</f>
        <v>#N/A</v>
      </c>
      <c r="CI154" t="str">
        <f>VLOOKUP(AA154,Comps2,15,FALSE)</f>
        <v>NR</v>
      </c>
    </row>
    <row r="155" spans="1:87" x14ac:dyDescent="0.25">
      <c r="A155" s="1">
        <v>44795</v>
      </c>
      <c r="B155">
        <v>8</v>
      </c>
      <c r="C155">
        <v>2022</v>
      </c>
      <c r="D155" t="s">
        <v>729</v>
      </c>
      <c r="E155" t="s">
        <v>730</v>
      </c>
      <c r="F155" t="s">
        <v>78</v>
      </c>
      <c r="G155" t="s">
        <v>79</v>
      </c>
      <c r="H155" t="s">
        <v>80</v>
      </c>
      <c r="I155" t="s">
        <v>81</v>
      </c>
      <c r="J155" t="s">
        <v>82</v>
      </c>
      <c r="K155" t="s">
        <v>83</v>
      </c>
      <c r="M155" t="s">
        <v>527</v>
      </c>
      <c r="N155" t="s">
        <v>86</v>
      </c>
      <c r="O155" s="2">
        <v>0.69444444444444453</v>
      </c>
      <c r="P155" t="s">
        <v>528</v>
      </c>
      <c r="Q155">
        <v>1</v>
      </c>
      <c r="R155" t="s">
        <v>88</v>
      </c>
      <c r="S155">
        <v>32.579559000000003</v>
      </c>
      <c r="T155">
        <v>-117.137264</v>
      </c>
      <c r="U155" t="s">
        <v>89</v>
      </c>
      <c r="V155" t="b">
        <v>0</v>
      </c>
      <c r="X155" t="s">
        <v>529</v>
      </c>
      <c r="Y155" t="s">
        <v>91</v>
      </c>
      <c r="AA155" t="s">
        <v>731</v>
      </c>
      <c r="AB155" t="s">
        <v>732</v>
      </c>
      <c r="AC155" t="s">
        <v>733</v>
      </c>
      <c r="AD155" t="s">
        <v>96</v>
      </c>
      <c r="AE155">
        <v>1</v>
      </c>
      <c r="AF155" t="s">
        <v>734</v>
      </c>
      <c r="AG155" t="b">
        <v>1</v>
      </c>
      <c r="AH155" t="s">
        <v>735</v>
      </c>
      <c r="AI155" t="s">
        <v>99</v>
      </c>
      <c r="AJ155" t="s">
        <v>100</v>
      </c>
      <c r="AK155">
        <v>29.08</v>
      </c>
      <c r="AL155" t="s">
        <v>101</v>
      </c>
      <c r="AN155" t="s">
        <v>736</v>
      </c>
      <c r="AO155">
        <v>1</v>
      </c>
      <c r="AP155" t="s">
        <v>103</v>
      </c>
      <c r="AQ155">
        <v>112.34</v>
      </c>
      <c r="AR155" t="s">
        <v>101</v>
      </c>
      <c r="AS155" t="s">
        <v>83</v>
      </c>
      <c r="AT155" t="s">
        <v>104</v>
      </c>
      <c r="AU155" t="s">
        <v>737</v>
      </c>
      <c r="AV155" t="s">
        <v>106</v>
      </c>
      <c r="AW155" t="s">
        <v>107</v>
      </c>
      <c r="AX155">
        <v>90</v>
      </c>
      <c r="AY155" t="s">
        <v>121</v>
      </c>
      <c r="AZ155" t="s">
        <v>109</v>
      </c>
      <c r="BA155" t="s">
        <v>110</v>
      </c>
      <c r="BB155" t="s">
        <v>122</v>
      </c>
      <c r="BC155" t="s">
        <v>738</v>
      </c>
      <c r="BD155" s="1">
        <v>44974</v>
      </c>
      <c r="BE155" t="s">
        <v>739</v>
      </c>
      <c r="BF155" s="1">
        <v>44795</v>
      </c>
      <c r="BG155" t="s">
        <v>114</v>
      </c>
      <c r="BH155" s="1">
        <v>44973</v>
      </c>
      <c r="BI155">
        <v>1</v>
      </c>
      <c r="BJ155">
        <f>BK155*1000</f>
        <v>370</v>
      </c>
      <c r="BK155">
        <v>0.37</v>
      </c>
      <c r="BL155">
        <v>0.37</v>
      </c>
      <c r="BM155" t="s">
        <v>115</v>
      </c>
      <c r="BN155" t="s">
        <v>116</v>
      </c>
      <c r="BO155">
        <v>0.21</v>
      </c>
      <c r="BP155">
        <v>0.64</v>
      </c>
      <c r="BQ155">
        <v>1</v>
      </c>
      <c r="BR155" t="s">
        <v>117</v>
      </c>
      <c r="BS155" t="s">
        <v>118</v>
      </c>
      <c r="BT155" t="s">
        <v>119</v>
      </c>
      <c r="BU155" t="s">
        <v>120</v>
      </c>
      <c r="BX155" t="b">
        <v>0</v>
      </c>
      <c r="BY155" t="b">
        <v>1</v>
      </c>
      <c r="BZ155">
        <f>VLOOKUP(AA155,Comps2,6,FALSE)</f>
        <v>140</v>
      </c>
      <c r="CA155">
        <f>VLOOKUP(AA155,Comps2,7,FALSE)</f>
        <v>154</v>
      </c>
      <c r="CB155" t="str">
        <f>VLOOKUP(AA155,Comps2,8,FALSE)</f>
        <v>mm</v>
      </c>
      <c r="CC155" t="str">
        <f>VLOOKUP(AA155,Comps2,9,FALSE)</f>
        <v>Field</v>
      </c>
      <c r="CD155">
        <f>VLOOKUP(AA155,Comps2,10,FALSE)</f>
        <v>23.7</v>
      </c>
      <c r="CE155" t="str">
        <f>VLOOKUP(AA155,Comps2,11,FALSE)</f>
        <v>g</v>
      </c>
      <c r="CF155" t="str">
        <f>VLOOKUP(AA155,Comps2,12,FALSE)</f>
        <v>Field</v>
      </c>
      <c r="CG155">
        <f>VLOOKUP(AA155,Comps2,13,FALSE)</f>
        <v>0</v>
      </c>
      <c r="CH155" t="e">
        <f>VLOOKUP(AA155,Comps2,14,FALSE)</f>
        <v>#N/A</v>
      </c>
      <c r="CI155" t="str">
        <f>VLOOKUP(AA155,Comps2,15,FALSE)</f>
        <v>LAB</v>
      </c>
    </row>
    <row r="156" spans="1:87" x14ac:dyDescent="0.25">
      <c r="A156" s="1">
        <v>44795</v>
      </c>
      <c r="B156">
        <v>8</v>
      </c>
      <c r="C156">
        <v>2022</v>
      </c>
      <c r="D156" t="s">
        <v>729</v>
      </c>
      <c r="E156" t="s">
        <v>730</v>
      </c>
      <c r="F156" t="s">
        <v>78</v>
      </c>
      <c r="G156" t="s">
        <v>79</v>
      </c>
      <c r="H156" t="s">
        <v>80</v>
      </c>
      <c r="I156" t="s">
        <v>81</v>
      </c>
      <c r="J156" t="s">
        <v>82</v>
      </c>
      <c r="K156" t="s">
        <v>83</v>
      </c>
      <c r="M156" t="s">
        <v>527</v>
      </c>
      <c r="N156" t="s">
        <v>86</v>
      </c>
      <c r="O156" s="2">
        <v>0.69444444444444453</v>
      </c>
      <c r="P156" t="s">
        <v>528</v>
      </c>
      <c r="Q156">
        <v>1</v>
      </c>
      <c r="R156" t="s">
        <v>88</v>
      </c>
      <c r="S156">
        <v>32.579559000000003</v>
      </c>
      <c r="T156">
        <v>-117.137264</v>
      </c>
      <c r="U156" t="s">
        <v>89</v>
      </c>
      <c r="V156" t="b">
        <v>0</v>
      </c>
      <c r="X156" t="s">
        <v>529</v>
      </c>
      <c r="Y156" t="s">
        <v>91</v>
      </c>
      <c r="AA156" t="s">
        <v>740</v>
      </c>
      <c r="AB156" t="s">
        <v>732</v>
      </c>
      <c r="AC156" t="s">
        <v>733</v>
      </c>
      <c r="AD156" t="s">
        <v>96</v>
      </c>
      <c r="AE156">
        <v>1</v>
      </c>
      <c r="AF156" t="s">
        <v>741</v>
      </c>
      <c r="AG156" t="b">
        <v>1</v>
      </c>
      <c r="AH156" t="s">
        <v>742</v>
      </c>
      <c r="AI156" t="s">
        <v>99</v>
      </c>
      <c r="AJ156" t="s">
        <v>100</v>
      </c>
      <c r="AK156">
        <v>83.26</v>
      </c>
      <c r="AL156" t="s">
        <v>101</v>
      </c>
      <c r="AN156" t="s">
        <v>736</v>
      </c>
      <c r="AO156">
        <v>1</v>
      </c>
      <c r="AP156" t="s">
        <v>103</v>
      </c>
      <c r="AQ156">
        <v>112.34</v>
      </c>
      <c r="AR156" t="s">
        <v>101</v>
      </c>
      <c r="AS156" t="s">
        <v>83</v>
      </c>
      <c r="AT156" t="s">
        <v>104</v>
      </c>
      <c r="AU156" t="s">
        <v>737</v>
      </c>
      <c r="AV156" t="s">
        <v>106</v>
      </c>
      <c r="AW156" t="s">
        <v>107</v>
      </c>
      <c r="AX156">
        <v>90</v>
      </c>
      <c r="AY156" t="s">
        <v>121</v>
      </c>
      <c r="AZ156" t="s">
        <v>109</v>
      </c>
      <c r="BA156" t="s">
        <v>110</v>
      </c>
      <c r="BB156" t="s">
        <v>122</v>
      </c>
      <c r="BC156" t="s">
        <v>738</v>
      </c>
      <c r="BD156" s="1">
        <v>44974</v>
      </c>
      <c r="BE156" t="s">
        <v>739</v>
      </c>
      <c r="BF156" s="1">
        <v>44795</v>
      </c>
      <c r="BG156" t="s">
        <v>114</v>
      </c>
      <c r="BH156" s="1">
        <v>44973</v>
      </c>
      <c r="BI156">
        <v>1</v>
      </c>
      <c r="BJ156">
        <f>BK156*1000</f>
        <v>370</v>
      </c>
      <c r="BK156">
        <v>0.37</v>
      </c>
      <c r="BL156">
        <v>0.37</v>
      </c>
      <c r="BM156" t="s">
        <v>115</v>
      </c>
      <c r="BN156" t="s">
        <v>116</v>
      </c>
      <c r="BO156">
        <v>0.21</v>
      </c>
      <c r="BP156">
        <v>0.64</v>
      </c>
      <c r="BQ156">
        <v>1</v>
      </c>
      <c r="BR156" t="s">
        <v>117</v>
      </c>
      <c r="BS156" t="s">
        <v>118</v>
      </c>
      <c r="BT156" t="s">
        <v>119</v>
      </c>
      <c r="BU156" t="s">
        <v>120</v>
      </c>
      <c r="BX156" t="b">
        <v>0</v>
      </c>
      <c r="BY156" t="b">
        <v>1</v>
      </c>
      <c r="BZ156">
        <f>VLOOKUP(AA156,Comps2,6,FALSE)</f>
        <v>215</v>
      </c>
      <c r="CA156">
        <f>VLOOKUP(AA156,Comps2,7,FALSE)</f>
        <v>235</v>
      </c>
      <c r="CB156" t="str">
        <f>VLOOKUP(AA156,Comps2,8,FALSE)</f>
        <v>mm</v>
      </c>
      <c r="CC156" t="str">
        <f>VLOOKUP(AA156,Comps2,9,FALSE)</f>
        <v>Field</v>
      </c>
      <c r="CD156">
        <f>VLOOKUP(AA156,Comps2,10,FALSE)</f>
        <v>100</v>
      </c>
      <c r="CE156" t="str">
        <f>VLOOKUP(AA156,Comps2,11,FALSE)</f>
        <v>g</v>
      </c>
      <c r="CF156" t="str">
        <f>VLOOKUP(AA156,Comps2,12,FALSE)</f>
        <v>Field</v>
      </c>
      <c r="CG156">
        <f>VLOOKUP(AA156,Comps2,13,FALSE)</f>
        <v>0</v>
      </c>
      <c r="CH156" t="e">
        <f>VLOOKUP(AA156,Comps2,14,FALSE)</f>
        <v>#N/A</v>
      </c>
      <c r="CI156" t="str">
        <f>VLOOKUP(AA156,Comps2,15,FALSE)</f>
        <v>LAB</v>
      </c>
    </row>
    <row r="157" spans="1:87" x14ac:dyDescent="0.25">
      <c r="A157" s="1">
        <v>44797</v>
      </c>
      <c r="B157">
        <v>8</v>
      </c>
      <c r="C157">
        <v>2022</v>
      </c>
      <c r="D157" t="s">
        <v>878</v>
      </c>
      <c r="E157" t="s">
        <v>879</v>
      </c>
      <c r="F157" t="s">
        <v>78</v>
      </c>
      <c r="G157" t="s">
        <v>79</v>
      </c>
      <c r="H157" t="s">
        <v>80</v>
      </c>
      <c r="I157" t="s">
        <v>81</v>
      </c>
      <c r="J157" t="s">
        <v>82</v>
      </c>
      <c r="K157" t="s">
        <v>83</v>
      </c>
      <c r="M157" t="s">
        <v>527</v>
      </c>
      <c r="N157" t="s">
        <v>86</v>
      </c>
      <c r="O157" s="2">
        <v>0.33333333333333331</v>
      </c>
      <c r="P157" t="s">
        <v>528</v>
      </c>
      <c r="Q157">
        <v>1</v>
      </c>
      <c r="R157" t="s">
        <v>88</v>
      </c>
      <c r="S157">
        <v>33.191589999999998</v>
      </c>
      <c r="T157">
        <v>-117.38888</v>
      </c>
      <c r="U157" t="s">
        <v>89</v>
      </c>
      <c r="V157" t="b">
        <v>0</v>
      </c>
      <c r="X157" t="s">
        <v>529</v>
      </c>
      <c r="Y157" t="s">
        <v>91</v>
      </c>
      <c r="AA157" t="s">
        <v>889</v>
      </c>
      <c r="AB157" t="s">
        <v>890</v>
      </c>
      <c r="AC157" t="s">
        <v>891</v>
      </c>
      <c r="AD157" t="s">
        <v>96</v>
      </c>
      <c r="AE157">
        <v>1</v>
      </c>
      <c r="AF157" t="s">
        <v>892</v>
      </c>
      <c r="AG157" t="b">
        <v>1</v>
      </c>
      <c r="AH157" t="s">
        <v>893</v>
      </c>
      <c r="AI157" t="s">
        <v>99</v>
      </c>
      <c r="AJ157" t="s">
        <v>100</v>
      </c>
      <c r="AK157">
        <v>132.5</v>
      </c>
      <c r="AL157" t="s">
        <v>101</v>
      </c>
      <c r="AN157" t="s">
        <v>894</v>
      </c>
      <c r="AO157">
        <v>1</v>
      </c>
      <c r="AP157" t="s">
        <v>103</v>
      </c>
      <c r="AQ157">
        <v>250.01</v>
      </c>
      <c r="AR157" t="s">
        <v>101</v>
      </c>
      <c r="AS157" t="s">
        <v>83</v>
      </c>
      <c r="AT157" t="s">
        <v>104</v>
      </c>
      <c r="AU157" t="s">
        <v>895</v>
      </c>
      <c r="AV157" t="s">
        <v>106</v>
      </c>
      <c r="AW157" t="s">
        <v>107</v>
      </c>
      <c r="AX157">
        <v>90</v>
      </c>
      <c r="AY157" t="s">
        <v>121</v>
      </c>
      <c r="AZ157" t="s">
        <v>109</v>
      </c>
      <c r="BA157" t="s">
        <v>110</v>
      </c>
      <c r="BB157" t="s">
        <v>122</v>
      </c>
      <c r="BC157" t="s">
        <v>1618</v>
      </c>
      <c r="BD157" s="1">
        <v>45020</v>
      </c>
      <c r="BE157" t="s">
        <v>896</v>
      </c>
      <c r="BF157" s="1">
        <v>44797</v>
      </c>
      <c r="BG157" t="s">
        <v>114</v>
      </c>
      <c r="BH157" s="1">
        <v>44981</v>
      </c>
      <c r="BI157">
        <v>1</v>
      </c>
      <c r="BJ157">
        <f>BK157*1000</f>
        <v>370</v>
      </c>
      <c r="BK157">
        <v>0.37</v>
      </c>
      <c r="BL157">
        <v>0.37</v>
      </c>
      <c r="BM157" t="s">
        <v>115</v>
      </c>
      <c r="BN157" t="s">
        <v>116</v>
      </c>
      <c r="BO157">
        <v>0.21</v>
      </c>
      <c r="BP157">
        <v>0.64</v>
      </c>
      <c r="BQ157">
        <v>1</v>
      </c>
      <c r="BR157" t="s">
        <v>117</v>
      </c>
      <c r="BS157" t="s">
        <v>118</v>
      </c>
      <c r="BT157" t="s">
        <v>119</v>
      </c>
      <c r="BU157" t="s">
        <v>120</v>
      </c>
      <c r="BX157" t="b">
        <v>0</v>
      </c>
      <c r="BY157" t="b">
        <v>1</v>
      </c>
      <c r="BZ157">
        <f>VLOOKUP(AA157,Comps2,6,FALSE)</f>
        <v>246</v>
      </c>
      <c r="CA157">
        <f>VLOOKUP(AA157,Comps2,7,FALSE)</f>
        <v>255</v>
      </c>
      <c r="CB157" t="str">
        <f>VLOOKUP(AA157,Comps2,8,FALSE)</f>
        <v>mm</v>
      </c>
      <c r="CC157" t="str">
        <f>VLOOKUP(AA157,Comps2,9,FALSE)</f>
        <v>Field</v>
      </c>
      <c r="CD157">
        <f>VLOOKUP(AA157,Comps2,10,FALSE)</f>
        <v>245</v>
      </c>
      <c r="CE157" t="str">
        <f>VLOOKUP(AA157,Comps2,11,FALSE)</f>
        <v>g</v>
      </c>
      <c r="CF157" t="str">
        <f>VLOOKUP(AA157,Comps2,12,FALSE)</f>
        <v>Field</v>
      </c>
      <c r="CG157">
        <f>VLOOKUP(AA157,Comps2,13,FALSE)</f>
        <v>0</v>
      </c>
      <c r="CH157" t="e">
        <f>VLOOKUP(AA157,Comps2,14,FALSE)</f>
        <v>#N/A</v>
      </c>
      <c r="CI157" t="str">
        <f>VLOOKUP(AA157,Comps2,15,FALSE)</f>
        <v>LAB</v>
      </c>
    </row>
    <row r="158" spans="1:87" x14ac:dyDescent="0.25">
      <c r="A158" s="1">
        <v>44797</v>
      </c>
      <c r="B158">
        <v>8</v>
      </c>
      <c r="C158">
        <v>2022</v>
      </c>
      <c r="D158" t="s">
        <v>878</v>
      </c>
      <c r="E158" t="s">
        <v>879</v>
      </c>
      <c r="F158" t="s">
        <v>78</v>
      </c>
      <c r="G158" t="s">
        <v>79</v>
      </c>
      <c r="H158" t="s">
        <v>80</v>
      </c>
      <c r="I158" t="s">
        <v>81</v>
      </c>
      <c r="J158" t="s">
        <v>82</v>
      </c>
      <c r="K158" t="s">
        <v>83</v>
      </c>
      <c r="M158" t="s">
        <v>527</v>
      </c>
      <c r="N158" t="s">
        <v>86</v>
      </c>
      <c r="O158" s="2">
        <v>0.33333333333333331</v>
      </c>
      <c r="P158" t="s">
        <v>528</v>
      </c>
      <c r="Q158">
        <v>1</v>
      </c>
      <c r="R158" t="s">
        <v>88</v>
      </c>
      <c r="S158">
        <v>33.191589999999998</v>
      </c>
      <c r="T158">
        <v>-117.38888</v>
      </c>
      <c r="U158" t="s">
        <v>89</v>
      </c>
      <c r="V158" t="b">
        <v>0</v>
      </c>
      <c r="X158" t="s">
        <v>529</v>
      </c>
      <c r="Y158" t="s">
        <v>91</v>
      </c>
      <c r="AA158" t="s">
        <v>897</v>
      </c>
      <c r="AB158" t="s">
        <v>890</v>
      </c>
      <c r="AC158" t="s">
        <v>891</v>
      </c>
      <c r="AD158" t="s">
        <v>96</v>
      </c>
      <c r="AE158">
        <v>1</v>
      </c>
      <c r="AF158" t="s">
        <v>898</v>
      </c>
      <c r="AG158" t="b">
        <v>1</v>
      </c>
      <c r="AH158" t="s">
        <v>899</v>
      </c>
      <c r="AI158" t="s">
        <v>99</v>
      </c>
      <c r="AJ158" t="s">
        <v>100</v>
      </c>
      <c r="AK158">
        <v>117.51</v>
      </c>
      <c r="AL158" t="s">
        <v>101</v>
      </c>
      <c r="AN158" t="s">
        <v>894</v>
      </c>
      <c r="AO158">
        <v>1</v>
      </c>
      <c r="AP158" t="s">
        <v>103</v>
      </c>
      <c r="AQ158">
        <v>250.01</v>
      </c>
      <c r="AR158" t="s">
        <v>101</v>
      </c>
      <c r="AS158" t="s">
        <v>83</v>
      </c>
      <c r="AT158" t="s">
        <v>104</v>
      </c>
      <c r="AU158" t="s">
        <v>895</v>
      </c>
      <c r="AV158" t="s">
        <v>106</v>
      </c>
      <c r="AW158" t="s">
        <v>107</v>
      </c>
      <c r="AX158">
        <v>90</v>
      </c>
      <c r="AY158" t="s">
        <v>121</v>
      </c>
      <c r="AZ158" t="s">
        <v>109</v>
      </c>
      <c r="BA158" t="s">
        <v>110</v>
      </c>
      <c r="BB158" t="s">
        <v>122</v>
      </c>
      <c r="BC158" t="s">
        <v>1618</v>
      </c>
      <c r="BD158" s="1">
        <v>45020</v>
      </c>
      <c r="BE158" t="s">
        <v>896</v>
      </c>
      <c r="BF158" s="1">
        <v>44797</v>
      </c>
      <c r="BG158" t="s">
        <v>114</v>
      </c>
      <c r="BH158" s="1">
        <v>44981</v>
      </c>
      <c r="BI158">
        <v>1</v>
      </c>
      <c r="BJ158">
        <f>BK158*1000</f>
        <v>370</v>
      </c>
      <c r="BK158">
        <v>0.37</v>
      </c>
      <c r="BL158">
        <v>0.37</v>
      </c>
      <c r="BM158" t="s">
        <v>115</v>
      </c>
      <c r="BN158" t="s">
        <v>116</v>
      </c>
      <c r="BO158">
        <v>0.21</v>
      </c>
      <c r="BP158">
        <v>0.64</v>
      </c>
      <c r="BQ158">
        <v>1</v>
      </c>
      <c r="BR158" t="s">
        <v>117</v>
      </c>
      <c r="BS158" t="s">
        <v>118</v>
      </c>
      <c r="BT158" t="s">
        <v>119</v>
      </c>
      <c r="BU158" t="s">
        <v>120</v>
      </c>
      <c r="BX158" t="b">
        <v>0</v>
      </c>
      <c r="BY158" t="b">
        <v>1</v>
      </c>
      <c r="BZ158">
        <f>VLOOKUP(AA158,Comps2,6,FALSE)</f>
        <v>331</v>
      </c>
      <c r="CA158">
        <f>VLOOKUP(AA158,Comps2,7,FALSE)</f>
        <v>235</v>
      </c>
      <c r="CB158" t="str">
        <f>VLOOKUP(AA158,Comps2,8,FALSE)</f>
        <v>mm</v>
      </c>
      <c r="CC158" t="str">
        <f>VLOOKUP(AA158,Comps2,9,FALSE)</f>
        <v>Field</v>
      </c>
      <c r="CD158">
        <f>VLOOKUP(AA158,Comps2,10,FALSE)</f>
        <v>215</v>
      </c>
      <c r="CE158" t="str">
        <f>VLOOKUP(AA158,Comps2,11,FALSE)</f>
        <v>g</v>
      </c>
      <c r="CF158" t="str">
        <f>VLOOKUP(AA158,Comps2,12,FALSE)</f>
        <v>Field</v>
      </c>
      <c r="CG158">
        <f>VLOOKUP(AA158,Comps2,13,FALSE)</f>
        <v>0</v>
      </c>
      <c r="CH158" t="e">
        <f>VLOOKUP(AA158,Comps2,14,FALSE)</f>
        <v>#N/A</v>
      </c>
      <c r="CI158" t="str">
        <f>VLOOKUP(AA158,Comps2,15,FALSE)</f>
        <v>LAB</v>
      </c>
    </row>
    <row r="159" spans="1:87" x14ac:dyDescent="0.25">
      <c r="A159" s="1">
        <v>44725</v>
      </c>
      <c r="B159">
        <v>6</v>
      </c>
      <c r="C159">
        <v>2022</v>
      </c>
      <c r="D159" t="s">
        <v>525</v>
      </c>
      <c r="E159" t="s">
        <v>526</v>
      </c>
      <c r="F159" t="s">
        <v>78</v>
      </c>
      <c r="G159" t="s">
        <v>79</v>
      </c>
      <c r="H159" t="s">
        <v>80</v>
      </c>
      <c r="I159" t="s">
        <v>81</v>
      </c>
      <c r="J159" t="s">
        <v>82</v>
      </c>
      <c r="K159" t="s">
        <v>83</v>
      </c>
      <c r="M159" t="s">
        <v>527</v>
      </c>
      <c r="N159" t="s">
        <v>86</v>
      </c>
      <c r="O159" s="2">
        <v>0.61805555555555558</v>
      </c>
      <c r="P159" t="s">
        <v>528</v>
      </c>
      <c r="Q159">
        <v>1</v>
      </c>
      <c r="R159" t="s">
        <v>88</v>
      </c>
      <c r="S159">
        <v>32.70778</v>
      </c>
      <c r="T159">
        <v>-117.17868</v>
      </c>
      <c r="U159" t="s">
        <v>89</v>
      </c>
      <c r="V159" t="b">
        <v>0</v>
      </c>
      <c r="X159" t="s">
        <v>529</v>
      </c>
      <c r="Y159" t="s">
        <v>91</v>
      </c>
      <c r="AA159" t="s">
        <v>530</v>
      </c>
      <c r="AB159" t="s">
        <v>531</v>
      </c>
      <c r="AC159" t="s">
        <v>532</v>
      </c>
      <c r="AD159" t="s">
        <v>96</v>
      </c>
      <c r="AE159">
        <v>1</v>
      </c>
      <c r="AF159" t="s">
        <v>533</v>
      </c>
      <c r="AG159" t="b">
        <v>1</v>
      </c>
      <c r="AH159" t="s">
        <v>534</v>
      </c>
      <c r="AI159" t="s">
        <v>99</v>
      </c>
      <c r="AJ159" t="s">
        <v>100</v>
      </c>
      <c r="AK159">
        <v>225</v>
      </c>
      <c r="AL159" t="s">
        <v>101</v>
      </c>
      <c r="AN159" t="s">
        <v>535</v>
      </c>
      <c r="AO159">
        <v>1</v>
      </c>
      <c r="AP159" t="s">
        <v>103</v>
      </c>
      <c r="AQ159">
        <v>1195</v>
      </c>
      <c r="AR159" t="s">
        <v>101</v>
      </c>
      <c r="AS159" t="s">
        <v>83</v>
      </c>
      <c r="AT159" t="s">
        <v>104</v>
      </c>
      <c r="AU159" t="s">
        <v>536</v>
      </c>
      <c r="AV159" t="s">
        <v>106</v>
      </c>
      <c r="AW159" t="s">
        <v>107</v>
      </c>
      <c r="AX159">
        <v>90</v>
      </c>
      <c r="AY159" t="s">
        <v>121</v>
      </c>
      <c r="AZ159" t="s">
        <v>109</v>
      </c>
      <c r="BA159" t="s">
        <v>110</v>
      </c>
      <c r="BB159" t="s">
        <v>122</v>
      </c>
      <c r="BC159" t="s">
        <v>112</v>
      </c>
      <c r="BD159" s="1">
        <v>44839</v>
      </c>
      <c r="BE159" t="s">
        <v>537</v>
      </c>
      <c r="BF159" s="1">
        <v>44725</v>
      </c>
      <c r="BG159" t="s">
        <v>114</v>
      </c>
      <c r="BH159" s="1">
        <v>44819</v>
      </c>
      <c r="BI159">
        <v>1</v>
      </c>
      <c r="BJ159">
        <f>BK159*1000</f>
        <v>360</v>
      </c>
      <c r="BK159">
        <v>0.36</v>
      </c>
      <c r="BL159">
        <v>0.36</v>
      </c>
      <c r="BM159" t="s">
        <v>115</v>
      </c>
      <c r="BN159" t="s">
        <v>116</v>
      </c>
      <c r="BO159">
        <v>0.21</v>
      </c>
      <c r="BP159">
        <v>0.62</v>
      </c>
      <c r="BQ159">
        <v>1</v>
      </c>
      <c r="BR159" t="s">
        <v>117</v>
      </c>
      <c r="BS159" t="s">
        <v>118</v>
      </c>
      <c r="BT159" t="s">
        <v>119</v>
      </c>
      <c r="BU159" t="s">
        <v>120</v>
      </c>
      <c r="BX159" t="b">
        <v>0</v>
      </c>
      <c r="BY159" t="b">
        <v>1</v>
      </c>
      <c r="BZ159">
        <f>VLOOKUP(AA159,Comps2,6,FALSE)</f>
        <v>251</v>
      </c>
      <c r="CA159">
        <f>VLOOKUP(AA159,Comps2,7,FALSE)</f>
        <v>256</v>
      </c>
      <c r="CB159" t="str">
        <f>VLOOKUP(AA159,Comps2,8,FALSE)</f>
        <v>mm</v>
      </c>
      <c r="CC159" t="str">
        <f>VLOOKUP(AA159,Comps2,9,FALSE)</f>
        <v>Field</v>
      </c>
      <c r="CD159">
        <f>VLOOKUP(AA159,Comps2,10,FALSE)</f>
        <v>225</v>
      </c>
      <c r="CE159" t="str">
        <f>VLOOKUP(AA159,Comps2,11,FALSE)</f>
        <v>g</v>
      </c>
      <c r="CF159" t="str">
        <f>VLOOKUP(AA159,Comps2,12,FALSE)</f>
        <v>Field</v>
      </c>
      <c r="CG159">
        <f>VLOOKUP(AA159,Comps2,13,FALSE)</f>
        <v>0</v>
      </c>
      <c r="CH159" t="e">
        <f>VLOOKUP(AA159,Comps2,14,FALSE)</f>
        <v>#N/A</v>
      </c>
      <c r="CI159" t="str">
        <f>VLOOKUP(AA159,Comps2,15,FALSE)</f>
        <v>LAB</v>
      </c>
    </row>
    <row r="160" spans="1:87" x14ac:dyDescent="0.25">
      <c r="A160" s="1">
        <v>44727</v>
      </c>
      <c r="B160">
        <v>6</v>
      </c>
      <c r="C160">
        <v>2022</v>
      </c>
      <c r="D160" t="s">
        <v>525</v>
      </c>
      <c r="E160" t="s">
        <v>526</v>
      </c>
      <c r="F160" t="s">
        <v>78</v>
      </c>
      <c r="G160" t="s">
        <v>79</v>
      </c>
      <c r="H160" t="s">
        <v>80</v>
      </c>
      <c r="I160" t="s">
        <v>81</v>
      </c>
      <c r="J160" t="s">
        <v>82</v>
      </c>
      <c r="K160" t="s">
        <v>83</v>
      </c>
      <c r="M160" t="s">
        <v>573</v>
      </c>
      <c r="N160" t="s">
        <v>86</v>
      </c>
      <c r="O160" s="2">
        <v>0.52777777777777779</v>
      </c>
      <c r="P160" t="s">
        <v>528</v>
      </c>
      <c r="Q160">
        <v>1</v>
      </c>
      <c r="R160" t="s">
        <v>88</v>
      </c>
      <c r="S160">
        <v>32.70778</v>
      </c>
      <c r="T160">
        <v>-117.17868</v>
      </c>
      <c r="U160" t="s">
        <v>89</v>
      </c>
      <c r="V160" t="b">
        <v>0</v>
      </c>
      <c r="X160" t="s">
        <v>529</v>
      </c>
      <c r="Y160" t="s">
        <v>91</v>
      </c>
      <c r="AA160" t="s">
        <v>574</v>
      </c>
      <c r="AB160" t="s">
        <v>531</v>
      </c>
      <c r="AC160" t="s">
        <v>532</v>
      </c>
      <c r="AD160" t="s">
        <v>96</v>
      </c>
      <c r="AE160">
        <v>1</v>
      </c>
      <c r="AF160" t="s">
        <v>575</v>
      </c>
      <c r="AG160" t="b">
        <v>1</v>
      </c>
      <c r="AH160" t="s">
        <v>576</v>
      </c>
      <c r="AI160" t="s">
        <v>99</v>
      </c>
      <c r="AJ160" t="s">
        <v>100</v>
      </c>
      <c r="AK160">
        <v>210</v>
      </c>
      <c r="AL160" t="s">
        <v>101</v>
      </c>
      <c r="AN160" t="s">
        <v>535</v>
      </c>
      <c r="AO160">
        <v>1</v>
      </c>
      <c r="AP160" t="s">
        <v>103</v>
      </c>
      <c r="AQ160">
        <v>1195</v>
      </c>
      <c r="AR160" t="s">
        <v>101</v>
      </c>
      <c r="AS160" t="s">
        <v>83</v>
      </c>
      <c r="AT160" t="s">
        <v>104</v>
      </c>
      <c r="AU160" t="s">
        <v>536</v>
      </c>
      <c r="AV160" t="s">
        <v>106</v>
      </c>
      <c r="AW160" t="s">
        <v>107</v>
      </c>
      <c r="AX160">
        <v>90</v>
      </c>
      <c r="AY160" t="s">
        <v>121</v>
      </c>
      <c r="AZ160" t="s">
        <v>109</v>
      </c>
      <c r="BA160" t="s">
        <v>110</v>
      </c>
      <c r="BB160" t="s">
        <v>122</v>
      </c>
      <c r="BC160" t="s">
        <v>112</v>
      </c>
      <c r="BD160" s="1">
        <v>44839</v>
      </c>
      <c r="BE160" t="s">
        <v>537</v>
      </c>
      <c r="BF160" s="1">
        <v>44725</v>
      </c>
      <c r="BG160" t="s">
        <v>114</v>
      </c>
      <c r="BH160" s="1">
        <v>44819</v>
      </c>
      <c r="BI160">
        <v>1</v>
      </c>
      <c r="BJ160">
        <f>BK160*1000</f>
        <v>360</v>
      </c>
      <c r="BK160">
        <v>0.36</v>
      </c>
      <c r="BL160">
        <v>0.36</v>
      </c>
      <c r="BM160" t="s">
        <v>115</v>
      </c>
      <c r="BN160" t="s">
        <v>116</v>
      </c>
      <c r="BO160">
        <v>0.21</v>
      </c>
      <c r="BP160">
        <v>0.62</v>
      </c>
      <c r="BQ160">
        <v>1</v>
      </c>
      <c r="BR160" t="s">
        <v>117</v>
      </c>
      <c r="BS160" t="s">
        <v>118</v>
      </c>
      <c r="BT160" t="s">
        <v>119</v>
      </c>
      <c r="BU160" t="s">
        <v>120</v>
      </c>
      <c r="BX160" t="b">
        <v>0</v>
      </c>
      <c r="BY160" t="b">
        <v>1</v>
      </c>
      <c r="BZ160">
        <f>VLOOKUP(AA160,Comps2,6,FALSE)</f>
        <v>237</v>
      </c>
      <c r="CA160">
        <f>VLOOKUP(AA160,Comps2,7,FALSE)</f>
        <v>241</v>
      </c>
      <c r="CB160" t="str">
        <f>VLOOKUP(AA160,Comps2,8,FALSE)</f>
        <v>mm</v>
      </c>
      <c r="CC160" t="str">
        <f>VLOOKUP(AA160,Comps2,9,FALSE)</f>
        <v>Field</v>
      </c>
      <c r="CD160">
        <f>VLOOKUP(AA160,Comps2,10,FALSE)</f>
        <v>210</v>
      </c>
      <c r="CE160" t="str">
        <f>VLOOKUP(AA160,Comps2,11,FALSE)</f>
        <v>g</v>
      </c>
      <c r="CF160" t="str">
        <f>VLOOKUP(AA160,Comps2,12,FALSE)</f>
        <v>Field</v>
      </c>
      <c r="CG160">
        <f>VLOOKUP(AA160,Comps2,13,FALSE)</f>
        <v>0</v>
      </c>
      <c r="CH160" t="e">
        <f>VLOOKUP(AA160,Comps2,14,FALSE)</f>
        <v>#N/A</v>
      </c>
      <c r="CI160" t="str">
        <f>VLOOKUP(AA160,Comps2,15,FALSE)</f>
        <v>LAB</v>
      </c>
    </row>
    <row r="161" spans="1:87" x14ac:dyDescent="0.25">
      <c r="A161" s="1">
        <v>44727</v>
      </c>
      <c r="B161">
        <v>6</v>
      </c>
      <c r="C161">
        <v>2022</v>
      </c>
      <c r="D161" t="s">
        <v>525</v>
      </c>
      <c r="E161" t="s">
        <v>526</v>
      </c>
      <c r="F161" t="s">
        <v>78</v>
      </c>
      <c r="G161" t="s">
        <v>79</v>
      </c>
      <c r="H161" t="s">
        <v>80</v>
      </c>
      <c r="I161" t="s">
        <v>81</v>
      </c>
      <c r="J161" t="s">
        <v>82</v>
      </c>
      <c r="K161" t="s">
        <v>83</v>
      </c>
      <c r="M161" t="s">
        <v>573</v>
      </c>
      <c r="N161" t="s">
        <v>86</v>
      </c>
      <c r="O161" s="2">
        <v>0.52777777777777779</v>
      </c>
      <c r="P161" t="s">
        <v>528</v>
      </c>
      <c r="Q161">
        <v>1</v>
      </c>
      <c r="R161" t="s">
        <v>88</v>
      </c>
      <c r="S161">
        <v>32.70778</v>
      </c>
      <c r="T161">
        <v>-117.17868</v>
      </c>
      <c r="U161" t="s">
        <v>89</v>
      </c>
      <c r="V161" t="b">
        <v>0</v>
      </c>
      <c r="X161" t="s">
        <v>529</v>
      </c>
      <c r="Y161" t="s">
        <v>91</v>
      </c>
      <c r="AA161" t="s">
        <v>577</v>
      </c>
      <c r="AB161" t="s">
        <v>531</v>
      </c>
      <c r="AC161" t="s">
        <v>532</v>
      </c>
      <c r="AD161" t="s">
        <v>96</v>
      </c>
      <c r="AE161">
        <v>1</v>
      </c>
      <c r="AF161" t="s">
        <v>578</v>
      </c>
      <c r="AG161" t="b">
        <v>1</v>
      </c>
      <c r="AH161" t="s">
        <v>579</v>
      </c>
      <c r="AI161" t="s">
        <v>99</v>
      </c>
      <c r="AJ161" t="s">
        <v>100</v>
      </c>
      <c r="AK161">
        <v>295</v>
      </c>
      <c r="AL161" t="s">
        <v>101</v>
      </c>
      <c r="AN161" t="s">
        <v>535</v>
      </c>
      <c r="AO161">
        <v>1</v>
      </c>
      <c r="AP161" t="s">
        <v>103</v>
      </c>
      <c r="AQ161">
        <v>1195</v>
      </c>
      <c r="AR161" t="s">
        <v>101</v>
      </c>
      <c r="AS161" t="s">
        <v>83</v>
      </c>
      <c r="AT161" t="s">
        <v>104</v>
      </c>
      <c r="AU161" t="s">
        <v>536</v>
      </c>
      <c r="AV161" t="s">
        <v>106</v>
      </c>
      <c r="AW161" t="s">
        <v>107</v>
      </c>
      <c r="AX161">
        <v>90</v>
      </c>
      <c r="AY161" t="s">
        <v>121</v>
      </c>
      <c r="AZ161" t="s">
        <v>109</v>
      </c>
      <c r="BA161" t="s">
        <v>110</v>
      </c>
      <c r="BB161" t="s">
        <v>122</v>
      </c>
      <c r="BC161" t="s">
        <v>112</v>
      </c>
      <c r="BD161" s="1">
        <v>44839</v>
      </c>
      <c r="BE161" t="s">
        <v>537</v>
      </c>
      <c r="BF161" s="1">
        <v>44725</v>
      </c>
      <c r="BG161" t="s">
        <v>114</v>
      </c>
      <c r="BH161" s="1">
        <v>44819</v>
      </c>
      <c r="BI161">
        <v>1</v>
      </c>
      <c r="BJ161">
        <f>BK161*1000</f>
        <v>360</v>
      </c>
      <c r="BK161">
        <v>0.36</v>
      </c>
      <c r="BL161">
        <v>0.36</v>
      </c>
      <c r="BM161" t="s">
        <v>115</v>
      </c>
      <c r="BN161" t="s">
        <v>116</v>
      </c>
      <c r="BO161">
        <v>0.21</v>
      </c>
      <c r="BP161">
        <v>0.62</v>
      </c>
      <c r="BQ161">
        <v>1</v>
      </c>
      <c r="BR161" t="s">
        <v>117</v>
      </c>
      <c r="BS161" t="s">
        <v>118</v>
      </c>
      <c r="BT161" t="s">
        <v>119</v>
      </c>
      <c r="BU161" t="s">
        <v>120</v>
      </c>
      <c r="BX161" t="b">
        <v>0</v>
      </c>
      <c r="BY161" t="b">
        <v>1</v>
      </c>
      <c r="BZ161">
        <f>VLOOKUP(AA161,Comps2,6,FALSE)</f>
        <v>276</v>
      </c>
      <c r="CA161">
        <f>VLOOKUP(AA161,Comps2,7,FALSE)</f>
        <v>281</v>
      </c>
      <c r="CB161" t="str">
        <f>VLOOKUP(AA161,Comps2,8,FALSE)</f>
        <v>mm</v>
      </c>
      <c r="CC161" t="str">
        <f>VLOOKUP(AA161,Comps2,9,FALSE)</f>
        <v>Field</v>
      </c>
      <c r="CD161">
        <f>VLOOKUP(AA161,Comps2,10,FALSE)</f>
        <v>295</v>
      </c>
      <c r="CE161" t="str">
        <f>VLOOKUP(AA161,Comps2,11,FALSE)</f>
        <v>g</v>
      </c>
      <c r="CF161" t="str">
        <f>VLOOKUP(AA161,Comps2,12,FALSE)</f>
        <v>Field</v>
      </c>
      <c r="CG161">
        <f>VLOOKUP(AA161,Comps2,13,FALSE)</f>
        <v>0</v>
      </c>
      <c r="CH161" t="e">
        <f>VLOOKUP(AA161,Comps2,14,FALSE)</f>
        <v>#N/A</v>
      </c>
      <c r="CI161" t="str">
        <f>VLOOKUP(AA161,Comps2,15,FALSE)</f>
        <v>LAB</v>
      </c>
    </row>
    <row r="162" spans="1:87" x14ac:dyDescent="0.25">
      <c r="A162" s="1">
        <v>44727</v>
      </c>
      <c r="B162">
        <v>6</v>
      </c>
      <c r="C162">
        <v>2022</v>
      </c>
      <c r="D162" t="s">
        <v>525</v>
      </c>
      <c r="E162" t="s">
        <v>526</v>
      </c>
      <c r="F162" t="s">
        <v>78</v>
      </c>
      <c r="G162" t="s">
        <v>79</v>
      </c>
      <c r="H162" t="s">
        <v>80</v>
      </c>
      <c r="I162" t="s">
        <v>81</v>
      </c>
      <c r="J162" t="s">
        <v>82</v>
      </c>
      <c r="K162" t="s">
        <v>83</v>
      </c>
      <c r="M162" t="s">
        <v>573</v>
      </c>
      <c r="N162" t="s">
        <v>86</v>
      </c>
      <c r="O162" s="2">
        <v>0.52777777777777779</v>
      </c>
      <c r="P162" t="s">
        <v>528</v>
      </c>
      <c r="Q162">
        <v>1</v>
      </c>
      <c r="R162" t="s">
        <v>88</v>
      </c>
      <c r="S162">
        <v>32.70778</v>
      </c>
      <c r="T162">
        <v>-117.17868</v>
      </c>
      <c r="U162" t="s">
        <v>89</v>
      </c>
      <c r="V162" t="b">
        <v>0</v>
      </c>
      <c r="X162" t="s">
        <v>529</v>
      </c>
      <c r="Y162" t="s">
        <v>91</v>
      </c>
      <c r="AA162" t="s">
        <v>580</v>
      </c>
      <c r="AB162" t="s">
        <v>531</v>
      </c>
      <c r="AC162" t="s">
        <v>532</v>
      </c>
      <c r="AD162" t="s">
        <v>96</v>
      </c>
      <c r="AE162">
        <v>1</v>
      </c>
      <c r="AF162" t="s">
        <v>581</v>
      </c>
      <c r="AG162" t="b">
        <v>1</v>
      </c>
      <c r="AH162" t="s">
        <v>582</v>
      </c>
      <c r="AI162" t="s">
        <v>99</v>
      </c>
      <c r="AJ162" t="s">
        <v>100</v>
      </c>
      <c r="AK162">
        <v>210</v>
      </c>
      <c r="AL162" t="s">
        <v>101</v>
      </c>
      <c r="AN162" t="s">
        <v>535</v>
      </c>
      <c r="AO162">
        <v>1</v>
      </c>
      <c r="AP162" t="s">
        <v>103</v>
      </c>
      <c r="AQ162">
        <v>1195</v>
      </c>
      <c r="AR162" t="s">
        <v>101</v>
      </c>
      <c r="AS162" t="s">
        <v>83</v>
      </c>
      <c r="AT162" t="s">
        <v>104</v>
      </c>
      <c r="AU162" t="s">
        <v>536</v>
      </c>
      <c r="AV162" t="s">
        <v>106</v>
      </c>
      <c r="AW162" t="s">
        <v>107</v>
      </c>
      <c r="AX162">
        <v>90</v>
      </c>
      <c r="AY162" t="s">
        <v>121</v>
      </c>
      <c r="AZ162" t="s">
        <v>109</v>
      </c>
      <c r="BA162" t="s">
        <v>110</v>
      </c>
      <c r="BB162" t="s">
        <v>122</v>
      </c>
      <c r="BC162" t="s">
        <v>112</v>
      </c>
      <c r="BD162" s="1">
        <v>44839</v>
      </c>
      <c r="BE162" t="s">
        <v>537</v>
      </c>
      <c r="BF162" s="1">
        <v>44725</v>
      </c>
      <c r="BG162" t="s">
        <v>114</v>
      </c>
      <c r="BH162" s="1">
        <v>44819</v>
      </c>
      <c r="BI162">
        <v>1</v>
      </c>
      <c r="BJ162">
        <f>BK162*1000</f>
        <v>360</v>
      </c>
      <c r="BK162">
        <v>0.36</v>
      </c>
      <c r="BL162">
        <v>0.36</v>
      </c>
      <c r="BM162" t="s">
        <v>115</v>
      </c>
      <c r="BN162" t="s">
        <v>116</v>
      </c>
      <c r="BO162">
        <v>0.21</v>
      </c>
      <c r="BP162">
        <v>0.62</v>
      </c>
      <c r="BQ162">
        <v>1</v>
      </c>
      <c r="BR162" t="s">
        <v>117</v>
      </c>
      <c r="BS162" t="s">
        <v>118</v>
      </c>
      <c r="BT162" t="s">
        <v>119</v>
      </c>
      <c r="BU162" t="s">
        <v>120</v>
      </c>
      <c r="BX162" t="b">
        <v>0</v>
      </c>
      <c r="BY162" t="b">
        <v>1</v>
      </c>
      <c r="BZ162">
        <f>VLOOKUP(AA162,Comps2,6,FALSE)</f>
        <v>240</v>
      </c>
      <c r="CA162">
        <f>VLOOKUP(AA162,Comps2,7,FALSE)</f>
        <v>244</v>
      </c>
      <c r="CB162" t="str">
        <f>VLOOKUP(AA162,Comps2,8,FALSE)</f>
        <v>mm</v>
      </c>
      <c r="CC162" t="str">
        <f>VLOOKUP(AA162,Comps2,9,FALSE)</f>
        <v>Field</v>
      </c>
      <c r="CD162">
        <f>VLOOKUP(AA162,Comps2,10,FALSE)</f>
        <v>210</v>
      </c>
      <c r="CE162" t="str">
        <f>VLOOKUP(AA162,Comps2,11,FALSE)</f>
        <v>g</v>
      </c>
      <c r="CF162" t="str">
        <f>VLOOKUP(AA162,Comps2,12,FALSE)</f>
        <v>Field</v>
      </c>
      <c r="CG162">
        <f>VLOOKUP(AA162,Comps2,13,FALSE)</f>
        <v>0</v>
      </c>
      <c r="CH162" t="e">
        <f>VLOOKUP(AA162,Comps2,14,FALSE)</f>
        <v>#N/A</v>
      </c>
      <c r="CI162" t="str">
        <f>VLOOKUP(AA162,Comps2,15,FALSE)</f>
        <v>LAB</v>
      </c>
    </row>
    <row r="163" spans="1:87" x14ac:dyDescent="0.25">
      <c r="A163" s="1">
        <v>44727</v>
      </c>
      <c r="B163">
        <v>6</v>
      </c>
      <c r="C163">
        <v>2022</v>
      </c>
      <c r="D163" t="s">
        <v>525</v>
      </c>
      <c r="E163" t="s">
        <v>526</v>
      </c>
      <c r="F163" t="s">
        <v>78</v>
      </c>
      <c r="G163" t="s">
        <v>79</v>
      </c>
      <c r="H163" t="s">
        <v>80</v>
      </c>
      <c r="I163" t="s">
        <v>81</v>
      </c>
      <c r="J163" t="s">
        <v>82</v>
      </c>
      <c r="K163" t="s">
        <v>83</v>
      </c>
      <c r="M163" t="s">
        <v>573</v>
      </c>
      <c r="N163" t="s">
        <v>86</v>
      </c>
      <c r="O163" s="2">
        <v>0.52777777777777779</v>
      </c>
      <c r="P163" t="s">
        <v>528</v>
      </c>
      <c r="Q163">
        <v>1</v>
      </c>
      <c r="R163" t="s">
        <v>88</v>
      </c>
      <c r="S163">
        <v>32.70778</v>
      </c>
      <c r="T163">
        <v>-117.17868</v>
      </c>
      <c r="U163" t="s">
        <v>89</v>
      </c>
      <c r="V163" t="b">
        <v>0</v>
      </c>
      <c r="X163" t="s">
        <v>529</v>
      </c>
      <c r="Y163" t="s">
        <v>91</v>
      </c>
      <c r="AA163" t="s">
        <v>583</v>
      </c>
      <c r="AB163" t="s">
        <v>531</v>
      </c>
      <c r="AC163" t="s">
        <v>532</v>
      </c>
      <c r="AD163" t="s">
        <v>96</v>
      </c>
      <c r="AE163">
        <v>1</v>
      </c>
      <c r="AF163" t="s">
        <v>584</v>
      </c>
      <c r="AG163" t="b">
        <v>1</v>
      </c>
      <c r="AH163" t="s">
        <v>585</v>
      </c>
      <c r="AI163" t="s">
        <v>99</v>
      </c>
      <c r="AJ163" t="s">
        <v>100</v>
      </c>
      <c r="AK163">
        <v>255</v>
      </c>
      <c r="AL163" t="s">
        <v>101</v>
      </c>
      <c r="AN163" t="s">
        <v>535</v>
      </c>
      <c r="AO163">
        <v>1</v>
      </c>
      <c r="AP163" t="s">
        <v>103</v>
      </c>
      <c r="AQ163">
        <v>1195</v>
      </c>
      <c r="AR163" t="s">
        <v>101</v>
      </c>
      <c r="AS163" t="s">
        <v>83</v>
      </c>
      <c r="AT163" t="s">
        <v>104</v>
      </c>
      <c r="AU163" t="s">
        <v>536</v>
      </c>
      <c r="AV163" t="s">
        <v>106</v>
      </c>
      <c r="AW163" t="s">
        <v>107</v>
      </c>
      <c r="AX163">
        <v>90</v>
      </c>
      <c r="AY163" t="s">
        <v>121</v>
      </c>
      <c r="AZ163" t="s">
        <v>109</v>
      </c>
      <c r="BA163" t="s">
        <v>110</v>
      </c>
      <c r="BB163" t="s">
        <v>122</v>
      </c>
      <c r="BC163" t="s">
        <v>112</v>
      </c>
      <c r="BD163" s="1">
        <v>44839</v>
      </c>
      <c r="BE163" t="s">
        <v>537</v>
      </c>
      <c r="BF163" s="1">
        <v>44725</v>
      </c>
      <c r="BG163" t="s">
        <v>114</v>
      </c>
      <c r="BH163" s="1">
        <v>44819</v>
      </c>
      <c r="BI163">
        <v>1</v>
      </c>
      <c r="BJ163">
        <f>BK163*1000</f>
        <v>360</v>
      </c>
      <c r="BK163">
        <v>0.36</v>
      </c>
      <c r="BL163">
        <v>0.36</v>
      </c>
      <c r="BM163" t="s">
        <v>115</v>
      </c>
      <c r="BN163" t="s">
        <v>116</v>
      </c>
      <c r="BO163">
        <v>0.21</v>
      </c>
      <c r="BP163">
        <v>0.62</v>
      </c>
      <c r="BQ163">
        <v>1</v>
      </c>
      <c r="BR163" t="s">
        <v>117</v>
      </c>
      <c r="BS163" t="s">
        <v>118</v>
      </c>
      <c r="BT163" t="s">
        <v>119</v>
      </c>
      <c r="BU163" t="s">
        <v>120</v>
      </c>
      <c r="BX163" t="b">
        <v>0</v>
      </c>
      <c r="BY163" t="b">
        <v>1</v>
      </c>
      <c r="BZ163">
        <f>VLOOKUP(AA163,Comps2,6,FALSE)</f>
        <v>241</v>
      </c>
      <c r="CA163">
        <f>VLOOKUP(AA163,Comps2,7,FALSE)</f>
        <v>246</v>
      </c>
      <c r="CB163" t="str">
        <f>VLOOKUP(AA163,Comps2,8,FALSE)</f>
        <v>mm</v>
      </c>
      <c r="CC163" t="str">
        <f>VLOOKUP(AA163,Comps2,9,FALSE)</f>
        <v>Field</v>
      </c>
      <c r="CD163">
        <f>VLOOKUP(AA163,Comps2,10,FALSE)</f>
        <v>255</v>
      </c>
      <c r="CE163" t="str">
        <f>VLOOKUP(AA163,Comps2,11,FALSE)</f>
        <v>g</v>
      </c>
      <c r="CF163" t="str">
        <f>VLOOKUP(AA163,Comps2,12,FALSE)</f>
        <v>Field</v>
      </c>
      <c r="CG163">
        <f>VLOOKUP(AA163,Comps2,13,FALSE)</f>
        <v>0</v>
      </c>
      <c r="CH163" t="e">
        <f>VLOOKUP(AA163,Comps2,14,FALSE)</f>
        <v>#N/A</v>
      </c>
      <c r="CI163" t="str">
        <f>VLOOKUP(AA163,Comps2,15,FALSE)</f>
        <v>LAB</v>
      </c>
    </row>
    <row r="164" spans="1:87" x14ac:dyDescent="0.25">
      <c r="A164" s="1">
        <v>44797</v>
      </c>
      <c r="B164">
        <v>8</v>
      </c>
      <c r="C164">
        <v>2022</v>
      </c>
      <c r="D164" t="s">
        <v>878</v>
      </c>
      <c r="E164" t="s">
        <v>879</v>
      </c>
      <c r="F164" t="s">
        <v>78</v>
      </c>
      <c r="G164" t="s">
        <v>79</v>
      </c>
      <c r="H164" t="s">
        <v>80</v>
      </c>
      <c r="I164" t="s">
        <v>81</v>
      </c>
      <c r="J164" t="s">
        <v>82</v>
      </c>
      <c r="K164" t="s">
        <v>83</v>
      </c>
      <c r="M164" t="s">
        <v>527</v>
      </c>
      <c r="N164" t="s">
        <v>86</v>
      </c>
      <c r="O164" s="2">
        <v>0.33333333333333331</v>
      </c>
      <c r="P164" t="s">
        <v>528</v>
      </c>
      <c r="Q164">
        <v>1</v>
      </c>
      <c r="R164" t="s">
        <v>88</v>
      </c>
      <c r="S164">
        <v>33.191589999999998</v>
      </c>
      <c r="T164">
        <v>-117.38888</v>
      </c>
      <c r="U164" t="s">
        <v>89</v>
      </c>
      <c r="V164" t="b">
        <v>0</v>
      </c>
      <c r="X164" t="s">
        <v>529</v>
      </c>
      <c r="Y164" t="s">
        <v>91</v>
      </c>
      <c r="AA164" t="s">
        <v>880</v>
      </c>
      <c r="AB164" t="s">
        <v>787</v>
      </c>
      <c r="AC164" t="s">
        <v>788</v>
      </c>
      <c r="AD164" t="s">
        <v>96</v>
      </c>
      <c r="AE164">
        <v>1</v>
      </c>
      <c r="AF164" t="s">
        <v>881</v>
      </c>
      <c r="AG164" t="b">
        <v>1</v>
      </c>
      <c r="AH164" t="s">
        <v>882</v>
      </c>
      <c r="AI164" t="s">
        <v>99</v>
      </c>
      <c r="AJ164" t="s">
        <v>100</v>
      </c>
      <c r="AK164">
        <v>36.4</v>
      </c>
      <c r="AL164" t="s">
        <v>101</v>
      </c>
      <c r="AN164" t="s">
        <v>883</v>
      </c>
      <c r="AO164">
        <v>1</v>
      </c>
      <c r="AP164" t="s">
        <v>103</v>
      </c>
      <c r="AQ164">
        <v>400.38</v>
      </c>
      <c r="AR164" t="s">
        <v>101</v>
      </c>
      <c r="AS164" t="s">
        <v>83</v>
      </c>
      <c r="AT164" t="s">
        <v>104</v>
      </c>
      <c r="AU164" t="s">
        <v>884</v>
      </c>
      <c r="AV164" t="s">
        <v>106</v>
      </c>
      <c r="AW164" t="s">
        <v>107</v>
      </c>
      <c r="AX164">
        <v>90</v>
      </c>
      <c r="AY164" t="s">
        <v>121</v>
      </c>
      <c r="AZ164" t="s">
        <v>109</v>
      </c>
      <c r="BA164" t="s">
        <v>110</v>
      </c>
      <c r="BB164" t="s">
        <v>122</v>
      </c>
      <c r="BC164" t="s">
        <v>1618</v>
      </c>
      <c r="BD164" s="1">
        <v>45020</v>
      </c>
      <c r="BE164" t="s">
        <v>885</v>
      </c>
      <c r="BF164" s="1">
        <v>44797</v>
      </c>
      <c r="BG164" t="s">
        <v>114</v>
      </c>
      <c r="BH164" s="1">
        <v>44981</v>
      </c>
      <c r="BI164">
        <v>1</v>
      </c>
      <c r="BJ164">
        <f>BK164*1000</f>
        <v>360</v>
      </c>
      <c r="BK164">
        <v>0.36</v>
      </c>
      <c r="BL164">
        <v>0.36</v>
      </c>
      <c r="BM164" t="s">
        <v>115</v>
      </c>
      <c r="BN164" t="s">
        <v>116</v>
      </c>
      <c r="BO164">
        <v>0.21</v>
      </c>
      <c r="BP164">
        <v>0.64</v>
      </c>
      <c r="BQ164">
        <v>1</v>
      </c>
      <c r="BR164" t="s">
        <v>117</v>
      </c>
      <c r="BS164" t="s">
        <v>118</v>
      </c>
      <c r="BT164" t="s">
        <v>119</v>
      </c>
      <c r="BU164" t="s">
        <v>120</v>
      </c>
      <c r="BX164" t="b">
        <v>0</v>
      </c>
      <c r="BY164" t="b">
        <v>1</v>
      </c>
      <c r="BZ164">
        <f>VLOOKUP(AA164,Comps2,6,FALSE)</f>
        <v>190</v>
      </c>
      <c r="CA164">
        <f>VLOOKUP(AA164,Comps2,7,FALSE)</f>
        <v>205</v>
      </c>
      <c r="CB164" t="str">
        <f>VLOOKUP(AA164,Comps2,8,FALSE)</f>
        <v>mm</v>
      </c>
      <c r="CC164" t="str">
        <f>VLOOKUP(AA164,Comps2,9,FALSE)</f>
        <v>Field</v>
      </c>
      <c r="CD164">
        <f>VLOOKUP(AA164,Comps2,10,FALSE)</f>
        <v>165</v>
      </c>
      <c r="CE164" t="str">
        <f>VLOOKUP(AA164,Comps2,11,FALSE)</f>
        <v>g</v>
      </c>
      <c r="CF164" t="str">
        <f>VLOOKUP(AA164,Comps2,12,FALSE)</f>
        <v>Field</v>
      </c>
      <c r="CG164">
        <f>VLOOKUP(AA164,Comps2,13,FALSE)</f>
        <v>0</v>
      </c>
      <c r="CH164" t="e">
        <f>VLOOKUP(AA164,Comps2,14,FALSE)</f>
        <v>#N/A</v>
      </c>
      <c r="CI164" t="str">
        <f>VLOOKUP(AA164,Comps2,15,FALSE)</f>
        <v>LAB</v>
      </c>
    </row>
    <row r="165" spans="1:87" x14ac:dyDescent="0.25">
      <c r="A165" s="1">
        <v>44797</v>
      </c>
      <c r="B165">
        <v>8</v>
      </c>
      <c r="C165">
        <v>2022</v>
      </c>
      <c r="D165" t="s">
        <v>878</v>
      </c>
      <c r="E165" t="s">
        <v>879</v>
      </c>
      <c r="F165" t="s">
        <v>78</v>
      </c>
      <c r="G165" t="s">
        <v>79</v>
      </c>
      <c r="H165" t="s">
        <v>80</v>
      </c>
      <c r="I165" t="s">
        <v>81</v>
      </c>
      <c r="J165" t="s">
        <v>82</v>
      </c>
      <c r="K165" t="s">
        <v>83</v>
      </c>
      <c r="M165" t="s">
        <v>527</v>
      </c>
      <c r="N165" t="s">
        <v>86</v>
      </c>
      <c r="O165" s="2">
        <v>0.33333333333333331</v>
      </c>
      <c r="P165" t="s">
        <v>528</v>
      </c>
      <c r="Q165">
        <v>1</v>
      </c>
      <c r="R165" t="s">
        <v>88</v>
      </c>
      <c r="S165">
        <v>33.191589999999998</v>
      </c>
      <c r="T165">
        <v>-117.38888</v>
      </c>
      <c r="U165" t="s">
        <v>89</v>
      </c>
      <c r="V165" t="b">
        <v>0</v>
      </c>
      <c r="X165" t="s">
        <v>529</v>
      </c>
      <c r="Y165" t="s">
        <v>91</v>
      </c>
      <c r="AA165" t="s">
        <v>886</v>
      </c>
      <c r="AB165" t="s">
        <v>787</v>
      </c>
      <c r="AC165" t="s">
        <v>788</v>
      </c>
      <c r="AD165" t="s">
        <v>96</v>
      </c>
      <c r="AE165">
        <v>1</v>
      </c>
      <c r="AF165" t="s">
        <v>887</v>
      </c>
      <c r="AG165" t="b">
        <v>1</v>
      </c>
      <c r="AH165" t="s">
        <v>888</v>
      </c>
      <c r="AI165" t="s">
        <v>99</v>
      </c>
      <c r="AJ165" t="s">
        <v>100</v>
      </c>
      <c r="AK165">
        <v>39.6</v>
      </c>
      <c r="AL165" t="s">
        <v>101</v>
      </c>
      <c r="AN165" t="s">
        <v>883</v>
      </c>
      <c r="AO165">
        <v>1</v>
      </c>
      <c r="AP165" t="s">
        <v>103</v>
      </c>
      <c r="AQ165">
        <v>400.38</v>
      </c>
      <c r="AR165" t="s">
        <v>101</v>
      </c>
      <c r="AS165" t="s">
        <v>83</v>
      </c>
      <c r="AT165" t="s">
        <v>104</v>
      </c>
      <c r="AU165" t="s">
        <v>884</v>
      </c>
      <c r="AV165" t="s">
        <v>106</v>
      </c>
      <c r="AW165" t="s">
        <v>107</v>
      </c>
      <c r="AX165">
        <v>90</v>
      </c>
      <c r="AY165" t="s">
        <v>121</v>
      </c>
      <c r="AZ165" t="s">
        <v>109</v>
      </c>
      <c r="BA165" t="s">
        <v>110</v>
      </c>
      <c r="BB165" t="s">
        <v>122</v>
      </c>
      <c r="BC165" t="s">
        <v>1618</v>
      </c>
      <c r="BD165" s="1">
        <v>45020</v>
      </c>
      <c r="BE165" t="s">
        <v>885</v>
      </c>
      <c r="BF165" s="1">
        <v>44797</v>
      </c>
      <c r="BG165" t="s">
        <v>114</v>
      </c>
      <c r="BH165" s="1">
        <v>44981</v>
      </c>
      <c r="BI165">
        <v>1</v>
      </c>
      <c r="BJ165">
        <f>BK165*1000</f>
        <v>360</v>
      </c>
      <c r="BK165">
        <v>0.36</v>
      </c>
      <c r="BL165">
        <v>0.36</v>
      </c>
      <c r="BM165" t="s">
        <v>115</v>
      </c>
      <c r="BN165" t="s">
        <v>116</v>
      </c>
      <c r="BO165">
        <v>0.21</v>
      </c>
      <c r="BP165">
        <v>0.64</v>
      </c>
      <c r="BQ165">
        <v>1</v>
      </c>
      <c r="BR165" t="s">
        <v>117</v>
      </c>
      <c r="BS165" t="s">
        <v>118</v>
      </c>
      <c r="BT165" t="s">
        <v>119</v>
      </c>
      <c r="BU165" t="s">
        <v>120</v>
      </c>
      <c r="BX165" t="b">
        <v>0</v>
      </c>
      <c r="BY165" t="b">
        <v>1</v>
      </c>
      <c r="BZ165">
        <f>VLOOKUP(AA165,Comps2,6,FALSE)</f>
        <v>191</v>
      </c>
      <c r="CA165">
        <f>VLOOKUP(AA165,Comps2,7,FALSE)</f>
        <v>206</v>
      </c>
      <c r="CB165" t="str">
        <f>VLOOKUP(AA165,Comps2,8,FALSE)</f>
        <v>mm</v>
      </c>
      <c r="CC165" t="str">
        <f>VLOOKUP(AA165,Comps2,9,FALSE)</f>
        <v>Field</v>
      </c>
      <c r="CD165">
        <f>VLOOKUP(AA165,Comps2,10,FALSE)</f>
        <v>180</v>
      </c>
      <c r="CE165" t="str">
        <f>VLOOKUP(AA165,Comps2,11,FALSE)</f>
        <v>g</v>
      </c>
      <c r="CF165" t="str">
        <f>VLOOKUP(AA165,Comps2,12,FALSE)</f>
        <v>Field</v>
      </c>
      <c r="CG165">
        <f>VLOOKUP(AA165,Comps2,13,FALSE)</f>
        <v>0</v>
      </c>
      <c r="CH165" t="e">
        <f>VLOOKUP(AA165,Comps2,14,FALSE)</f>
        <v>#N/A</v>
      </c>
      <c r="CI165" t="str">
        <f>VLOOKUP(AA165,Comps2,15,FALSE)</f>
        <v>LAB</v>
      </c>
    </row>
    <row r="166" spans="1:87" x14ac:dyDescent="0.25">
      <c r="A166" s="1">
        <v>44798</v>
      </c>
      <c r="B166">
        <v>8</v>
      </c>
      <c r="C166">
        <v>2022</v>
      </c>
      <c r="D166" t="s">
        <v>878</v>
      </c>
      <c r="E166" t="s">
        <v>879</v>
      </c>
      <c r="F166" t="s">
        <v>78</v>
      </c>
      <c r="G166" t="s">
        <v>79</v>
      </c>
      <c r="H166" t="s">
        <v>80</v>
      </c>
      <c r="I166" t="s">
        <v>81</v>
      </c>
      <c r="J166" t="s">
        <v>82</v>
      </c>
      <c r="K166" t="s">
        <v>83</v>
      </c>
      <c r="M166" t="s">
        <v>527</v>
      </c>
      <c r="N166" t="s">
        <v>86</v>
      </c>
      <c r="O166" s="2">
        <v>0.27083333333333331</v>
      </c>
      <c r="P166" t="s">
        <v>528</v>
      </c>
      <c r="Q166">
        <v>1</v>
      </c>
      <c r="R166" t="s">
        <v>88</v>
      </c>
      <c r="S166">
        <v>33.191589999999998</v>
      </c>
      <c r="T166">
        <v>-117.38888</v>
      </c>
      <c r="U166" t="s">
        <v>89</v>
      </c>
      <c r="V166" t="b">
        <v>0</v>
      </c>
      <c r="X166" t="s">
        <v>529</v>
      </c>
      <c r="Y166" t="s">
        <v>91</v>
      </c>
      <c r="AA166" t="s">
        <v>926</v>
      </c>
      <c r="AB166" t="s">
        <v>787</v>
      </c>
      <c r="AC166" t="s">
        <v>788</v>
      </c>
      <c r="AD166" t="s">
        <v>96</v>
      </c>
      <c r="AE166">
        <v>1</v>
      </c>
      <c r="AF166" t="s">
        <v>927</v>
      </c>
      <c r="AG166" t="b">
        <v>1</v>
      </c>
      <c r="AH166" t="s">
        <v>928</v>
      </c>
      <c r="AI166" t="s">
        <v>99</v>
      </c>
      <c r="AJ166" t="s">
        <v>100</v>
      </c>
      <c r="AK166">
        <v>40.799999999999997</v>
      </c>
      <c r="AL166" t="s">
        <v>101</v>
      </c>
      <c r="AN166" t="s">
        <v>883</v>
      </c>
      <c r="AO166">
        <v>1</v>
      </c>
      <c r="AP166" t="s">
        <v>103</v>
      </c>
      <c r="AQ166">
        <v>400.38</v>
      </c>
      <c r="AR166" t="s">
        <v>101</v>
      </c>
      <c r="AS166" t="s">
        <v>83</v>
      </c>
      <c r="AT166" t="s">
        <v>104</v>
      </c>
      <c r="AU166" t="s">
        <v>884</v>
      </c>
      <c r="AV166" t="s">
        <v>106</v>
      </c>
      <c r="AW166" t="s">
        <v>107</v>
      </c>
      <c r="AX166">
        <v>90</v>
      </c>
      <c r="AY166" t="s">
        <v>121</v>
      </c>
      <c r="AZ166" t="s">
        <v>109</v>
      </c>
      <c r="BA166" t="s">
        <v>110</v>
      </c>
      <c r="BB166" t="s">
        <v>122</v>
      </c>
      <c r="BC166" t="s">
        <v>1618</v>
      </c>
      <c r="BD166" s="1">
        <v>45020</v>
      </c>
      <c r="BE166" t="s">
        <v>885</v>
      </c>
      <c r="BF166" s="1">
        <v>44797</v>
      </c>
      <c r="BG166" t="s">
        <v>114</v>
      </c>
      <c r="BH166" s="1">
        <v>44981</v>
      </c>
      <c r="BI166">
        <v>1</v>
      </c>
      <c r="BJ166">
        <f>BK166*1000</f>
        <v>360</v>
      </c>
      <c r="BK166">
        <v>0.36</v>
      </c>
      <c r="BL166">
        <v>0.36</v>
      </c>
      <c r="BM166" t="s">
        <v>115</v>
      </c>
      <c r="BN166" t="s">
        <v>116</v>
      </c>
      <c r="BO166">
        <v>0.21</v>
      </c>
      <c r="BP166">
        <v>0.64</v>
      </c>
      <c r="BQ166">
        <v>1</v>
      </c>
      <c r="BR166" t="s">
        <v>117</v>
      </c>
      <c r="BS166" t="s">
        <v>118</v>
      </c>
      <c r="BT166" t="s">
        <v>119</v>
      </c>
      <c r="BU166" t="s">
        <v>120</v>
      </c>
      <c r="BX166" t="b">
        <v>0</v>
      </c>
      <c r="BY166" t="b">
        <v>1</v>
      </c>
      <c r="BZ166">
        <f>VLOOKUP(AA166,Comps2,6,FALSE)</f>
        <v>189</v>
      </c>
      <c r="CA166">
        <f>VLOOKUP(AA166,Comps2,7,FALSE)</f>
        <v>207</v>
      </c>
      <c r="CB166" t="str">
        <f>VLOOKUP(AA166,Comps2,8,FALSE)</f>
        <v>mm</v>
      </c>
      <c r="CC166" t="str">
        <f>VLOOKUP(AA166,Comps2,9,FALSE)</f>
        <v>Field</v>
      </c>
      <c r="CD166">
        <f>VLOOKUP(AA166,Comps2,10,FALSE)</f>
        <v>185</v>
      </c>
      <c r="CE166" t="str">
        <f>VLOOKUP(AA166,Comps2,11,FALSE)</f>
        <v>g</v>
      </c>
      <c r="CF166" t="str">
        <f>VLOOKUP(AA166,Comps2,12,FALSE)</f>
        <v>Field</v>
      </c>
      <c r="CG166">
        <f>VLOOKUP(AA166,Comps2,13,FALSE)</f>
        <v>0</v>
      </c>
      <c r="CH166" t="e">
        <f>VLOOKUP(AA166,Comps2,14,FALSE)</f>
        <v>#N/A</v>
      </c>
      <c r="CI166" t="str">
        <f>VLOOKUP(AA166,Comps2,15,FALSE)</f>
        <v>LAB</v>
      </c>
    </row>
    <row r="167" spans="1:87" x14ac:dyDescent="0.25">
      <c r="A167" s="1">
        <v>44802</v>
      </c>
      <c r="B167">
        <v>8</v>
      </c>
      <c r="C167">
        <v>2022</v>
      </c>
      <c r="D167" t="s">
        <v>929</v>
      </c>
      <c r="E167" t="s">
        <v>930</v>
      </c>
      <c r="F167" t="s">
        <v>78</v>
      </c>
      <c r="G167" t="s">
        <v>79</v>
      </c>
      <c r="H167" t="s">
        <v>80</v>
      </c>
      <c r="I167" t="s">
        <v>81</v>
      </c>
      <c r="J167" t="s">
        <v>82</v>
      </c>
      <c r="K167" t="s">
        <v>83</v>
      </c>
      <c r="M167" t="s">
        <v>538</v>
      </c>
      <c r="N167" t="s">
        <v>86</v>
      </c>
      <c r="O167" s="2">
        <v>0.58333333333333337</v>
      </c>
      <c r="P167" t="s">
        <v>528</v>
      </c>
      <c r="Q167">
        <v>1</v>
      </c>
      <c r="R167" t="s">
        <v>88</v>
      </c>
      <c r="S167">
        <v>32.75752</v>
      </c>
      <c r="T167">
        <v>-117.25532</v>
      </c>
      <c r="U167" t="s">
        <v>89</v>
      </c>
      <c r="V167" t="b">
        <v>0</v>
      </c>
      <c r="X167" t="s">
        <v>529</v>
      </c>
      <c r="Y167" t="s">
        <v>91</v>
      </c>
      <c r="AA167" t="s">
        <v>949</v>
      </c>
      <c r="AB167" t="s">
        <v>744</v>
      </c>
      <c r="AC167" t="s">
        <v>745</v>
      </c>
      <c r="AD167" t="s">
        <v>96</v>
      </c>
      <c r="AE167">
        <v>1</v>
      </c>
      <c r="AF167" t="s">
        <v>950</v>
      </c>
      <c r="AG167" t="b">
        <v>1</v>
      </c>
      <c r="AH167" t="s">
        <v>951</v>
      </c>
      <c r="AI167" t="s">
        <v>99</v>
      </c>
      <c r="AJ167" t="s">
        <v>100</v>
      </c>
      <c r="AK167">
        <v>271.11</v>
      </c>
      <c r="AL167" t="s">
        <v>101</v>
      </c>
      <c r="AN167" t="s">
        <v>952</v>
      </c>
      <c r="AO167">
        <v>1</v>
      </c>
      <c r="AP167" t="s">
        <v>103</v>
      </c>
      <c r="AQ167">
        <v>271.11</v>
      </c>
      <c r="AR167" t="s">
        <v>101</v>
      </c>
      <c r="AS167" t="s">
        <v>83</v>
      </c>
      <c r="AT167" t="s">
        <v>104</v>
      </c>
      <c r="AU167" t="s">
        <v>953</v>
      </c>
      <c r="AV167" t="s">
        <v>106</v>
      </c>
      <c r="AW167" t="s">
        <v>107</v>
      </c>
      <c r="AX167">
        <v>90</v>
      </c>
      <c r="AY167" t="s">
        <v>121</v>
      </c>
      <c r="AZ167" t="s">
        <v>109</v>
      </c>
      <c r="BA167" t="s">
        <v>110</v>
      </c>
      <c r="BB167" t="s">
        <v>122</v>
      </c>
      <c r="BC167" t="s">
        <v>1618</v>
      </c>
      <c r="BD167" s="1">
        <v>45020</v>
      </c>
      <c r="BE167" t="s">
        <v>950</v>
      </c>
      <c r="BF167" s="1">
        <v>44802</v>
      </c>
      <c r="BG167" t="s">
        <v>114</v>
      </c>
      <c r="BH167" s="1">
        <v>44981</v>
      </c>
      <c r="BI167">
        <v>1</v>
      </c>
      <c r="BJ167">
        <f>BK167*1000</f>
        <v>360</v>
      </c>
      <c r="BK167">
        <v>0.36</v>
      </c>
      <c r="BL167">
        <v>0.36</v>
      </c>
      <c r="BM167" t="s">
        <v>115</v>
      </c>
      <c r="BN167" t="s">
        <v>116</v>
      </c>
      <c r="BO167">
        <v>0.21</v>
      </c>
      <c r="BP167">
        <v>0.64</v>
      </c>
      <c r="BQ167">
        <v>1</v>
      </c>
      <c r="BR167" t="s">
        <v>117</v>
      </c>
      <c r="BS167" t="s">
        <v>118</v>
      </c>
      <c r="BT167" t="s">
        <v>119</v>
      </c>
      <c r="BU167" t="s">
        <v>120</v>
      </c>
      <c r="BX167" t="b">
        <v>0</v>
      </c>
      <c r="BY167" t="b">
        <v>1</v>
      </c>
      <c r="BZ167">
        <f>VLOOKUP(AA167,Comps2,6,FALSE)</f>
        <v>300</v>
      </c>
      <c r="CA167">
        <f>VLOOKUP(AA167,Comps2,7,FALSE)</f>
        <v>329</v>
      </c>
      <c r="CB167" t="str">
        <f>VLOOKUP(AA167,Comps2,8,FALSE)</f>
        <v>mm</v>
      </c>
      <c r="CC167" t="str">
        <f>VLOOKUP(AA167,Comps2,9,FALSE)</f>
        <v>Field</v>
      </c>
      <c r="CD167">
        <f>VLOOKUP(AA167,Comps2,10,FALSE)</f>
        <v>310</v>
      </c>
      <c r="CE167" t="str">
        <f>VLOOKUP(AA167,Comps2,11,FALSE)</f>
        <v>g</v>
      </c>
      <c r="CF167" t="str">
        <f>VLOOKUP(AA167,Comps2,12,FALSE)</f>
        <v>Field</v>
      </c>
      <c r="CG167">
        <f>VLOOKUP(AA167,Comps2,13,FALSE)</f>
        <v>0</v>
      </c>
      <c r="CH167" t="e">
        <f>VLOOKUP(AA167,Comps2,14,FALSE)</f>
        <v>#N/A</v>
      </c>
      <c r="CI167" t="str">
        <f>VLOOKUP(AA167,Comps2,15,FALSE)</f>
        <v>LAB</v>
      </c>
    </row>
    <row r="168" spans="1:87" x14ac:dyDescent="0.25">
      <c r="A168" s="1">
        <v>44804</v>
      </c>
      <c r="B168">
        <v>8</v>
      </c>
      <c r="C168">
        <v>2022</v>
      </c>
      <c r="D168" t="s">
        <v>878</v>
      </c>
      <c r="E168" t="s">
        <v>879</v>
      </c>
      <c r="F168" t="s">
        <v>78</v>
      </c>
      <c r="G168" t="s">
        <v>79</v>
      </c>
      <c r="H168" t="s">
        <v>80</v>
      </c>
      <c r="I168" t="s">
        <v>81</v>
      </c>
      <c r="J168" t="s">
        <v>82</v>
      </c>
      <c r="K168" t="s">
        <v>83</v>
      </c>
      <c r="M168" t="s">
        <v>782</v>
      </c>
      <c r="N168" t="s">
        <v>86</v>
      </c>
      <c r="O168" s="2">
        <v>0.30208333333333331</v>
      </c>
      <c r="P168" t="s">
        <v>783</v>
      </c>
      <c r="Q168">
        <v>1</v>
      </c>
      <c r="R168" t="s">
        <v>88</v>
      </c>
      <c r="S168">
        <v>33.191589999999998</v>
      </c>
      <c r="T168">
        <v>-117.38888</v>
      </c>
      <c r="U168" t="s">
        <v>89</v>
      </c>
      <c r="V168" t="b">
        <v>0</v>
      </c>
      <c r="X168" t="s">
        <v>784</v>
      </c>
      <c r="Y168" t="s">
        <v>91</v>
      </c>
      <c r="Z168" t="s">
        <v>1073</v>
      </c>
      <c r="AA168" t="s">
        <v>1074</v>
      </c>
      <c r="AB168" t="s">
        <v>787</v>
      </c>
      <c r="AC168" t="s">
        <v>788</v>
      </c>
      <c r="AD168" t="s">
        <v>96</v>
      </c>
      <c r="AE168">
        <v>1</v>
      </c>
      <c r="AF168" t="s">
        <v>1075</v>
      </c>
      <c r="AG168" t="b">
        <v>1</v>
      </c>
      <c r="AH168" t="s">
        <v>1076</v>
      </c>
      <c r="AI168" t="s">
        <v>99</v>
      </c>
      <c r="AJ168" t="s">
        <v>100</v>
      </c>
      <c r="AK168">
        <v>61.6</v>
      </c>
      <c r="AL168" t="s">
        <v>101</v>
      </c>
      <c r="AN168" t="s">
        <v>883</v>
      </c>
      <c r="AO168">
        <v>1</v>
      </c>
      <c r="AP168" t="s">
        <v>103</v>
      </c>
      <c r="AQ168">
        <v>400.38</v>
      </c>
      <c r="AR168" t="s">
        <v>101</v>
      </c>
      <c r="AS168" t="s">
        <v>83</v>
      </c>
      <c r="AT168" t="s">
        <v>104</v>
      </c>
      <c r="AU168" t="s">
        <v>884</v>
      </c>
      <c r="AV168" t="s">
        <v>106</v>
      </c>
      <c r="AW168" t="s">
        <v>107</v>
      </c>
      <c r="AX168">
        <v>90</v>
      </c>
      <c r="AY168" t="s">
        <v>121</v>
      </c>
      <c r="AZ168" t="s">
        <v>109</v>
      </c>
      <c r="BA168" t="s">
        <v>110</v>
      </c>
      <c r="BB168" t="s">
        <v>122</v>
      </c>
      <c r="BC168" t="s">
        <v>1618</v>
      </c>
      <c r="BD168" s="1">
        <v>45020</v>
      </c>
      <c r="BE168" t="s">
        <v>885</v>
      </c>
      <c r="BF168" s="1">
        <v>44797</v>
      </c>
      <c r="BG168" t="s">
        <v>114</v>
      </c>
      <c r="BH168" s="1">
        <v>44981</v>
      </c>
      <c r="BI168">
        <v>1</v>
      </c>
      <c r="BJ168">
        <f>BK168*1000</f>
        <v>360</v>
      </c>
      <c r="BK168">
        <v>0.36</v>
      </c>
      <c r="BL168">
        <v>0.36</v>
      </c>
      <c r="BM168" t="s">
        <v>115</v>
      </c>
      <c r="BN168" t="s">
        <v>116</v>
      </c>
      <c r="BO168">
        <v>0.21</v>
      </c>
      <c r="BP168">
        <v>0.64</v>
      </c>
      <c r="BQ168">
        <v>1</v>
      </c>
      <c r="BR168" t="s">
        <v>117</v>
      </c>
      <c r="BS168" t="s">
        <v>118</v>
      </c>
      <c r="BT168" t="s">
        <v>119</v>
      </c>
      <c r="BU168" t="s">
        <v>120</v>
      </c>
      <c r="BX168" t="b">
        <v>0</v>
      </c>
      <c r="BY168" t="b">
        <v>1</v>
      </c>
      <c r="BZ168">
        <f>VLOOKUP(AA168,Comps2,6,FALSE)</f>
        <v>214</v>
      </c>
      <c r="CA168">
        <f>VLOOKUP(AA168,Comps2,7,FALSE)</f>
        <v>233</v>
      </c>
      <c r="CB168" t="str">
        <f>VLOOKUP(AA168,Comps2,8,FALSE)</f>
        <v>mm</v>
      </c>
      <c r="CC168" t="str">
        <f>VLOOKUP(AA168,Comps2,9,FALSE)</f>
        <v>Field</v>
      </c>
      <c r="CD168">
        <f>VLOOKUP(AA168,Comps2,10,FALSE)</f>
        <v>280</v>
      </c>
      <c r="CE168" t="str">
        <f>VLOOKUP(AA168,Comps2,11,FALSE)</f>
        <v>g</v>
      </c>
      <c r="CF168" t="str">
        <f>VLOOKUP(AA168,Comps2,12,FALSE)</f>
        <v>Field</v>
      </c>
      <c r="CG168">
        <f>VLOOKUP(AA168,Comps2,13,FALSE)</f>
        <v>0</v>
      </c>
      <c r="CH168" t="e">
        <f>VLOOKUP(AA168,Comps2,14,FALSE)</f>
        <v>#N/A</v>
      </c>
      <c r="CI168" t="str">
        <f>VLOOKUP(AA168,Comps2,15,FALSE)</f>
        <v>LAB</v>
      </c>
    </row>
    <row r="169" spans="1:87" x14ac:dyDescent="0.25">
      <c r="A169" s="1">
        <v>44804</v>
      </c>
      <c r="B169">
        <v>8</v>
      </c>
      <c r="C169">
        <v>2022</v>
      </c>
      <c r="D169" t="s">
        <v>878</v>
      </c>
      <c r="E169" t="s">
        <v>879</v>
      </c>
      <c r="F169" t="s">
        <v>78</v>
      </c>
      <c r="G169" t="s">
        <v>79</v>
      </c>
      <c r="H169" t="s">
        <v>80</v>
      </c>
      <c r="I169" t="s">
        <v>81</v>
      </c>
      <c r="J169" t="s">
        <v>82</v>
      </c>
      <c r="K169" t="s">
        <v>83</v>
      </c>
      <c r="M169" t="s">
        <v>782</v>
      </c>
      <c r="N169" t="s">
        <v>86</v>
      </c>
      <c r="O169" s="2">
        <v>0.30208333333333331</v>
      </c>
      <c r="P169" t="s">
        <v>783</v>
      </c>
      <c r="Q169">
        <v>1</v>
      </c>
      <c r="R169" t="s">
        <v>88</v>
      </c>
      <c r="S169">
        <v>33.191589999999998</v>
      </c>
      <c r="T169">
        <v>-117.38888</v>
      </c>
      <c r="U169" t="s">
        <v>89</v>
      </c>
      <c r="V169" t="b">
        <v>0</v>
      </c>
      <c r="X169" t="s">
        <v>784</v>
      </c>
      <c r="Y169" t="s">
        <v>91</v>
      </c>
      <c r="Z169" t="s">
        <v>1073</v>
      </c>
      <c r="AA169" t="s">
        <v>1077</v>
      </c>
      <c r="AB169" t="s">
        <v>787</v>
      </c>
      <c r="AC169" t="s">
        <v>788</v>
      </c>
      <c r="AD169" t="s">
        <v>96</v>
      </c>
      <c r="AE169">
        <v>1</v>
      </c>
      <c r="AF169" t="s">
        <v>1078</v>
      </c>
      <c r="AG169" t="b">
        <v>1</v>
      </c>
      <c r="AH169" t="s">
        <v>1079</v>
      </c>
      <c r="AI169" t="s">
        <v>99</v>
      </c>
      <c r="AJ169" t="s">
        <v>100</v>
      </c>
      <c r="AK169">
        <v>37.19</v>
      </c>
      <c r="AL169" t="s">
        <v>101</v>
      </c>
      <c r="AN169" t="s">
        <v>883</v>
      </c>
      <c r="AO169">
        <v>1</v>
      </c>
      <c r="AP169" t="s">
        <v>103</v>
      </c>
      <c r="AQ169">
        <v>400.38</v>
      </c>
      <c r="AR169" t="s">
        <v>101</v>
      </c>
      <c r="AS169" t="s">
        <v>83</v>
      </c>
      <c r="AT169" t="s">
        <v>104</v>
      </c>
      <c r="AU169" t="s">
        <v>884</v>
      </c>
      <c r="AV169" t="s">
        <v>106</v>
      </c>
      <c r="AW169" t="s">
        <v>107</v>
      </c>
      <c r="AX169">
        <v>90</v>
      </c>
      <c r="AY169" t="s">
        <v>121</v>
      </c>
      <c r="AZ169" t="s">
        <v>109</v>
      </c>
      <c r="BA169" t="s">
        <v>110</v>
      </c>
      <c r="BB169" t="s">
        <v>122</v>
      </c>
      <c r="BC169" t="s">
        <v>1618</v>
      </c>
      <c r="BD169" s="1">
        <v>45020</v>
      </c>
      <c r="BE169" t="s">
        <v>885</v>
      </c>
      <c r="BF169" s="1">
        <v>44797</v>
      </c>
      <c r="BG169" t="s">
        <v>114</v>
      </c>
      <c r="BH169" s="1">
        <v>44981</v>
      </c>
      <c r="BI169">
        <v>1</v>
      </c>
      <c r="BJ169">
        <f>BK169*1000</f>
        <v>360</v>
      </c>
      <c r="BK169">
        <v>0.36</v>
      </c>
      <c r="BL169">
        <v>0.36</v>
      </c>
      <c r="BM169" t="s">
        <v>115</v>
      </c>
      <c r="BN169" t="s">
        <v>116</v>
      </c>
      <c r="BO169">
        <v>0.21</v>
      </c>
      <c r="BP169">
        <v>0.64</v>
      </c>
      <c r="BQ169">
        <v>1</v>
      </c>
      <c r="BR169" t="s">
        <v>117</v>
      </c>
      <c r="BS169" t="s">
        <v>118</v>
      </c>
      <c r="BT169" t="s">
        <v>119</v>
      </c>
      <c r="BU169" t="s">
        <v>120</v>
      </c>
      <c r="BX169" t="b">
        <v>0</v>
      </c>
      <c r="BY169" t="b">
        <v>1</v>
      </c>
      <c r="BZ169">
        <f>VLOOKUP(AA169,Comps2,6,FALSE)</f>
        <v>191</v>
      </c>
      <c r="CA169">
        <f>VLOOKUP(AA169,Comps2,7,FALSE)</f>
        <v>206</v>
      </c>
      <c r="CB169" t="str">
        <f>VLOOKUP(AA169,Comps2,8,FALSE)</f>
        <v>mm</v>
      </c>
      <c r="CC169" t="str">
        <f>VLOOKUP(AA169,Comps2,9,FALSE)</f>
        <v>Field</v>
      </c>
      <c r="CD169">
        <f>VLOOKUP(AA169,Comps2,10,FALSE)</f>
        <v>170</v>
      </c>
      <c r="CE169" t="str">
        <f>VLOOKUP(AA169,Comps2,11,FALSE)</f>
        <v>g</v>
      </c>
      <c r="CF169" t="str">
        <f>VLOOKUP(AA169,Comps2,12,FALSE)</f>
        <v>Field</v>
      </c>
      <c r="CG169">
        <f>VLOOKUP(AA169,Comps2,13,FALSE)</f>
        <v>0</v>
      </c>
      <c r="CH169" t="e">
        <f>VLOOKUP(AA169,Comps2,14,FALSE)</f>
        <v>#N/A</v>
      </c>
      <c r="CI169" t="str">
        <f>VLOOKUP(AA169,Comps2,15,FALSE)</f>
        <v>LAB</v>
      </c>
    </row>
    <row r="170" spans="1:87" x14ac:dyDescent="0.25">
      <c r="A170" s="1">
        <v>44804</v>
      </c>
      <c r="B170">
        <v>8</v>
      </c>
      <c r="C170">
        <v>2022</v>
      </c>
      <c r="D170" t="s">
        <v>878</v>
      </c>
      <c r="E170" t="s">
        <v>879</v>
      </c>
      <c r="F170" t="s">
        <v>78</v>
      </c>
      <c r="G170" t="s">
        <v>79</v>
      </c>
      <c r="H170" t="s">
        <v>80</v>
      </c>
      <c r="I170" t="s">
        <v>81</v>
      </c>
      <c r="J170" t="s">
        <v>82</v>
      </c>
      <c r="K170" t="s">
        <v>83</v>
      </c>
      <c r="M170" t="s">
        <v>782</v>
      </c>
      <c r="N170" t="s">
        <v>86</v>
      </c>
      <c r="O170" s="2">
        <v>0.30208333333333331</v>
      </c>
      <c r="P170" t="s">
        <v>783</v>
      </c>
      <c r="Q170">
        <v>1</v>
      </c>
      <c r="R170" t="s">
        <v>88</v>
      </c>
      <c r="S170">
        <v>33.191589999999998</v>
      </c>
      <c r="T170">
        <v>-117.38888</v>
      </c>
      <c r="U170" t="s">
        <v>89</v>
      </c>
      <c r="V170" t="b">
        <v>0</v>
      </c>
      <c r="X170" t="s">
        <v>784</v>
      </c>
      <c r="Y170" t="s">
        <v>91</v>
      </c>
      <c r="Z170" t="s">
        <v>1073</v>
      </c>
      <c r="AA170" t="s">
        <v>1080</v>
      </c>
      <c r="AB170" t="s">
        <v>787</v>
      </c>
      <c r="AC170" t="s">
        <v>788</v>
      </c>
      <c r="AD170" t="s">
        <v>96</v>
      </c>
      <c r="AE170">
        <v>1</v>
      </c>
      <c r="AF170" t="s">
        <v>1081</v>
      </c>
      <c r="AG170" t="b">
        <v>1</v>
      </c>
      <c r="AH170" t="s">
        <v>1082</v>
      </c>
      <c r="AI170" t="s">
        <v>99</v>
      </c>
      <c r="AJ170" t="s">
        <v>100</v>
      </c>
      <c r="AK170">
        <v>92.4</v>
      </c>
      <c r="AL170" t="s">
        <v>101</v>
      </c>
      <c r="AN170" t="s">
        <v>883</v>
      </c>
      <c r="AO170">
        <v>1</v>
      </c>
      <c r="AP170" t="s">
        <v>103</v>
      </c>
      <c r="AQ170">
        <v>400.38</v>
      </c>
      <c r="AR170" t="s">
        <v>101</v>
      </c>
      <c r="AS170" t="s">
        <v>83</v>
      </c>
      <c r="AT170" t="s">
        <v>104</v>
      </c>
      <c r="AU170" t="s">
        <v>884</v>
      </c>
      <c r="AV170" t="s">
        <v>106</v>
      </c>
      <c r="AW170" t="s">
        <v>107</v>
      </c>
      <c r="AX170">
        <v>90</v>
      </c>
      <c r="AY170" t="s">
        <v>121</v>
      </c>
      <c r="AZ170" t="s">
        <v>109</v>
      </c>
      <c r="BA170" t="s">
        <v>110</v>
      </c>
      <c r="BB170" t="s">
        <v>122</v>
      </c>
      <c r="BC170" t="s">
        <v>1618</v>
      </c>
      <c r="BD170" s="1">
        <v>45020</v>
      </c>
      <c r="BE170" t="s">
        <v>885</v>
      </c>
      <c r="BF170" s="1">
        <v>44797</v>
      </c>
      <c r="BG170" t="s">
        <v>114</v>
      </c>
      <c r="BH170" s="1">
        <v>44981</v>
      </c>
      <c r="BI170">
        <v>1</v>
      </c>
      <c r="BJ170">
        <f>BK170*1000</f>
        <v>360</v>
      </c>
      <c r="BK170">
        <v>0.36</v>
      </c>
      <c r="BL170">
        <v>0.36</v>
      </c>
      <c r="BM170" t="s">
        <v>115</v>
      </c>
      <c r="BN170" t="s">
        <v>116</v>
      </c>
      <c r="BO170">
        <v>0.21</v>
      </c>
      <c r="BP170">
        <v>0.64</v>
      </c>
      <c r="BQ170">
        <v>1</v>
      </c>
      <c r="BR170" t="s">
        <v>117</v>
      </c>
      <c r="BS170" t="s">
        <v>118</v>
      </c>
      <c r="BT170" t="s">
        <v>119</v>
      </c>
      <c r="BU170" t="s">
        <v>120</v>
      </c>
      <c r="BX170" t="b">
        <v>0</v>
      </c>
      <c r="BY170" t="b">
        <v>1</v>
      </c>
      <c r="BZ170">
        <f>VLOOKUP(AA170,Comps2,6,FALSE)</f>
        <v>260</v>
      </c>
      <c r="CA170">
        <f>VLOOKUP(AA170,Comps2,7,FALSE)</f>
        <v>275</v>
      </c>
      <c r="CB170" t="str">
        <f>VLOOKUP(AA170,Comps2,8,FALSE)</f>
        <v>mm</v>
      </c>
      <c r="CC170" t="str">
        <f>VLOOKUP(AA170,Comps2,9,FALSE)</f>
        <v>Field</v>
      </c>
      <c r="CD170">
        <f>VLOOKUP(AA170,Comps2,10,FALSE)</f>
        <v>420</v>
      </c>
      <c r="CE170" t="str">
        <f>VLOOKUP(AA170,Comps2,11,FALSE)</f>
        <v>g</v>
      </c>
      <c r="CF170" t="str">
        <f>VLOOKUP(AA170,Comps2,12,FALSE)</f>
        <v>Field</v>
      </c>
      <c r="CG170">
        <f>VLOOKUP(AA170,Comps2,13,FALSE)</f>
        <v>0</v>
      </c>
      <c r="CH170" t="e">
        <f>VLOOKUP(AA170,Comps2,14,FALSE)</f>
        <v>#N/A</v>
      </c>
      <c r="CI170" t="str">
        <f>VLOOKUP(AA170,Comps2,15,FALSE)</f>
        <v>LAB</v>
      </c>
    </row>
    <row r="171" spans="1:87" x14ac:dyDescent="0.25">
      <c r="A171" s="1">
        <v>44804</v>
      </c>
      <c r="B171">
        <v>8</v>
      </c>
      <c r="C171">
        <v>2022</v>
      </c>
      <c r="D171" t="s">
        <v>878</v>
      </c>
      <c r="E171" t="s">
        <v>879</v>
      </c>
      <c r="F171" t="s">
        <v>78</v>
      </c>
      <c r="G171" t="s">
        <v>79</v>
      </c>
      <c r="H171" t="s">
        <v>80</v>
      </c>
      <c r="I171" t="s">
        <v>81</v>
      </c>
      <c r="J171" t="s">
        <v>82</v>
      </c>
      <c r="K171" t="s">
        <v>83</v>
      </c>
      <c r="M171" t="s">
        <v>782</v>
      </c>
      <c r="N171" t="s">
        <v>86</v>
      </c>
      <c r="O171" s="2">
        <v>0.30208333333333331</v>
      </c>
      <c r="P171" t="s">
        <v>783</v>
      </c>
      <c r="Q171">
        <v>1</v>
      </c>
      <c r="R171" t="s">
        <v>88</v>
      </c>
      <c r="S171">
        <v>33.191589999999998</v>
      </c>
      <c r="T171">
        <v>-117.38888</v>
      </c>
      <c r="U171" t="s">
        <v>89</v>
      </c>
      <c r="V171" t="b">
        <v>0</v>
      </c>
      <c r="X171" t="s">
        <v>784</v>
      </c>
      <c r="Y171" t="s">
        <v>91</v>
      </c>
      <c r="Z171" t="s">
        <v>1073</v>
      </c>
      <c r="AA171" t="s">
        <v>1083</v>
      </c>
      <c r="AB171" t="s">
        <v>787</v>
      </c>
      <c r="AC171" t="s">
        <v>788</v>
      </c>
      <c r="AD171" t="s">
        <v>96</v>
      </c>
      <c r="AE171">
        <v>1</v>
      </c>
      <c r="AF171" t="s">
        <v>1084</v>
      </c>
      <c r="AG171" t="b">
        <v>1</v>
      </c>
      <c r="AH171" t="s">
        <v>1085</v>
      </c>
      <c r="AI171" t="s">
        <v>99</v>
      </c>
      <c r="AJ171" t="s">
        <v>100</v>
      </c>
      <c r="AK171">
        <v>92.39</v>
      </c>
      <c r="AL171" t="s">
        <v>101</v>
      </c>
      <c r="AN171" t="s">
        <v>883</v>
      </c>
      <c r="AO171">
        <v>1</v>
      </c>
      <c r="AP171" t="s">
        <v>103</v>
      </c>
      <c r="AQ171">
        <v>400.38</v>
      </c>
      <c r="AR171" t="s">
        <v>101</v>
      </c>
      <c r="AS171" t="s">
        <v>83</v>
      </c>
      <c r="AT171" t="s">
        <v>104</v>
      </c>
      <c r="AU171" t="s">
        <v>884</v>
      </c>
      <c r="AV171" t="s">
        <v>106</v>
      </c>
      <c r="AW171" t="s">
        <v>107</v>
      </c>
      <c r="AX171">
        <v>90</v>
      </c>
      <c r="AY171" t="s">
        <v>121</v>
      </c>
      <c r="AZ171" t="s">
        <v>109</v>
      </c>
      <c r="BA171" t="s">
        <v>110</v>
      </c>
      <c r="BB171" t="s">
        <v>122</v>
      </c>
      <c r="BC171" t="s">
        <v>1618</v>
      </c>
      <c r="BD171" s="1">
        <v>45020</v>
      </c>
      <c r="BE171" t="s">
        <v>885</v>
      </c>
      <c r="BF171" s="1">
        <v>44797</v>
      </c>
      <c r="BG171" t="s">
        <v>114</v>
      </c>
      <c r="BH171" s="1">
        <v>44981</v>
      </c>
      <c r="BI171">
        <v>1</v>
      </c>
      <c r="BJ171">
        <f>BK171*1000</f>
        <v>360</v>
      </c>
      <c r="BK171">
        <v>0.36</v>
      </c>
      <c r="BL171">
        <v>0.36</v>
      </c>
      <c r="BM171" t="s">
        <v>115</v>
      </c>
      <c r="BN171" t="s">
        <v>116</v>
      </c>
      <c r="BO171">
        <v>0.21</v>
      </c>
      <c r="BP171">
        <v>0.64</v>
      </c>
      <c r="BQ171">
        <v>1</v>
      </c>
      <c r="BR171" t="s">
        <v>117</v>
      </c>
      <c r="BS171" t="s">
        <v>118</v>
      </c>
      <c r="BT171" t="s">
        <v>119</v>
      </c>
      <c r="BU171" t="s">
        <v>120</v>
      </c>
      <c r="BX171" t="b">
        <v>0</v>
      </c>
      <c r="BY171" t="b">
        <v>1</v>
      </c>
      <c r="BZ171">
        <f>VLOOKUP(AA171,Comps2,6,FALSE)</f>
        <v>256</v>
      </c>
      <c r="CA171">
        <f>VLOOKUP(AA171,Comps2,7,FALSE)</f>
        <v>275</v>
      </c>
      <c r="CB171" t="str">
        <f>VLOOKUP(AA171,Comps2,8,FALSE)</f>
        <v>mm</v>
      </c>
      <c r="CC171" t="str">
        <f>VLOOKUP(AA171,Comps2,9,FALSE)</f>
        <v>Field</v>
      </c>
      <c r="CD171">
        <f>VLOOKUP(AA171,Comps2,10,FALSE)</f>
        <v>420</v>
      </c>
      <c r="CE171" t="str">
        <f>VLOOKUP(AA171,Comps2,11,FALSE)</f>
        <v>g</v>
      </c>
      <c r="CF171" t="str">
        <f>VLOOKUP(AA171,Comps2,12,FALSE)</f>
        <v>Field</v>
      </c>
      <c r="CG171">
        <f>VLOOKUP(AA171,Comps2,13,FALSE)</f>
        <v>0</v>
      </c>
      <c r="CH171" t="e">
        <f>VLOOKUP(AA171,Comps2,14,FALSE)</f>
        <v>#N/A</v>
      </c>
      <c r="CI171" t="str">
        <f>VLOOKUP(AA171,Comps2,15,FALSE)</f>
        <v>LAB</v>
      </c>
    </row>
    <row r="172" spans="1:87" x14ac:dyDescent="0.25">
      <c r="A172" s="1">
        <v>44804</v>
      </c>
      <c r="B172">
        <v>8</v>
      </c>
      <c r="C172">
        <v>2022</v>
      </c>
      <c r="D172" t="s">
        <v>878</v>
      </c>
      <c r="E172" t="s">
        <v>879</v>
      </c>
      <c r="F172" t="s">
        <v>78</v>
      </c>
      <c r="G172" t="s">
        <v>79</v>
      </c>
      <c r="H172" t="s">
        <v>80</v>
      </c>
      <c r="I172" t="s">
        <v>81</v>
      </c>
      <c r="J172" t="s">
        <v>82</v>
      </c>
      <c r="K172" t="s">
        <v>83</v>
      </c>
      <c r="M172" t="s">
        <v>782</v>
      </c>
      <c r="N172" t="s">
        <v>86</v>
      </c>
      <c r="O172" s="2">
        <v>0.30208333333333331</v>
      </c>
      <c r="P172" t="s">
        <v>783</v>
      </c>
      <c r="Q172">
        <v>1</v>
      </c>
      <c r="R172" t="s">
        <v>88</v>
      </c>
      <c r="S172">
        <v>33.191589999999998</v>
      </c>
      <c r="T172">
        <v>-117.38888</v>
      </c>
      <c r="U172" t="s">
        <v>89</v>
      </c>
      <c r="V172" t="b">
        <v>0</v>
      </c>
      <c r="X172" t="s">
        <v>784</v>
      </c>
      <c r="Y172" t="s">
        <v>91</v>
      </c>
      <c r="Z172" t="s">
        <v>1073</v>
      </c>
      <c r="AA172" t="s">
        <v>1086</v>
      </c>
      <c r="AB172" t="s">
        <v>531</v>
      </c>
      <c r="AC172" t="s">
        <v>532</v>
      </c>
      <c r="AD172" t="s">
        <v>96</v>
      </c>
      <c r="AE172">
        <v>1</v>
      </c>
      <c r="AF172" t="s">
        <v>1087</v>
      </c>
      <c r="AG172" t="b">
        <v>1</v>
      </c>
      <c r="AH172" t="s">
        <v>1088</v>
      </c>
      <c r="AI172" t="s">
        <v>146</v>
      </c>
      <c r="AJ172" t="s">
        <v>147</v>
      </c>
      <c r="AK172">
        <v>87.36</v>
      </c>
      <c r="AL172" t="s">
        <v>101</v>
      </c>
      <c r="AN172" t="s">
        <v>1089</v>
      </c>
      <c r="AO172">
        <v>1</v>
      </c>
      <c r="AP172" t="s">
        <v>103</v>
      </c>
      <c r="AQ172">
        <v>436.81</v>
      </c>
      <c r="AR172" t="s">
        <v>101</v>
      </c>
      <c r="AS172" t="s">
        <v>83</v>
      </c>
      <c r="AT172" t="s">
        <v>104</v>
      </c>
      <c r="AU172" t="s">
        <v>1090</v>
      </c>
      <c r="AV172" t="s">
        <v>106</v>
      </c>
      <c r="AW172" t="s">
        <v>107</v>
      </c>
      <c r="AX172">
        <v>90</v>
      </c>
      <c r="AY172" t="s">
        <v>121</v>
      </c>
      <c r="AZ172" t="s">
        <v>109</v>
      </c>
      <c r="BA172" t="s">
        <v>110</v>
      </c>
      <c r="BB172" t="s">
        <v>122</v>
      </c>
      <c r="BC172" t="s">
        <v>1614</v>
      </c>
      <c r="BD172" s="1">
        <v>45020</v>
      </c>
      <c r="BE172" t="s">
        <v>1091</v>
      </c>
      <c r="BF172" s="1">
        <v>44797</v>
      </c>
      <c r="BG172" t="s">
        <v>114</v>
      </c>
      <c r="BH172" s="1">
        <v>45014</v>
      </c>
      <c r="BI172">
        <v>1</v>
      </c>
      <c r="BJ172">
        <f>BK172*1000</f>
        <v>360</v>
      </c>
      <c r="BK172">
        <v>0.36</v>
      </c>
      <c r="BL172">
        <v>0.36</v>
      </c>
      <c r="BM172" t="s">
        <v>115</v>
      </c>
      <c r="BN172" t="s">
        <v>116</v>
      </c>
      <c r="BO172">
        <v>0.21</v>
      </c>
      <c r="BP172">
        <v>0.64</v>
      </c>
      <c r="BQ172">
        <v>1</v>
      </c>
      <c r="BR172" t="s">
        <v>117</v>
      </c>
      <c r="BS172" t="s">
        <v>118</v>
      </c>
      <c r="BT172" t="s">
        <v>119</v>
      </c>
      <c r="BU172" t="s">
        <v>120</v>
      </c>
      <c r="BX172" t="b">
        <v>0</v>
      </c>
      <c r="BY172" t="b">
        <v>1</v>
      </c>
      <c r="BZ172">
        <f>VLOOKUP(AA172,Comps2,6,FALSE)</f>
        <v>552</v>
      </c>
      <c r="CA172">
        <f>VLOOKUP(AA172,Comps2,7,FALSE)</f>
        <v>575</v>
      </c>
      <c r="CB172" t="str">
        <f>VLOOKUP(AA172,Comps2,8,FALSE)</f>
        <v>mm</v>
      </c>
      <c r="CC172" t="str">
        <f>VLOOKUP(AA172,Comps2,9,FALSE)</f>
        <v>Field</v>
      </c>
      <c r="CD172">
        <f>VLOOKUP(AA172,Comps2,10,FALSE)</f>
        <v>2515</v>
      </c>
      <c r="CE172" t="str">
        <f>VLOOKUP(AA172,Comps2,11,FALSE)</f>
        <v>g</v>
      </c>
      <c r="CF172" t="str">
        <f>VLOOKUP(AA172,Comps2,12,FALSE)</f>
        <v>Field</v>
      </c>
      <c r="CG172">
        <f>VLOOKUP(AA172,Comps2,13,FALSE)</f>
        <v>0</v>
      </c>
      <c r="CH172" t="e">
        <f>VLOOKUP(AA172,Comps2,14,FALSE)</f>
        <v>#N/A</v>
      </c>
      <c r="CI172" t="str">
        <f>VLOOKUP(AA172,Comps2,15,FALSE)</f>
        <v>LAB</v>
      </c>
    </row>
    <row r="173" spans="1:87" x14ac:dyDescent="0.25">
      <c r="A173" s="1">
        <v>44804</v>
      </c>
      <c r="B173">
        <v>8</v>
      </c>
      <c r="C173">
        <v>2022</v>
      </c>
      <c r="D173" t="s">
        <v>878</v>
      </c>
      <c r="E173" t="s">
        <v>879</v>
      </c>
      <c r="F173" t="s">
        <v>78</v>
      </c>
      <c r="G173" t="s">
        <v>79</v>
      </c>
      <c r="H173" t="s">
        <v>80</v>
      </c>
      <c r="I173" t="s">
        <v>81</v>
      </c>
      <c r="J173" t="s">
        <v>82</v>
      </c>
      <c r="K173" t="s">
        <v>83</v>
      </c>
      <c r="M173" t="s">
        <v>782</v>
      </c>
      <c r="N173" t="s">
        <v>86</v>
      </c>
      <c r="O173" s="2">
        <v>0.30208333333333331</v>
      </c>
      <c r="P173" t="s">
        <v>783</v>
      </c>
      <c r="Q173">
        <v>1</v>
      </c>
      <c r="R173" t="s">
        <v>88</v>
      </c>
      <c r="S173">
        <v>33.191589999999998</v>
      </c>
      <c r="T173">
        <v>-117.38888</v>
      </c>
      <c r="U173" t="s">
        <v>89</v>
      </c>
      <c r="V173" t="b">
        <v>0</v>
      </c>
      <c r="X173" t="s">
        <v>784</v>
      </c>
      <c r="Y173" t="s">
        <v>91</v>
      </c>
      <c r="Z173" t="s">
        <v>1073</v>
      </c>
      <c r="AA173" t="s">
        <v>1096</v>
      </c>
      <c r="AB173" t="s">
        <v>531</v>
      </c>
      <c r="AC173" t="s">
        <v>532</v>
      </c>
      <c r="AD173" t="s">
        <v>96</v>
      </c>
      <c r="AE173">
        <v>1</v>
      </c>
      <c r="AF173" t="s">
        <v>1097</v>
      </c>
      <c r="AG173" t="b">
        <v>1</v>
      </c>
      <c r="AH173" t="s">
        <v>1098</v>
      </c>
      <c r="AI173" t="s">
        <v>146</v>
      </c>
      <c r="AJ173" t="s">
        <v>147</v>
      </c>
      <c r="AK173">
        <v>87.36</v>
      </c>
      <c r="AL173" t="s">
        <v>101</v>
      </c>
      <c r="AN173" t="s">
        <v>1089</v>
      </c>
      <c r="AO173">
        <v>1</v>
      </c>
      <c r="AP173" t="s">
        <v>103</v>
      </c>
      <c r="AQ173">
        <v>436.81</v>
      </c>
      <c r="AR173" t="s">
        <v>101</v>
      </c>
      <c r="AS173" t="s">
        <v>83</v>
      </c>
      <c r="AT173" t="s">
        <v>104</v>
      </c>
      <c r="AU173" t="s">
        <v>1090</v>
      </c>
      <c r="AV173" t="s">
        <v>106</v>
      </c>
      <c r="AW173" t="s">
        <v>107</v>
      </c>
      <c r="AX173">
        <v>90</v>
      </c>
      <c r="AY173" t="s">
        <v>121</v>
      </c>
      <c r="AZ173" t="s">
        <v>109</v>
      </c>
      <c r="BA173" t="s">
        <v>110</v>
      </c>
      <c r="BB173" t="s">
        <v>122</v>
      </c>
      <c r="BC173" t="s">
        <v>1614</v>
      </c>
      <c r="BD173" s="1">
        <v>45020</v>
      </c>
      <c r="BE173" t="s">
        <v>1091</v>
      </c>
      <c r="BF173" s="1">
        <v>44797</v>
      </c>
      <c r="BG173" t="s">
        <v>114</v>
      </c>
      <c r="BH173" s="1">
        <v>45014</v>
      </c>
      <c r="BI173">
        <v>1</v>
      </c>
      <c r="BJ173">
        <f>BK173*1000</f>
        <v>360</v>
      </c>
      <c r="BK173">
        <v>0.36</v>
      </c>
      <c r="BL173">
        <v>0.36</v>
      </c>
      <c r="BM173" t="s">
        <v>115</v>
      </c>
      <c r="BN173" t="s">
        <v>116</v>
      </c>
      <c r="BO173">
        <v>0.21</v>
      </c>
      <c r="BP173">
        <v>0.64</v>
      </c>
      <c r="BQ173">
        <v>1</v>
      </c>
      <c r="BR173" t="s">
        <v>117</v>
      </c>
      <c r="BS173" t="s">
        <v>118</v>
      </c>
      <c r="BT173" t="s">
        <v>119</v>
      </c>
      <c r="BU173" t="s">
        <v>120</v>
      </c>
      <c r="BX173" t="b">
        <v>0</v>
      </c>
      <c r="BY173" t="b">
        <v>1</v>
      </c>
      <c r="BZ173">
        <f>VLOOKUP(AA173,Comps2,6,FALSE)</f>
        <v>547</v>
      </c>
      <c r="CA173">
        <f>VLOOKUP(AA173,Comps2,7,FALSE)</f>
        <v>568</v>
      </c>
      <c r="CB173" t="str">
        <f>VLOOKUP(AA173,Comps2,8,FALSE)</f>
        <v>mm</v>
      </c>
      <c r="CC173" t="str">
        <f>VLOOKUP(AA173,Comps2,9,FALSE)</f>
        <v>Field</v>
      </c>
      <c r="CD173">
        <f>VLOOKUP(AA173,Comps2,10,FALSE)</f>
        <v>2580</v>
      </c>
      <c r="CE173" t="str">
        <f>VLOOKUP(AA173,Comps2,11,FALSE)</f>
        <v>g</v>
      </c>
      <c r="CF173" t="str">
        <f>VLOOKUP(AA173,Comps2,12,FALSE)</f>
        <v>Field</v>
      </c>
      <c r="CG173">
        <f>VLOOKUP(AA173,Comps2,13,FALSE)</f>
        <v>0</v>
      </c>
      <c r="CH173" t="e">
        <f>VLOOKUP(AA173,Comps2,14,FALSE)</f>
        <v>#N/A</v>
      </c>
      <c r="CI173" t="str">
        <f>VLOOKUP(AA173,Comps2,15,FALSE)</f>
        <v>LAB</v>
      </c>
    </row>
    <row r="174" spans="1:87" x14ac:dyDescent="0.25">
      <c r="A174" s="1">
        <v>44804</v>
      </c>
      <c r="B174">
        <v>8</v>
      </c>
      <c r="C174">
        <v>2022</v>
      </c>
      <c r="D174" t="s">
        <v>878</v>
      </c>
      <c r="E174" t="s">
        <v>879</v>
      </c>
      <c r="F174" t="s">
        <v>78</v>
      </c>
      <c r="G174" t="s">
        <v>79</v>
      </c>
      <c r="H174" t="s">
        <v>80</v>
      </c>
      <c r="I174" t="s">
        <v>81</v>
      </c>
      <c r="J174" t="s">
        <v>82</v>
      </c>
      <c r="K174" t="s">
        <v>83</v>
      </c>
      <c r="M174" t="s">
        <v>782</v>
      </c>
      <c r="N174" t="s">
        <v>86</v>
      </c>
      <c r="O174" s="2">
        <v>0.30208333333333331</v>
      </c>
      <c r="P174" t="s">
        <v>783</v>
      </c>
      <c r="Q174">
        <v>1</v>
      </c>
      <c r="R174" t="s">
        <v>88</v>
      </c>
      <c r="S174">
        <v>33.191589999999998</v>
      </c>
      <c r="T174">
        <v>-117.38888</v>
      </c>
      <c r="U174" t="s">
        <v>89</v>
      </c>
      <c r="V174" t="b">
        <v>0</v>
      </c>
      <c r="X174" t="s">
        <v>784</v>
      </c>
      <c r="Y174" t="s">
        <v>91</v>
      </c>
      <c r="Z174" t="s">
        <v>1073</v>
      </c>
      <c r="AA174" t="s">
        <v>1100</v>
      </c>
      <c r="AB174" t="s">
        <v>531</v>
      </c>
      <c r="AC174" t="s">
        <v>532</v>
      </c>
      <c r="AD174" t="s">
        <v>96</v>
      </c>
      <c r="AE174">
        <v>1</v>
      </c>
      <c r="AF174" t="s">
        <v>1101</v>
      </c>
      <c r="AG174" t="b">
        <v>1</v>
      </c>
      <c r="AH174" t="s">
        <v>1102</v>
      </c>
      <c r="AI174" t="s">
        <v>146</v>
      </c>
      <c r="AJ174" t="s">
        <v>147</v>
      </c>
      <c r="AK174">
        <v>87.36</v>
      </c>
      <c r="AL174" t="s">
        <v>101</v>
      </c>
      <c r="AN174" t="s">
        <v>1089</v>
      </c>
      <c r="AO174">
        <v>1</v>
      </c>
      <c r="AP174" t="s">
        <v>103</v>
      </c>
      <c r="AQ174">
        <v>436.81</v>
      </c>
      <c r="AR174" t="s">
        <v>101</v>
      </c>
      <c r="AS174" t="s">
        <v>83</v>
      </c>
      <c r="AT174" t="s">
        <v>104</v>
      </c>
      <c r="AU174" t="s">
        <v>1090</v>
      </c>
      <c r="AV174" t="s">
        <v>106</v>
      </c>
      <c r="AW174" t="s">
        <v>107</v>
      </c>
      <c r="AX174">
        <v>90</v>
      </c>
      <c r="AY174" t="s">
        <v>121</v>
      </c>
      <c r="AZ174" t="s">
        <v>109</v>
      </c>
      <c r="BA174" t="s">
        <v>110</v>
      </c>
      <c r="BB174" t="s">
        <v>122</v>
      </c>
      <c r="BC174" t="s">
        <v>1614</v>
      </c>
      <c r="BD174" s="1">
        <v>45020</v>
      </c>
      <c r="BE174" t="s">
        <v>1091</v>
      </c>
      <c r="BF174" s="1">
        <v>44797</v>
      </c>
      <c r="BG174" t="s">
        <v>114</v>
      </c>
      <c r="BH174" s="1">
        <v>45014</v>
      </c>
      <c r="BI174">
        <v>1</v>
      </c>
      <c r="BJ174">
        <f>BK174*1000</f>
        <v>360</v>
      </c>
      <c r="BK174">
        <v>0.36</v>
      </c>
      <c r="BL174">
        <v>0.36</v>
      </c>
      <c r="BM174" t="s">
        <v>115</v>
      </c>
      <c r="BN174" t="s">
        <v>116</v>
      </c>
      <c r="BO174">
        <v>0.21</v>
      </c>
      <c r="BP174">
        <v>0.64</v>
      </c>
      <c r="BQ174">
        <v>1</v>
      </c>
      <c r="BR174" t="s">
        <v>117</v>
      </c>
      <c r="BS174" t="s">
        <v>118</v>
      </c>
      <c r="BT174" t="s">
        <v>119</v>
      </c>
      <c r="BU174" t="s">
        <v>120</v>
      </c>
      <c r="BX174" t="b">
        <v>0</v>
      </c>
      <c r="BY174" t="b">
        <v>1</v>
      </c>
      <c r="BZ174">
        <f>VLOOKUP(AA174,Comps2,6,FALSE)</f>
        <v>501</v>
      </c>
      <c r="CA174">
        <f>VLOOKUP(AA174,Comps2,7,FALSE)</f>
        <v>526</v>
      </c>
      <c r="CB174" t="str">
        <f>VLOOKUP(AA174,Comps2,8,FALSE)</f>
        <v>mm</v>
      </c>
      <c r="CC174" t="str">
        <f>VLOOKUP(AA174,Comps2,9,FALSE)</f>
        <v>Field</v>
      </c>
      <c r="CD174">
        <f>VLOOKUP(AA174,Comps2,10,FALSE)</f>
        <v>1790</v>
      </c>
      <c r="CE174" t="str">
        <f>VLOOKUP(AA174,Comps2,11,FALSE)</f>
        <v>g</v>
      </c>
      <c r="CF174" t="str">
        <f>VLOOKUP(AA174,Comps2,12,FALSE)</f>
        <v>Field</v>
      </c>
      <c r="CG174">
        <f>VLOOKUP(AA174,Comps2,13,FALSE)</f>
        <v>0</v>
      </c>
      <c r="CH174" t="e">
        <f>VLOOKUP(AA174,Comps2,14,FALSE)</f>
        <v>#N/A</v>
      </c>
      <c r="CI174" t="str">
        <f>VLOOKUP(AA174,Comps2,15,FALSE)</f>
        <v>LAB</v>
      </c>
    </row>
    <row r="175" spans="1:87" x14ac:dyDescent="0.25">
      <c r="A175" s="1">
        <v>44804</v>
      </c>
      <c r="B175">
        <v>8</v>
      </c>
      <c r="C175">
        <v>2022</v>
      </c>
      <c r="D175" t="s">
        <v>878</v>
      </c>
      <c r="E175" t="s">
        <v>879</v>
      </c>
      <c r="F175" t="s">
        <v>78</v>
      </c>
      <c r="G175" t="s">
        <v>79</v>
      </c>
      <c r="H175" t="s">
        <v>80</v>
      </c>
      <c r="I175" t="s">
        <v>81</v>
      </c>
      <c r="J175" t="s">
        <v>82</v>
      </c>
      <c r="K175" t="s">
        <v>83</v>
      </c>
      <c r="M175" t="s">
        <v>782</v>
      </c>
      <c r="N175" t="s">
        <v>86</v>
      </c>
      <c r="O175" s="2">
        <v>0.30208333333333331</v>
      </c>
      <c r="P175" t="s">
        <v>783</v>
      </c>
      <c r="Q175">
        <v>1</v>
      </c>
      <c r="R175" t="s">
        <v>88</v>
      </c>
      <c r="S175">
        <v>33.191589999999998</v>
      </c>
      <c r="T175">
        <v>-117.38888</v>
      </c>
      <c r="U175" t="s">
        <v>89</v>
      </c>
      <c r="V175" t="b">
        <v>0</v>
      </c>
      <c r="X175" t="s">
        <v>784</v>
      </c>
      <c r="Y175" t="s">
        <v>91</v>
      </c>
      <c r="Z175" t="s">
        <v>1073</v>
      </c>
      <c r="AA175" t="s">
        <v>1104</v>
      </c>
      <c r="AB175" t="s">
        <v>531</v>
      </c>
      <c r="AC175" t="s">
        <v>532</v>
      </c>
      <c r="AD175" t="s">
        <v>96</v>
      </c>
      <c r="AE175">
        <v>1</v>
      </c>
      <c r="AF175" t="s">
        <v>1105</v>
      </c>
      <c r="AG175" t="b">
        <v>1</v>
      </c>
      <c r="AH175" t="s">
        <v>1106</v>
      </c>
      <c r="AI175" t="s">
        <v>146</v>
      </c>
      <c r="AJ175" t="s">
        <v>147</v>
      </c>
      <c r="AK175">
        <v>87.37</v>
      </c>
      <c r="AL175" t="s">
        <v>101</v>
      </c>
      <c r="AN175" t="s">
        <v>1089</v>
      </c>
      <c r="AO175">
        <v>1</v>
      </c>
      <c r="AP175" t="s">
        <v>103</v>
      </c>
      <c r="AQ175">
        <v>436.81</v>
      </c>
      <c r="AR175" t="s">
        <v>101</v>
      </c>
      <c r="AS175" t="s">
        <v>83</v>
      </c>
      <c r="AT175" t="s">
        <v>104</v>
      </c>
      <c r="AU175" t="s">
        <v>1090</v>
      </c>
      <c r="AV175" t="s">
        <v>106</v>
      </c>
      <c r="AW175" t="s">
        <v>107</v>
      </c>
      <c r="AX175">
        <v>90</v>
      </c>
      <c r="AY175" t="s">
        <v>121</v>
      </c>
      <c r="AZ175" t="s">
        <v>109</v>
      </c>
      <c r="BA175" t="s">
        <v>110</v>
      </c>
      <c r="BB175" t="s">
        <v>122</v>
      </c>
      <c r="BC175" t="s">
        <v>1614</v>
      </c>
      <c r="BD175" s="1">
        <v>45020</v>
      </c>
      <c r="BE175" t="s">
        <v>1091</v>
      </c>
      <c r="BF175" s="1">
        <v>44797</v>
      </c>
      <c r="BG175" t="s">
        <v>114</v>
      </c>
      <c r="BH175" s="1">
        <v>45014</v>
      </c>
      <c r="BI175">
        <v>1</v>
      </c>
      <c r="BJ175">
        <f>BK175*1000</f>
        <v>360</v>
      </c>
      <c r="BK175">
        <v>0.36</v>
      </c>
      <c r="BL175">
        <v>0.36</v>
      </c>
      <c r="BM175" t="s">
        <v>115</v>
      </c>
      <c r="BN175" t="s">
        <v>116</v>
      </c>
      <c r="BO175">
        <v>0.21</v>
      </c>
      <c r="BP175">
        <v>0.64</v>
      </c>
      <c r="BQ175">
        <v>1</v>
      </c>
      <c r="BR175" t="s">
        <v>117</v>
      </c>
      <c r="BS175" t="s">
        <v>118</v>
      </c>
      <c r="BT175" t="s">
        <v>119</v>
      </c>
      <c r="BU175" t="s">
        <v>120</v>
      </c>
      <c r="BX175" t="b">
        <v>0</v>
      </c>
      <c r="BY175" t="b">
        <v>1</v>
      </c>
      <c r="BZ175">
        <f>VLOOKUP(AA175,Comps2,6,FALSE)</f>
        <v>563</v>
      </c>
      <c r="CA175">
        <f>VLOOKUP(AA175,Comps2,7,FALSE)</f>
        <v>580</v>
      </c>
      <c r="CB175" t="str">
        <f>VLOOKUP(AA175,Comps2,8,FALSE)</f>
        <v>mm</v>
      </c>
      <c r="CC175" t="str">
        <f>VLOOKUP(AA175,Comps2,9,FALSE)</f>
        <v>Field</v>
      </c>
      <c r="CD175">
        <f>VLOOKUP(AA175,Comps2,10,FALSE)</f>
        <v>2555</v>
      </c>
      <c r="CE175" t="str">
        <f>VLOOKUP(AA175,Comps2,11,FALSE)</f>
        <v>g</v>
      </c>
      <c r="CF175" t="str">
        <f>VLOOKUP(AA175,Comps2,12,FALSE)</f>
        <v>Field</v>
      </c>
      <c r="CG175">
        <f>VLOOKUP(AA175,Comps2,13,FALSE)</f>
        <v>0</v>
      </c>
      <c r="CH175" t="e">
        <f>VLOOKUP(AA175,Comps2,14,FALSE)</f>
        <v>#N/A</v>
      </c>
      <c r="CI175" t="str">
        <f>VLOOKUP(AA175,Comps2,15,FALSE)</f>
        <v>LAB</v>
      </c>
    </row>
    <row r="176" spans="1:87" x14ac:dyDescent="0.25">
      <c r="A176" s="1">
        <v>44804</v>
      </c>
      <c r="B176">
        <v>8</v>
      </c>
      <c r="C176">
        <v>2022</v>
      </c>
      <c r="D176" t="s">
        <v>878</v>
      </c>
      <c r="E176" t="s">
        <v>879</v>
      </c>
      <c r="F176" t="s">
        <v>78</v>
      </c>
      <c r="G176" t="s">
        <v>79</v>
      </c>
      <c r="H176" t="s">
        <v>80</v>
      </c>
      <c r="I176" t="s">
        <v>81</v>
      </c>
      <c r="J176" t="s">
        <v>82</v>
      </c>
      <c r="K176" t="s">
        <v>83</v>
      </c>
      <c r="M176" t="s">
        <v>782</v>
      </c>
      <c r="N176" t="s">
        <v>86</v>
      </c>
      <c r="O176" s="2">
        <v>0.30208333333333331</v>
      </c>
      <c r="P176" t="s">
        <v>783</v>
      </c>
      <c r="Q176">
        <v>1</v>
      </c>
      <c r="R176" t="s">
        <v>88</v>
      </c>
      <c r="S176">
        <v>33.191589999999998</v>
      </c>
      <c r="T176">
        <v>-117.38888</v>
      </c>
      <c r="U176" t="s">
        <v>89</v>
      </c>
      <c r="V176" t="b">
        <v>0</v>
      </c>
      <c r="X176" t="s">
        <v>784</v>
      </c>
      <c r="Y176" t="s">
        <v>91</v>
      </c>
      <c r="Z176" t="s">
        <v>1073</v>
      </c>
      <c r="AA176" t="s">
        <v>1108</v>
      </c>
      <c r="AB176" t="s">
        <v>531</v>
      </c>
      <c r="AC176" t="s">
        <v>532</v>
      </c>
      <c r="AD176" t="s">
        <v>96</v>
      </c>
      <c r="AE176">
        <v>1</v>
      </c>
      <c r="AF176" t="s">
        <v>1109</v>
      </c>
      <c r="AG176" t="b">
        <v>1</v>
      </c>
      <c r="AH176" t="s">
        <v>1110</v>
      </c>
      <c r="AI176" t="s">
        <v>146</v>
      </c>
      <c r="AJ176" t="s">
        <v>147</v>
      </c>
      <c r="AK176">
        <v>87.36</v>
      </c>
      <c r="AL176" t="s">
        <v>101</v>
      </c>
      <c r="AN176" t="s">
        <v>1089</v>
      </c>
      <c r="AO176">
        <v>1</v>
      </c>
      <c r="AP176" t="s">
        <v>103</v>
      </c>
      <c r="AQ176">
        <v>436.81</v>
      </c>
      <c r="AR176" t="s">
        <v>101</v>
      </c>
      <c r="AS176" t="s">
        <v>83</v>
      </c>
      <c r="AT176" t="s">
        <v>104</v>
      </c>
      <c r="AU176" t="s">
        <v>1090</v>
      </c>
      <c r="AV176" t="s">
        <v>106</v>
      </c>
      <c r="AW176" t="s">
        <v>107</v>
      </c>
      <c r="AX176">
        <v>90</v>
      </c>
      <c r="AY176" t="s">
        <v>121</v>
      </c>
      <c r="AZ176" t="s">
        <v>109</v>
      </c>
      <c r="BA176" t="s">
        <v>110</v>
      </c>
      <c r="BB176" t="s">
        <v>122</v>
      </c>
      <c r="BC176" t="s">
        <v>1614</v>
      </c>
      <c r="BD176" s="1">
        <v>45020</v>
      </c>
      <c r="BE176" t="s">
        <v>1091</v>
      </c>
      <c r="BF176" s="1">
        <v>44797</v>
      </c>
      <c r="BG176" t="s">
        <v>114</v>
      </c>
      <c r="BH176" s="1">
        <v>45014</v>
      </c>
      <c r="BI176">
        <v>1</v>
      </c>
      <c r="BJ176">
        <f>BK176*1000</f>
        <v>360</v>
      </c>
      <c r="BK176">
        <v>0.36</v>
      </c>
      <c r="BL176">
        <v>0.36</v>
      </c>
      <c r="BM176" t="s">
        <v>115</v>
      </c>
      <c r="BN176" t="s">
        <v>116</v>
      </c>
      <c r="BO176">
        <v>0.21</v>
      </c>
      <c r="BP176">
        <v>0.64</v>
      </c>
      <c r="BQ176">
        <v>1</v>
      </c>
      <c r="BR176" t="s">
        <v>117</v>
      </c>
      <c r="BS176" t="s">
        <v>118</v>
      </c>
      <c r="BT176" t="s">
        <v>119</v>
      </c>
      <c r="BU176" t="s">
        <v>120</v>
      </c>
      <c r="BX176" t="b">
        <v>0</v>
      </c>
      <c r="BY176" t="b">
        <v>1</v>
      </c>
      <c r="BZ176">
        <f>VLOOKUP(AA176,Comps2,6,FALSE)</f>
        <v>564</v>
      </c>
      <c r="CA176">
        <f>VLOOKUP(AA176,Comps2,7,FALSE)</f>
        <v>593</v>
      </c>
      <c r="CB176" t="str">
        <f>VLOOKUP(AA176,Comps2,8,FALSE)</f>
        <v>mm</v>
      </c>
      <c r="CC176" t="str">
        <f>VLOOKUP(AA176,Comps2,9,FALSE)</f>
        <v>Field</v>
      </c>
      <c r="CD176">
        <f>VLOOKUP(AA176,Comps2,10,FALSE)</f>
        <v>2515</v>
      </c>
      <c r="CE176" t="str">
        <f>VLOOKUP(AA176,Comps2,11,FALSE)</f>
        <v>g</v>
      </c>
      <c r="CF176" t="str">
        <f>VLOOKUP(AA176,Comps2,12,FALSE)</f>
        <v>Field</v>
      </c>
      <c r="CG176">
        <f>VLOOKUP(AA176,Comps2,13,FALSE)</f>
        <v>0</v>
      </c>
      <c r="CH176" t="e">
        <f>VLOOKUP(AA176,Comps2,14,FALSE)</f>
        <v>#N/A</v>
      </c>
      <c r="CI176" t="str">
        <f>VLOOKUP(AA176,Comps2,15,FALSE)</f>
        <v>LAB</v>
      </c>
    </row>
    <row r="177" spans="1:87" x14ac:dyDescent="0.25">
      <c r="A177" s="1">
        <v>44838</v>
      </c>
      <c r="B177">
        <v>10</v>
      </c>
      <c r="C177">
        <v>2022</v>
      </c>
      <c r="D177" t="s">
        <v>1112</v>
      </c>
      <c r="E177" t="s">
        <v>1113</v>
      </c>
      <c r="F177" t="s">
        <v>78</v>
      </c>
      <c r="G177" t="s">
        <v>79</v>
      </c>
      <c r="H177" t="s">
        <v>80</v>
      </c>
      <c r="I177" t="s">
        <v>81</v>
      </c>
      <c r="J177" t="s">
        <v>82</v>
      </c>
      <c r="K177" t="s">
        <v>83</v>
      </c>
      <c r="M177" t="s">
        <v>527</v>
      </c>
      <c r="N177" t="s">
        <v>86</v>
      </c>
      <c r="O177" s="2">
        <v>0.31944444444444448</v>
      </c>
      <c r="P177" t="s">
        <v>528</v>
      </c>
      <c r="Q177">
        <v>1</v>
      </c>
      <c r="R177" t="s">
        <v>88</v>
      </c>
      <c r="S177">
        <v>33.458264972549003</v>
      </c>
      <c r="T177">
        <v>-117.696585843137</v>
      </c>
      <c r="U177" t="s">
        <v>89</v>
      </c>
      <c r="V177" t="b">
        <v>0</v>
      </c>
      <c r="W177">
        <v>9</v>
      </c>
      <c r="X177" t="s">
        <v>529</v>
      </c>
      <c r="Y177" t="s">
        <v>91</v>
      </c>
      <c r="AA177" t="s">
        <v>1136</v>
      </c>
      <c r="AB177" t="s">
        <v>732</v>
      </c>
      <c r="AC177" t="s">
        <v>733</v>
      </c>
      <c r="AD177" t="s">
        <v>96</v>
      </c>
      <c r="AE177">
        <v>1</v>
      </c>
      <c r="AF177" t="s">
        <v>1137</v>
      </c>
      <c r="AG177" t="b">
        <v>1</v>
      </c>
      <c r="AH177" t="s">
        <v>1138</v>
      </c>
      <c r="AI177" t="s">
        <v>99</v>
      </c>
      <c r="AJ177" t="s">
        <v>100</v>
      </c>
      <c r="AK177">
        <v>72.849999999999994</v>
      </c>
      <c r="AL177" t="s">
        <v>101</v>
      </c>
      <c r="AN177" t="s">
        <v>1139</v>
      </c>
      <c r="AO177">
        <v>1</v>
      </c>
      <c r="AP177" t="s">
        <v>103</v>
      </c>
      <c r="AQ177">
        <v>504.69</v>
      </c>
      <c r="AR177" t="s">
        <v>101</v>
      </c>
      <c r="AS177" t="s">
        <v>83</v>
      </c>
      <c r="AT177" t="s">
        <v>104</v>
      </c>
      <c r="AU177" t="s">
        <v>1140</v>
      </c>
      <c r="AV177" t="s">
        <v>106</v>
      </c>
      <c r="AW177" t="s">
        <v>107</v>
      </c>
      <c r="AX177">
        <v>90</v>
      </c>
      <c r="AY177" t="s">
        <v>121</v>
      </c>
      <c r="AZ177" t="s">
        <v>109</v>
      </c>
      <c r="BA177" t="s">
        <v>110</v>
      </c>
      <c r="BB177" t="s">
        <v>122</v>
      </c>
      <c r="BC177" t="s">
        <v>1618</v>
      </c>
      <c r="BD177" s="1">
        <v>45020</v>
      </c>
      <c r="BE177" t="s">
        <v>1141</v>
      </c>
      <c r="BF177" s="1">
        <v>44838</v>
      </c>
      <c r="BG177" t="s">
        <v>114</v>
      </c>
      <c r="BH177" s="1">
        <v>44981</v>
      </c>
      <c r="BI177">
        <v>1</v>
      </c>
      <c r="BJ177">
        <f>BK177*1000</f>
        <v>350</v>
      </c>
      <c r="BK177">
        <v>0.35</v>
      </c>
      <c r="BL177">
        <v>0.35</v>
      </c>
      <c r="BM177" t="s">
        <v>115</v>
      </c>
      <c r="BN177" t="s">
        <v>116</v>
      </c>
      <c r="BO177">
        <v>0.21</v>
      </c>
      <c r="BP177">
        <v>0.64</v>
      </c>
      <c r="BQ177">
        <v>1</v>
      </c>
      <c r="BR177" t="s">
        <v>117</v>
      </c>
      <c r="BS177" t="s">
        <v>118</v>
      </c>
      <c r="BT177" t="s">
        <v>119</v>
      </c>
      <c r="BU177" t="s">
        <v>120</v>
      </c>
      <c r="BX177" t="b">
        <v>0</v>
      </c>
      <c r="BY177" t="b">
        <v>1</v>
      </c>
      <c r="BZ177">
        <f>VLOOKUP(AA177,Comps2,6,FALSE)</f>
        <v>181</v>
      </c>
      <c r="CA177">
        <f>VLOOKUP(AA177,Comps2,7,FALSE)</f>
        <v>200</v>
      </c>
      <c r="CB177" t="str">
        <f>VLOOKUP(AA177,Comps2,8,FALSE)</f>
        <v>mm</v>
      </c>
      <c r="CC177" t="str">
        <f>VLOOKUP(AA177,Comps2,9,FALSE)</f>
        <v>Field</v>
      </c>
      <c r="CD177">
        <f>VLOOKUP(AA177,Comps2,10,FALSE)</f>
        <v>55</v>
      </c>
      <c r="CE177" t="str">
        <f>VLOOKUP(AA177,Comps2,11,FALSE)</f>
        <v>g</v>
      </c>
      <c r="CF177" t="str">
        <f>VLOOKUP(AA177,Comps2,12,FALSE)</f>
        <v>Field</v>
      </c>
      <c r="CG177">
        <f>VLOOKUP(AA177,Comps2,13,FALSE)</f>
        <v>0</v>
      </c>
      <c r="CH177" t="e">
        <f>VLOOKUP(AA177,Comps2,14,FALSE)</f>
        <v>#N/A</v>
      </c>
      <c r="CI177" t="str">
        <f>VLOOKUP(AA177,Comps2,15,FALSE)</f>
        <v>LAB</v>
      </c>
    </row>
    <row r="178" spans="1:87" x14ac:dyDescent="0.25">
      <c r="A178" s="1">
        <v>44838</v>
      </c>
      <c r="B178">
        <v>10</v>
      </c>
      <c r="C178">
        <v>2022</v>
      </c>
      <c r="D178" t="s">
        <v>1112</v>
      </c>
      <c r="E178" t="s">
        <v>1113</v>
      </c>
      <c r="F178" t="s">
        <v>78</v>
      </c>
      <c r="G178" t="s">
        <v>79</v>
      </c>
      <c r="H178" t="s">
        <v>80</v>
      </c>
      <c r="I178" t="s">
        <v>81</v>
      </c>
      <c r="J178" t="s">
        <v>82</v>
      </c>
      <c r="K178" t="s">
        <v>83</v>
      </c>
      <c r="M178" t="s">
        <v>527</v>
      </c>
      <c r="N178" t="s">
        <v>86</v>
      </c>
      <c r="O178" s="2">
        <v>0.31944444444444448</v>
      </c>
      <c r="P178" t="s">
        <v>528</v>
      </c>
      <c r="Q178">
        <v>1</v>
      </c>
      <c r="R178" t="s">
        <v>88</v>
      </c>
      <c r="S178">
        <v>33.458264972549003</v>
      </c>
      <c r="T178">
        <v>-117.696585843137</v>
      </c>
      <c r="U178" t="s">
        <v>89</v>
      </c>
      <c r="V178" t="b">
        <v>0</v>
      </c>
      <c r="W178">
        <v>9</v>
      </c>
      <c r="X178" t="s">
        <v>529</v>
      </c>
      <c r="Y178" t="s">
        <v>91</v>
      </c>
      <c r="AA178" t="s">
        <v>1142</v>
      </c>
      <c r="AB178" t="s">
        <v>732</v>
      </c>
      <c r="AC178" t="s">
        <v>733</v>
      </c>
      <c r="AD178" t="s">
        <v>96</v>
      </c>
      <c r="AE178">
        <v>1</v>
      </c>
      <c r="AF178" t="s">
        <v>1143</v>
      </c>
      <c r="AG178" t="b">
        <v>1</v>
      </c>
      <c r="AH178" t="s">
        <v>1144</v>
      </c>
      <c r="AI178" t="s">
        <v>99</v>
      </c>
      <c r="AJ178" t="s">
        <v>100</v>
      </c>
      <c r="AK178">
        <v>46.6</v>
      </c>
      <c r="AL178" t="s">
        <v>101</v>
      </c>
      <c r="AN178" t="s">
        <v>1139</v>
      </c>
      <c r="AO178">
        <v>1</v>
      </c>
      <c r="AP178" t="s">
        <v>103</v>
      </c>
      <c r="AQ178">
        <v>504.69</v>
      </c>
      <c r="AR178" t="s">
        <v>101</v>
      </c>
      <c r="AS178" t="s">
        <v>83</v>
      </c>
      <c r="AT178" t="s">
        <v>104</v>
      </c>
      <c r="AU178" t="s">
        <v>1140</v>
      </c>
      <c r="AV178" t="s">
        <v>106</v>
      </c>
      <c r="AW178" t="s">
        <v>107</v>
      </c>
      <c r="AX178">
        <v>90</v>
      </c>
      <c r="AY178" t="s">
        <v>121</v>
      </c>
      <c r="AZ178" t="s">
        <v>109</v>
      </c>
      <c r="BA178" t="s">
        <v>110</v>
      </c>
      <c r="BB178" t="s">
        <v>122</v>
      </c>
      <c r="BC178" t="s">
        <v>1618</v>
      </c>
      <c r="BD178" s="1">
        <v>45020</v>
      </c>
      <c r="BE178" t="s">
        <v>1141</v>
      </c>
      <c r="BF178" s="1">
        <v>44838</v>
      </c>
      <c r="BG178" t="s">
        <v>114</v>
      </c>
      <c r="BH178" s="1">
        <v>44981</v>
      </c>
      <c r="BI178">
        <v>1</v>
      </c>
      <c r="BJ178">
        <f>BK178*1000</f>
        <v>350</v>
      </c>
      <c r="BK178">
        <v>0.35</v>
      </c>
      <c r="BL178">
        <v>0.35</v>
      </c>
      <c r="BM178" t="s">
        <v>115</v>
      </c>
      <c r="BN178" t="s">
        <v>116</v>
      </c>
      <c r="BO178">
        <v>0.21</v>
      </c>
      <c r="BP178">
        <v>0.64</v>
      </c>
      <c r="BQ178">
        <v>1</v>
      </c>
      <c r="BR178" t="s">
        <v>117</v>
      </c>
      <c r="BS178" t="s">
        <v>118</v>
      </c>
      <c r="BT178" t="s">
        <v>119</v>
      </c>
      <c r="BU178" t="s">
        <v>120</v>
      </c>
      <c r="BX178" t="b">
        <v>0</v>
      </c>
      <c r="BY178" t="b">
        <v>1</v>
      </c>
      <c r="BZ178">
        <f>VLOOKUP(AA178,Comps2,6,FALSE)</f>
        <v>202</v>
      </c>
      <c r="CA178">
        <f>VLOOKUP(AA178,Comps2,7,FALSE)</f>
        <v>222</v>
      </c>
      <c r="CB178" t="str">
        <f>VLOOKUP(AA178,Comps2,8,FALSE)</f>
        <v>mm</v>
      </c>
      <c r="CC178" t="str">
        <f>VLOOKUP(AA178,Comps2,9,FALSE)</f>
        <v>Field</v>
      </c>
      <c r="CD178">
        <f>VLOOKUP(AA178,Comps2,10,FALSE)</f>
        <v>70</v>
      </c>
      <c r="CE178" t="str">
        <f>VLOOKUP(AA178,Comps2,11,FALSE)</f>
        <v>g</v>
      </c>
      <c r="CF178" t="str">
        <f>VLOOKUP(AA178,Comps2,12,FALSE)</f>
        <v>Field</v>
      </c>
      <c r="CG178">
        <f>VLOOKUP(AA178,Comps2,13,FALSE)</f>
        <v>0</v>
      </c>
      <c r="CH178" t="e">
        <f>VLOOKUP(AA178,Comps2,14,FALSE)</f>
        <v>#N/A</v>
      </c>
      <c r="CI178" t="str">
        <f>VLOOKUP(AA178,Comps2,15,FALSE)</f>
        <v>LAB</v>
      </c>
    </row>
    <row r="179" spans="1:87" x14ac:dyDescent="0.25">
      <c r="A179" s="1">
        <v>44838</v>
      </c>
      <c r="B179">
        <v>10</v>
      </c>
      <c r="C179">
        <v>2022</v>
      </c>
      <c r="D179" t="s">
        <v>1112</v>
      </c>
      <c r="E179" t="s">
        <v>1113</v>
      </c>
      <c r="F179" t="s">
        <v>78</v>
      </c>
      <c r="G179" t="s">
        <v>79</v>
      </c>
      <c r="H179" t="s">
        <v>80</v>
      </c>
      <c r="I179" t="s">
        <v>81</v>
      </c>
      <c r="J179" t="s">
        <v>82</v>
      </c>
      <c r="K179" t="s">
        <v>83</v>
      </c>
      <c r="M179" t="s">
        <v>527</v>
      </c>
      <c r="N179" t="s">
        <v>86</v>
      </c>
      <c r="O179" s="2">
        <v>0.31944444444444448</v>
      </c>
      <c r="P179" t="s">
        <v>528</v>
      </c>
      <c r="Q179">
        <v>1</v>
      </c>
      <c r="R179" t="s">
        <v>88</v>
      </c>
      <c r="S179">
        <v>33.458264972549003</v>
      </c>
      <c r="T179">
        <v>-117.696585843137</v>
      </c>
      <c r="U179" t="s">
        <v>89</v>
      </c>
      <c r="V179" t="b">
        <v>0</v>
      </c>
      <c r="W179">
        <v>9</v>
      </c>
      <c r="X179" t="s">
        <v>529</v>
      </c>
      <c r="Y179" t="s">
        <v>91</v>
      </c>
      <c r="AA179" t="s">
        <v>1145</v>
      </c>
      <c r="AB179" t="s">
        <v>732</v>
      </c>
      <c r="AC179" t="s">
        <v>733</v>
      </c>
      <c r="AD179" t="s">
        <v>96</v>
      </c>
      <c r="AE179">
        <v>1</v>
      </c>
      <c r="AF179" t="s">
        <v>1146</v>
      </c>
      <c r="AG179" t="b">
        <v>1</v>
      </c>
      <c r="AH179" t="s">
        <v>1147</v>
      </c>
      <c r="AI179" t="s">
        <v>99</v>
      </c>
      <c r="AJ179" t="s">
        <v>100</v>
      </c>
      <c r="AK179">
        <v>59.78</v>
      </c>
      <c r="AL179" t="s">
        <v>101</v>
      </c>
      <c r="AN179" t="s">
        <v>1139</v>
      </c>
      <c r="AO179">
        <v>1</v>
      </c>
      <c r="AP179" t="s">
        <v>103</v>
      </c>
      <c r="AQ179">
        <v>504.69</v>
      </c>
      <c r="AR179" t="s">
        <v>101</v>
      </c>
      <c r="AS179" t="s">
        <v>83</v>
      </c>
      <c r="AT179" t="s">
        <v>104</v>
      </c>
      <c r="AU179" t="s">
        <v>1140</v>
      </c>
      <c r="AV179" t="s">
        <v>106</v>
      </c>
      <c r="AW179" t="s">
        <v>107</v>
      </c>
      <c r="AX179">
        <v>90</v>
      </c>
      <c r="AY179" t="s">
        <v>121</v>
      </c>
      <c r="AZ179" t="s">
        <v>109</v>
      </c>
      <c r="BA179" t="s">
        <v>110</v>
      </c>
      <c r="BB179" t="s">
        <v>122</v>
      </c>
      <c r="BC179" t="s">
        <v>1618</v>
      </c>
      <c r="BD179" s="1">
        <v>45020</v>
      </c>
      <c r="BE179" t="s">
        <v>1141</v>
      </c>
      <c r="BF179" s="1">
        <v>44838</v>
      </c>
      <c r="BG179" t="s">
        <v>114</v>
      </c>
      <c r="BH179" s="1">
        <v>44981</v>
      </c>
      <c r="BI179">
        <v>1</v>
      </c>
      <c r="BJ179">
        <f>BK179*1000</f>
        <v>350</v>
      </c>
      <c r="BK179">
        <v>0.35</v>
      </c>
      <c r="BL179">
        <v>0.35</v>
      </c>
      <c r="BM179" t="s">
        <v>115</v>
      </c>
      <c r="BN179" t="s">
        <v>116</v>
      </c>
      <c r="BO179">
        <v>0.21</v>
      </c>
      <c r="BP179">
        <v>0.64</v>
      </c>
      <c r="BQ179">
        <v>1</v>
      </c>
      <c r="BR179" t="s">
        <v>117</v>
      </c>
      <c r="BS179" t="s">
        <v>118</v>
      </c>
      <c r="BT179" t="s">
        <v>119</v>
      </c>
      <c r="BU179" t="s">
        <v>120</v>
      </c>
      <c r="BX179" t="b">
        <v>0</v>
      </c>
      <c r="BY179" t="b">
        <v>1</v>
      </c>
      <c r="BZ179">
        <f>VLOOKUP(AA179,Comps2,6,FALSE)</f>
        <v>204</v>
      </c>
      <c r="CA179">
        <f>VLOOKUP(AA179,Comps2,7,FALSE)</f>
        <v>225</v>
      </c>
      <c r="CB179" t="str">
        <f>VLOOKUP(AA179,Comps2,8,FALSE)</f>
        <v>mm</v>
      </c>
      <c r="CC179" t="str">
        <f>VLOOKUP(AA179,Comps2,9,FALSE)</f>
        <v>Field</v>
      </c>
      <c r="CD179">
        <f>VLOOKUP(AA179,Comps2,10,FALSE)</f>
        <v>70</v>
      </c>
      <c r="CE179" t="str">
        <f>VLOOKUP(AA179,Comps2,11,FALSE)</f>
        <v>g</v>
      </c>
      <c r="CF179" t="str">
        <f>VLOOKUP(AA179,Comps2,12,FALSE)</f>
        <v>Field</v>
      </c>
      <c r="CG179">
        <f>VLOOKUP(AA179,Comps2,13,FALSE)</f>
        <v>0</v>
      </c>
      <c r="CH179" t="e">
        <f>VLOOKUP(AA179,Comps2,14,FALSE)</f>
        <v>#N/A</v>
      </c>
      <c r="CI179" t="str">
        <f>VLOOKUP(AA179,Comps2,15,FALSE)</f>
        <v>LAB</v>
      </c>
    </row>
    <row r="180" spans="1:87" x14ac:dyDescent="0.25">
      <c r="A180" s="1">
        <v>44838</v>
      </c>
      <c r="B180">
        <v>10</v>
      </c>
      <c r="C180">
        <v>2022</v>
      </c>
      <c r="D180" t="s">
        <v>1112</v>
      </c>
      <c r="E180" t="s">
        <v>1113</v>
      </c>
      <c r="F180" t="s">
        <v>78</v>
      </c>
      <c r="G180" t="s">
        <v>79</v>
      </c>
      <c r="H180" t="s">
        <v>80</v>
      </c>
      <c r="I180" t="s">
        <v>81</v>
      </c>
      <c r="J180" t="s">
        <v>82</v>
      </c>
      <c r="K180" t="s">
        <v>83</v>
      </c>
      <c r="M180" t="s">
        <v>527</v>
      </c>
      <c r="N180" t="s">
        <v>86</v>
      </c>
      <c r="O180" s="2">
        <v>0.31944444444444448</v>
      </c>
      <c r="P180" t="s">
        <v>528</v>
      </c>
      <c r="Q180">
        <v>1</v>
      </c>
      <c r="R180" t="s">
        <v>88</v>
      </c>
      <c r="S180">
        <v>33.458264972549003</v>
      </c>
      <c r="T180">
        <v>-117.696585843137</v>
      </c>
      <c r="U180" t="s">
        <v>89</v>
      </c>
      <c r="V180" t="b">
        <v>0</v>
      </c>
      <c r="W180">
        <v>9</v>
      </c>
      <c r="X180" t="s">
        <v>529</v>
      </c>
      <c r="Y180" t="s">
        <v>91</v>
      </c>
      <c r="AA180" t="s">
        <v>1148</v>
      </c>
      <c r="AB180" t="s">
        <v>732</v>
      </c>
      <c r="AC180" t="s">
        <v>733</v>
      </c>
      <c r="AD180" t="s">
        <v>96</v>
      </c>
      <c r="AE180">
        <v>1</v>
      </c>
      <c r="AF180" t="s">
        <v>1149</v>
      </c>
      <c r="AG180" t="b">
        <v>1</v>
      </c>
      <c r="AH180" t="s">
        <v>1150</v>
      </c>
      <c r="AI180" t="s">
        <v>99</v>
      </c>
      <c r="AJ180" t="s">
        <v>100</v>
      </c>
      <c r="AK180">
        <v>58.8</v>
      </c>
      <c r="AL180" t="s">
        <v>101</v>
      </c>
      <c r="AN180" t="s">
        <v>1139</v>
      </c>
      <c r="AO180">
        <v>1</v>
      </c>
      <c r="AP180" t="s">
        <v>103</v>
      </c>
      <c r="AQ180">
        <v>504.69</v>
      </c>
      <c r="AR180" t="s">
        <v>101</v>
      </c>
      <c r="AS180" t="s">
        <v>83</v>
      </c>
      <c r="AT180" t="s">
        <v>104</v>
      </c>
      <c r="AU180" t="s">
        <v>1140</v>
      </c>
      <c r="AV180" t="s">
        <v>106</v>
      </c>
      <c r="AW180" t="s">
        <v>107</v>
      </c>
      <c r="AX180">
        <v>90</v>
      </c>
      <c r="AY180" t="s">
        <v>121</v>
      </c>
      <c r="AZ180" t="s">
        <v>109</v>
      </c>
      <c r="BA180" t="s">
        <v>110</v>
      </c>
      <c r="BB180" t="s">
        <v>122</v>
      </c>
      <c r="BC180" t="s">
        <v>1618</v>
      </c>
      <c r="BD180" s="1">
        <v>45020</v>
      </c>
      <c r="BE180" t="s">
        <v>1141</v>
      </c>
      <c r="BF180" s="1">
        <v>44838</v>
      </c>
      <c r="BG180" t="s">
        <v>114</v>
      </c>
      <c r="BH180" s="1">
        <v>44981</v>
      </c>
      <c r="BI180">
        <v>1</v>
      </c>
      <c r="BJ180">
        <f>BK180*1000</f>
        <v>350</v>
      </c>
      <c r="BK180">
        <v>0.35</v>
      </c>
      <c r="BL180">
        <v>0.35</v>
      </c>
      <c r="BM180" t="s">
        <v>115</v>
      </c>
      <c r="BN180" t="s">
        <v>116</v>
      </c>
      <c r="BO180">
        <v>0.21</v>
      </c>
      <c r="BP180">
        <v>0.64</v>
      </c>
      <c r="BQ180">
        <v>1</v>
      </c>
      <c r="BR180" t="s">
        <v>117</v>
      </c>
      <c r="BS180" t="s">
        <v>118</v>
      </c>
      <c r="BT180" t="s">
        <v>119</v>
      </c>
      <c r="BU180" t="s">
        <v>120</v>
      </c>
      <c r="BX180" t="b">
        <v>0</v>
      </c>
      <c r="BY180" t="b">
        <v>1</v>
      </c>
      <c r="BZ180">
        <f>VLOOKUP(AA180,Comps2,6,FALSE)</f>
        <v>216</v>
      </c>
      <c r="CA180">
        <f>VLOOKUP(AA180,Comps2,7,FALSE)</f>
        <v>236</v>
      </c>
      <c r="CB180" t="str">
        <f>VLOOKUP(AA180,Comps2,8,FALSE)</f>
        <v>mm</v>
      </c>
      <c r="CC180" t="str">
        <f>VLOOKUP(AA180,Comps2,9,FALSE)</f>
        <v>Field</v>
      </c>
      <c r="CD180">
        <f>VLOOKUP(AA180,Comps2,10,FALSE)</f>
        <v>70</v>
      </c>
      <c r="CE180" t="str">
        <f>VLOOKUP(AA180,Comps2,11,FALSE)</f>
        <v>g</v>
      </c>
      <c r="CF180" t="str">
        <f>VLOOKUP(AA180,Comps2,12,FALSE)</f>
        <v>Field</v>
      </c>
      <c r="CG180">
        <f>VLOOKUP(AA180,Comps2,13,FALSE)</f>
        <v>0</v>
      </c>
      <c r="CH180" t="e">
        <f>VLOOKUP(AA180,Comps2,14,FALSE)</f>
        <v>#N/A</v>
      </c>
      <c r="CI180" t="str">
        <f>VLOOKUP(AA180,Comps2,15,FALSE)</f>
        <v>LAB</v>
      </c>
    </row>
    <row r="181" spans="1:87" x14ac:dyDescent="0.25">
      <c r="A181" s="1">
        <v>44838</v>
      </c>
      <c r="B181">
        <v>10</v>
      </c>
      <c r="C181">
        <v>2022</v>
      </c>
      <c r="D181" t="s">
        <v>1112</v>
      </c>
      <c r="E181" t="s">
        <v>1113</v>
      </c>
      <c r="F181" t="s">
        <v>78</v>
      </c>
      <c r="G181" t="s">
        <v>79</v>
      </c>
      <c r="H181" t="s">
        <v>80</v>
      </c>
      <c r="I181" t="s">
        <v>81</v>
      </c>
      <c r="J181" t="s">
        <v>82</v>
      </c>
      <c r="K181" t="s">
        <v>83</v>
      </c>
      <c r="M181" t="s">
        <v>527</v>
      </c>
      <c r="N181" t="s">
        <v>86</v>
      </c>
      <c r="O181" s="2">
        <v>0.31944444444444448</v>
      </c>
      <c r="P181" t="s">
        <v>528</v>
      </c>
      <c r="Q181">
        <v>1</v>
      </c>
      <c r="R181" t="s">
        <v>88</v>
      </c>
      <c r="S181">
        <v>33.458264972549003</v>
      </c>
      <c r="T181">
        <v>-117.696585843137</v>
      </c>
      <c r="U181" t="s">
        <v>89</v>
      </c>
      <c r="V181" t="b">
        <v>0</v>
      </c>
      <c r="W181">
        <v>9</v>
      </c>
      <c r="X181" t="s">
        <v>529</v>
      </c>
      <c r="Y181" t="s">
        <v>91</v>
      </c>
      <c r="AA181" t="s">
        <v>1151</v>
      </c>
      <c r="AB181" t="s">
        <v>732</v>
      </c>
      <c r="AC181" t="s">
        <v>733</v>
      </c>
      <c r="AD181" t="s">
        <v>96</v>
      </c>
      <c r="AE181">
        <v>1</v>
      </c>
      <c r="AF181" t="s">
        <v>1152</v>
      </c>
      <c r="AG181" t="b">
        <v>1</v>
      </c>
      <c r="AH181" t="s">
        <v>1153</v>
      </c>
      <c r="AI181" t="s">
        <v>99</v>
      </c>
      <c r="AJ181" t="s">
        <v>100</v>
      </c>
      <c r="AK181">
        <v>266.66000000000003</v>
      </c>
      <c r="AL181" t="s">
        <v>101</v>
      </c>
      <c r="AN181" t="s">
        <v>1139</v>
      </c>
      <c r="AO181">
        <v>1</v>
      </c>
      <c r="AP181" t="s">
        <v>103</v>
      </c>
      <c r="AQ181">
        <v>504.69</v>
      </c>
      <c r="AR181" t="s">
        <v>101</v>
      </c>
      <c r="AS181" t="s">
        <v>83</v>
      </c>
      <c r="AT181" t="s">
        <v>104</v>
      </c>
      <c r="AU181" t="s">
        <v>1140</v>
      </c>
      <c r="AV181" t="s">
        <v>106</v>
      </c>
      <c r="AW181" t="s">
        <v>107</v>
      </c>
      <c r="AX181">
        <v>90</v>
      </c>
      <c r="AY181" t="s">
        <v>121</v>
      </c>
      <c r="AZ181" t="s">
        <v>109</v>
      </c>
      <c r="BA181" t="s">
        <v>110</v>
      </c>
      <c r="BB181" t="s">
        <v>122</v>
      </c>
      <c r="BC181" t="s">
        <v>1618</v>
      </c>
      <c r="BD181" s="1">
        <v>45020</v>
      </c>
      <c r="BE181" t="s">
        <v>1141</v>
      </c>
      <c r="BF181" s="1">
        <v>44838</v>
      </c>
      <c r="BG181" t="s">
        <v>114</v>
      </c>
      <c r="BH181" s="1">
        <v>44981</v>
      </c>
      <c r="BI181">
        <v>1</v>
      </c>
      <c r="BJ181">
        <f>BK181*1000</f>
        <v>350</v>
      </c>
      <c r="BK181">
        <v>0.35</v>
      </c>
      <c r="BL181">
        <v>0.35</v>
      </c>
      <c r="BM181" t="s">
        <v>115</v>
      </c>
      <c r="BN181" t="s">
        <v>116</v>
      </c>
      <c r="BO181">
        <v>0.21</v>
      </c>
      <c r="BP181">
        <v>0.64</v>
      </c>
      <c r="BQ181">
        <v>1</v>
      </c>
      <c r="BR181" t="s">
        <v>117</v>
      </c>
      <c r="BS181" t="s">
        <v>118</v>
      </c>
      <c r="BT181" t="s">
        <v>119</v>
      </c>
      <c r="BU181" t="s">
        <v>120</v>
      </c>
      <c r="BX181" t="b">
        <v>0</v>
      </c>
      <c r="BY181" t="b">
        <v>1</v>
      </c>
      <c r="BZ181">
        <f>VLOOKUP(AA181,Comps2,6,FALSE)</f>
        <v>291</v>
      </c>
      <c r="CA181">
        <f>VLOOKUP(AA181,Comps2,7,FALSE)</f>
        <v>322</v>
      </c>
      <c r="CB181" t="str">
        <f>VLOOKUP(AA181,Comps2,8,FALSE)</f>
        <v>mm</v>
      </c>
      <c r="CC181" t="str">
        <f>VLOOKUP(AA181,Comps2,9,FALSE)</f>
        <v>Field</v>
      </c>
      <c r="CD181">
        <f>VLOOKUP(AA181,Comps2,10,FALSE)</f>
        <v>220</v>
      </c>
      <c r="CE181" t="str">
        <f>VLOOKUP(AA181,Comps2,11,FALSE)</f>
        <v>g</v>
      </c>
      <c r="CF181" t="str">
        <f>VLOOKUP(AA181,Comps2,12,FALSE)</f>
        <v>Field</v>
      </c>
      <c r="CG181">
        <f>VLOOKUP(AA181,Comps2,13,FALSE)</f>
        <v>0</v>
      </c>
      <c r="CH181" t="e">
        <f>VLOOKUP(AA181,Comps2,14,FALSE)</f>
        <v>#N/A</v>
      </c>
      <c r="CI181" t="str">
        <f>VLOOKUP(AA181,Comps2,15,FALSE)</f>
        <v>LAB</v>
      </c>
    </row>
    <row r="182" spans="1:87" x14ac:dyDescent="0.25">
      <c r="A182" s="1">
        <v>44790</v>
      </c>
      <c r="B182">
        <v>8</v>
      </c>
      <c r="C182">
        <v>2022</v>
      </c>
      <c r="D182" t="s">
        <v>687</v>
      </c>
      <c r="E182" t="s">
        <v>688</v>
      </c>
      <c r="F182" t="s">
        <v>78</v>
      </c>
      <c r="G182" t="s">
        <v>79</v>
      </c>
      <c r="H182" t="s">
        <v>80</v>
      </c>
      <c r="I182" t="s">
        <v>81</v>
      </c>
      <c r="J182" t="s">
        <v>82</v>
      </c>
      <c r="K182" t="s">
        <v>83</v>
      </c>
      <c r="L182" t="s">
        <v>84</v>
      </c>
      <c r="M182" t="s">
        <v>689</v>
      </c>
      <c r="N182" t="s">
        <v>86</v>
      </c>
      <c r="O182" s="2">
        <v>0.51041666666666663</v>
      </c>
      <c r="P182" t="s">
        <v>690</v>
      </c>
      <c r="Q182">
        <v>1</v>
      </c>
      <c r="R182" t="s">
        <v>88</v>
      </c>
      <c r="S182">
        <v>32.672919999999998</v>
      </c>
      <c r="T182">
        <v>-117.02381</v>
      </c>
      <c r="U182" t="s">
        <v>89</v>
      </c>
      <c r="V182" t="b">
        <v>0</v>
      </c>
      <c r="X182" t="s">
        <v>691</v>
      </c>
      <c r="Y182" t="s">
        <v>91</v>
      </c>
      <c r="AA182" t="s">
        <v>699</v>
      </c>
      <c r="AB182" t="s">
        <v>94</v>
      </c>
      <c r="AC182" t="s">
        <v>95</v>
      </c>
      <c r="AD182" t="s">
        <v>96</v>
      </c>
      <c r="AE182">
        <v>1</v>
      </c>
      <c r="AF182" t="s">
        <v>700</v>
      </c>
      <c r="AG182" t="b">
        <v>1</v>
      </c>
      <c r="AH182" t="s">
        <v>701</v>
      </c>
      <c r="AI182" t="s">
        <v>99</v>
      </c>
      <c r="AJ182" t="s">
        <v>100</v>
      </c>
      <c r="AK182">
        <v>23.29</v>
      </c>
      <c r="AL182" t="s">
        <v>101</v>
      </c>
      <c r="AN182" t="s">
        <v>702</v>
      </c>
      <c r="AO182">
        <v>1</v>
      </c>
      <c r="AP182" t="s">
        <v>103</v>
      </c>
      <c r="AQ182">
        <v>103.98</v>
      </c>
      <c r="AR182" t="s">
        <v>101</v>
      </c>
      <c r="AS182" t="s">
        <v>83</v>
      </c>
      <c r="AT182" t="s">
        <v>104</v>
      </c>
      <c r="AU182" t="s">
        <v>696</v>
      </c>
      <c r="AV182" t="s">
        <v>106</v>
      </c>
      <c r="AW182" t="s">
        <v>107</v>
      </c>
      <c r="AX182">
        <v>90</v>
      </c>
      <c r="AY182" t="s">
        <v>121</v>
      </c>
      <c r="AZ182" t="s">
        <v>109</v>
      </c>
      <c r="BA182" t="s">
        <v>110</v>
      </c>
      <c r="BB182" t="s">
        <v>122</v>
      </c>
      <c r="BC182" t="s">
        <v>1614</v>
      </c>
      <c r="BD182" s="1">
        <v>45020</v>
      </c>
      <c r="BE182" t="s">
        <v>704</v>
      </c>
      <c r="BF182" s="1">
        <v>44790</v>
      </c>
      <c r="BG182" t="s">
        <v>114</v>
      </c>
      <c r="BH182" s="1">
        <v>45014</v>
      </c>
      <c r="BI182">
        <v>1</v>
      </c>
      <c r="BJ182">
        <f>BK182*1000</f>
        <v>340</v>
      </c>
      <c r="BK182">
        <v>0.34</v>
      </c>
      <c r="BL182">
        <v>0.34</v>
      </c>
      <c r="BM182" t="s">
        <v>115</v>
      </c>
      <c r="BN182" t="s">
        <v>116</v>
      </c>
      <c r="BO182">
        <v>0.21</v>
      </c>
      <c r="BP182">
        <v>0.64</v>
      </c>
      <c r="BQ182">
        <v>1</v>
      </c>
      <c r="BR182" t="s">
        <v>117</v>
      </c>
      <c r="BS182" t="s">
        <v>118</v>
      </c>
      <c r="BT182" t="s">
        <v>119</v>
      </c>
      <c r="BU182" t="s">
        <v>120</v>
      </c>
      <c r="BX182" t="b">
        <v>0</v>
      </c>
      <c r="BY182" t="b">
        <v>1</v>
      </c>
      <c r="BZ182">
        <f>VLOOKUP(AA182,Comps2,6,FALSE)</f>
        <v>114</v>
      </c>
      <c r="CA182">
        <f>VLOOKUP(AA182,Comps2,7,FALSE)</f>
        <v>122</v>
      </c>
      <c r="CB182" t="str">
        <f>VLOOKUP(AA182,Comps2,8,FALSE)</f>
        <v>mm</v>
      </c>
      <c r="CC182" t="str">
        <f>VLOOKUP(AA182,Comps2,9,FALSE)</f>
        <v>Field</v>
      </c>
      <c r="CD182">
        <f>VLOOKUP(AA182,Comps2,10,FALSE)</f>
        <v>88</v>
      </c>
      <c r="CE182" t="str">
        <f>VLOOKUP(AA182,Comps2,11,FALSE)</f>
        <v>g</v>
      </c>
      <c r="CF182" t="str">
        <f>VLOOKUP(AA182,Comps2,12,FALSE)</f>
        <v>Field</v>
      </c>
      <c r="CG182">
        <f>VLOOKUP(AA182,Comps2,13,FALSE)</f>
        <v>0</v>
      </c>
      <c r="CH182" t="e">
        <f>VLOOKUP(AA182,Comps2,14,FALSE)</f>
        <v>#N/A</v>
      </c>
      <c r="CI182" t="str">
        <f>VLOOKUP(AA182,Comps2,15,FALSE)</f>
        <v>LAB</v>
      </c>
    </row>
    <row r="183" spans="1:87" x14ac:dyDescent="0.25">
      <c r="A183" s="1">
        <v>44790</v>
      </c>
      <c r="B183">
        <v>8</v>
      </c>
      <c r="C183">
        <v>2022</v>
      </c>
      <c r="D183" t="s">
        <v>687</v>
      </c>
      <c r="E183" t="s">
        <v>688</v>
      </c>
      <c r="F183" t="s">
        <v>78</v>
      </c>
      <c r="G183" t="s">
        <v>79</v>
      </c>
      <c r="H183" t="s">
        <v>80</v>
      </c>
      <c r="I183" t="s">
        <v>81</v>
      </c>
      <c r="J183" t="s">
        <v>82</v>
      </c>
      <c r="K183" t="s">
        <v>83</v>
      </c>
      <c r="L183" t="s">
        <v>84</v>
      </c>
      <c r="M183" t="s">
        <v>689</v>
      </c>
      <c r="N183" t="s">
        <v>86</v>
      </c>
      <c r="O183" s="2">
        <v>0.51041666666666663</v>
      </c>
      <c r="P183" t="s">
        <v>690</v>
      </c>
      <c r="Q183">
        <v>1</v>
      </c>
      <c r="R183" t="s">
        <v>88</v>
      </c>
      <c r="S183">
        <v>32.672919999999998</v>
      </c>
      <c r="T183">
        <v>-117.02381</v>
      </c>
      <c r="U183" t="s">
        <v>89</v>
      </c>
      <c r="V183" t="b">
        <v>0</v>
      </c>
      <c r="X183" t="s">
        <v>691</v>
      </c>
      <c r="Y183" t="s">
        <v>91</v>
      </c>
      <c r="AA183" t="s">
        <v>705</v>
      </c>
      <c r="AB183" t="s">
        <v>94</v>
      </c>
      <c r="AC183" t="s">
        <v>95</v>
      </c>
      <c r="AD183" t="s">
        <v>96</v>
      </c>
      <c r="AE183">
        <v>1</v>
      </c>
      <c r="AF183" t="s">
        <v>706</v>
      </c>
      <c r="AG183" t="b">
        <v>1</v>
      </c>
      <c r="AH183" t="s">
        <v>707</v>
      </c>
      <c r="AI183" t="s">
        <v>99</v>
      </c>
      <c r="AJ183" t="s">
        <v>100</v>
      </c>
      <c r="AK183">
        <v>19.88</v>
      </c>
      <c r="AL183" t="s">
        <v>101</v>
      </c>
      <c r="AN183" t="s">
        <v>702</v>
      </c>
      <c r="AO183">
        <v>1</v>
      </c>
      <c r="AP183" t="s">
        <v>103</v>
      </c>
      <c r="AQ183">
        <v>103.98</v>
      </c>
      <c r="AR183" t="s">
        <v>101</v>
      </c>
      <c r="AS183" t="s">
        <v>83</v>
      </c>
      <c r="AT183" t="s">
        <v>104</v>
      </c>
      <c r="AU183" t="s">
        <v>696</v>
      </c>
      <c r="AV183" t="s">
        <v>106</v>
      </c>
      <c r="AW183" t="s">
        <v>107</v>
      </c>
      <c r="AX183">
        <v>90</v>
      </c>
      <c r="AY183" t="s">
        <v>121</v>
      </c>
      <c r="AZ183" t="s">
        <v>109</v>
      </c>
      <c r="BA183" t="s">
        <v>110</v>
      </c>
      <c r="BB183" t="s">
        <v>122</v>
      </c>
      <c r="BC183" t="s">
        <v>1614</v>
      </c>
      <c r="BD183" s="1">
        <v>45020</v>
      </c>
      <c r="BE183" t="s">
        <v>704</v>
      </c>
      <c r="BF183" s="1">
        <v>44790</v>
      </c>
      <c r="BG183" t="s">
        <v>114</v>
      </c>
      <c r="BH183" s="1">
        <v>45014</v>
      </c>
      <c r="BI183">
        <v>1</v>
      </c>
      <c r="BJ183">
        <f>BK183*1000</f>
        <v>340</v>
      </c>
      <c r="BK183">
        <v>0.34</v>
      </c>
      <c r="BL183">
        <v>0.34</v>
      </c>
      <c r="BM183" t="s">
        <v>115</v>
      </c>
      <c r="BN183" t="s">
        <v>116</v>
      </c>
      <c r="BO183">
        <v>0.21</v>
      </c>
      <c r="BP183">
        <v>0.64</v>
      </c>
      <c r="BQ183">
        <v>1</v>
      </c>
      <c r="BR183" t="s">
        <v>117</v>
      </c>
      <c r="BS183" t="s">
        <v>118</v>
      </c>
      <c r="BT183" t="s">
        <v>119</v>
      </c>
      <c r="BU183" t="s">
        <v>120</v>
      </c>
      <c r="BX183" t="b">
        <v>0</v>
      </c>
      <c r="BY183" t="b">
        <v>1</v>
      </c>
      <c r="BZ183">
        <f>VLOOKUP(AA183,Comps2,6,FALSE)</f>
        <v>102</v>
      </c>
      <c r="CA183">
        <f>VLOOKUP(AA183,Comps2,7,FALSE)</f>
        <v>113</v>
      </c>
      <c r="CB183" t="str">
        <f>VLOOKUP(AA183,Comps2,8,FALSE)</f>
        <v>mm</v>
      </c>
      <c r="CC183" t="str">
        <f>VLOOKUP(AA183,Comps2,9,FALSE)</f>
        <v>Field</v>
      </c>
      <c r="CD183">
        <f>VLOOKUP(AA183,Comps2,10,FALSE)</f>
        <v>76</v>
      </c>
      <c r="CE183" t="str">
        <f>VLOOKUP(AA183,Comps2,11,FALSE)</f>
        <v>g</v>
      </c>
      <c r="CF183" t="str">
        <f>VLOOKUP(AA183,Comps2,12,FALSE)</f>
        <v>Field</v>
      </c>
      <c r="CG183">
        <f>VLOOKUP(AA183,Comps2,13,FALSE)</f>
        <v>0</v>
      </c>
      <c r="CH183" t="e">
        <f>VLOOKUP(AA183,Comps2,14,FALSE)</f>
        <v>#N/A</v>
      </c>
      <c r="CI183" t="str">
        <f>VLOOKUP(AA183,Comps2,15,FALSE)</f>
        <v>LAB</v>
      </c>
    </row>
    <row r="184" spans="1:87" x14ac:dyDescent="0.25">
      <c r="A184" s="1">
        <v>44790</v>
      </c>
      <c r="B184">
        <v>8</v>
      </c>
      <c r="C184">
        <v>2022</v>
      </c>
      <c r="D184" t="s">
        <v>687</v>
      </c>
      <c r="E184" t="s">
        <v>688</v>
      </c>
      <c r="F184" t="s">
        <v>78</v>
      </c>
      <c r="G184" t="s">
        <v>79</v>
      </c>
      <c r="H184" t="s">
        <v>80</v>
      </c>
      <c r="I184" t="s">
        <v>81</v>
      </c>
      <c r="J184" t="s">
        <v>82</v>
      </c>
      <c r="K184" t="s">
        <v>83</v>
      </c>
      <c r="L184" t="s">
        <v>84</v>
      </c>
      <c r="M184" t="s">
        <v>689</v>
      </c>
      <c r="N184" t="s">
        <v>86</v>
      </c>
      <c r="O184" s="2">
        <v>0.51041666666666663</v>
      </c>
      <c r="P184" t="s">
        <v>690</v>
      </c>
      <c r="Q184">
        <v>1</v>
      </c>
      <c r="R184" t="s">
        <v>88</v>
      </c>
      <c r="S184">
        <v>32.672919999999998</v>
      </c>
      <c r="T184">
        <v>-117.02381</v>
      </c>
      <c r="U184" t="s">
        <v>89</v>
      </c>
      <c r="V184" t="b">
        <v>0</v>
      </c>
      <c r="X184" t="s">
        <v>691</v>
      </c>
      <c r="Y184" t="s">
        <v>91</v>
      </c>
      <c r="AA184" t="s">
        <v>708</v>
      </c>
      <c r="AB184" t="s">
        <v>94</v>
      </c>
      <c r="AC184" t="s">
        <v>95</v>
      </c>
      <c r="AD184" t="s">
        <v>96</v>
      </c>
      <c r="AE184">
        <v>1</v>
      </c>
      <c r="AF184" t="s">
        <v>709</v>
      </c>
      <c r="AG184" t="b">
        <v>1</v>
      </c>
      <c r="AH184" t="s">
        <v>710</v>
      </c>
      <c r="AI184" t="s">
        <v>99</v>
      </c>
      <c r="AJ184" t="s">
        <v>100</v>
      </c>
      <c r="AK184">
        <v>18.84</v>
      </c>
      <c r="AL184" t="s">
        <v>101</v>
      </c>
      <c r="AN184" t="s">
        <v>702</v>
      </c>
      <c r="AO184">
        <v>1</v>
      </c>
      <c r="AP184" t="s">
        <v>103</v>
      </c>
      <c r="AQ184">
        <v>103.98</v>
      </c>
      <c r="AR184" t="s">
        <v>101</v>
      </c>
      <c r="AS184" t="s">
        <v>83</v>
      </c>
      <c r="AT184" t="s">
        <v>104</v>
      </c>
      <c r="AU184" t="s">
        <v>696</v>
      </c>
      <c r="AV184" t="s">
        <v>106</v>
      </c>
      <c r="AW184" t="s">
        <v>107</v>
      </c>
      <c r="AX184">
        <v>90</v>
      </c>
      <c r="AY184" t="s">
        <v>121</v>
      </c>
      <c r="AZ184" t="s">
        <v>109</v>
      </c>
      <c r="BA184" t="s">
        <v>110</v>
      </c>
      <c r="BB184" t="s">
        <v>122</v>
      </c>
      <c r="BC184" t="s">
        <v>1614</v>
      </c>
      <c r="BD184" s="1">
        <v>45020</v>
      </c>
      <c r="BE184" t="s">
        <v>704</v>
      </c>
      <c r="BF184" s="1">
        <v>44790</v>
      </c>
      <c r="BG184" t="s">
        <v>114</v>
      </c>
      <c r="BH184" s="1">
        <v>45014</v>
      </c>
      <c r="BI184">
        <v>1</v>
      </c>
      <c r="BJ184">
        <f>BK184*1000</f>
        <v>340</v>
      </c>
      <c r="BK184">
        <v>0.34</v>
      </c>
      <c r="BL184">
        <v>0.34</v>
      </c>
      <c r="BM184" t="s">
        <v>115</v>
      </c>
      <c r="BN184" t="s">
        <v>116</v>
      </c>
      <c r="BO184">
        <v>0.21</v>
      </c>
      <c r="BP184">
        <v>0.64</v>
      </c>
      <c r="BQ184">
        <v>1</v>
      </c>
      <c r="BR184" t="s">
        <v>117</v>
      </c>
      <c r="BS184" t="s">
        <v>118</v>
      </c>
      <c r="BT184" t="s">
        <v>119</v>
      </c>
      <c r="BU184" t="s">
        <v>120</v>
      </c>
      <c r="BX184" t="b">
        <v>0</v>
      </c>
      <c r="BY184" t="b">
        <v>1</v>
      </c>
      <c r="BZ184">
        <f>VLOOKUP(AA184,Comps2,6,FALSE)</f>
        <v>103</v>
      </c>
      <c r="CA184">
        <f>VLOOKUP(AA184,Comps2,7,FALSE)</f>
        <v>113</v>
      </c>
      <c r="CB184" t="str">
        <f>VLOOKUP(AA184,Comps2,8,FALSE)</f>
        <v>mm</v>
      </c>
      <c r="CC184" t="str">
        <f>VLOOKUP(AA184,Comps2,9,FALSE)</f>
        <v>Field</v>
      </c>
      <c r="CD184">
        <f>VLOOKUP(AA184,Comps2,10,FALSE)</f>
        <v>71</v>
      </c>
      <c r="CE184" t="str">
        <f>VLOOKUP(AA184,Comps2,11,FALSE)</f>
        <v>g</v>
      </c>
      <c r="CF184" t="str">
        <f>VLOOKUP(AA184,Comps2,12,FALSE)</f>
        <v>Field</v>
      </c>
      <c r="CG184">
        <f>VLOOKUP(AA184,Comps2,13,FALSE)</f>
        <v>0</v>
      </c>
      <c r="CH184" t="e">
        <f>VLOOKUP(AA184,Comps2,14,FALSE)</f>
        <v>#N/A</v>
      </c>
      <c r="CI184" t="str">
        <f>VLOOKUP(AA184,Comps2,15,FALSE)</f>
        <v>LAB</v>
      </c>
    </row>
    <row r="185" spans="1:87" x14ac:dyDescent="0.25">
      <c r="A185" s="1">
        <v>44790</v>
      </c>
      <c r="B185">
        <v>8</v>
      </c>
      <c r="C185">
        <v>2022</v>
      </c>
      <c r="D185" t="s">
        <v>687</v>
      </c>
      <c r="E185" t="s">
        <v>688</v>
      </c>
      <c r="F185" t="s">
        <v>78</v>
      </c>
      <c r="G185" t="s">
        <v>79</v>
      </c>
      <c r="H185" t="s">
        <v>80</v>
      </c>
      <c r="I185" t="s">
        <v>81</v>
      </c>
      <c r="J185" t="s">
        <v>82</v>
      </c>
      <c r="K185" t="s">
        <v>83</v>
      </c>
      <c r="L185" t="s">
        <v>84</v>
      </c>
      <c r="M185" t="s">
        <v>689</v>
      </c>
      <c r="N185" t="s">
        <v>86</v>
      </c>
      <c r="O185" s="2">
        <v>0.51041666666666663</v>
      </c>
      <c r="P185" t="s">
        <v>690</v>
      </c>
      <c r="Q185">
        <v>1</v>
      </c>
      <c r="R185" t="s">
        <v>88</v>
      </c>
      <c r="S185">
        <v>32.672919999999998</v>
      </c>
      <c r="T185">
        <v>-117.02381</v>
      </c>
      <c r="U185" t="s">
        <v>89</v>
      </c>
      <c r="V185" t="b">
        <v>0</v>
      </c>
      <c r="X185" t="s">
        <v>691</v>
      </c>
      <c r="Y185" t="s">
        <v>91</v>
      </c>
      <c r="AA185" t="s">
        <v>711</v>
      </c>
      <c r="AB185" t="s">
        <v>94</v>
      </c>
      <c r="AC185" t="s">
        <v>95</v>
      </c>
      <c r="AD185" t="s">
        <v>96</v>
      </c>
      <c r="AE185">
        <v>1</v>
      </c>
      <c r="AF185" t="s">
        <v>712</v>
      </c>
      <c r="AG185" t="b">
        <v>1</v>
      </c>
      <c r="AH185" t="s">
        <v>713</v>
      </c>
      <c r="AI185" t="s">
        <v>99</v>
      </c>
      <c r="AJ185" t="s">
        <v>100</v>
      </c>
      <c r="AK185">
        <v>16.059999999999999</v>
      </c>
      <c r="AL185" t="s">
        <v>101</v>
      </c>
      <c r="AN185" t="s">
        <v>702</v>
      </c>
      <c r="AO185">
        <v>1</v>
      </c>
      <c r="AP185" t="s">
        <v>103</v>
      </c>
      <c r="AQ185">
        <v>103.98</v>
      </c>
      <c r="AR185" t="s">
        <v>101</v>
      </c>
      <c r="AS185" t="s">
        <v>83</v>
      </c>
      <c r="AT185" t="s">
        <v>104</v>
      </c>
      <c r="AU185" t="s">
        <v>696</v>
      </c>
      <c r="AV185" t="s">
        <v>106</v>
      </c>
      <c r="AW185" t="s">
        <v>107</v>
      </c>
      <c r="AX185">
        <v>90</v>
      </c>
      <c r="AY185" t="s">
        <v>121</v>
      </c>
      <c r="AZ185" t="s">
        <v>109</v>
      </c>
      <c r="BA185" t="s">
        <v>110</v>
      </c>
      <c r="BB185" t="s">
        <v>122</v>
      </c>
      <c r="BC185" t="s">
        <v>1614</v>
      </c>
      <c r="BD185" s="1">
        <v>45020</v>
      </c>
      <c r="BE185" t="s">
        <v>704</v>
      </c>
      <c r="BF185" s="1">
        <v>44790</v>
      </c>
      <c r="BG185" t="s">
        <v>114</v>
      </c>
      <c r="BH185" s="1">
        <v>45014</v>
      </c>
      <c r="BI185">
        <v>1</v>
      </c>
      <c r="BJ185">
        <f>BK185*1000</f>
        <v>340</v>
      </c>
      <c r="BK185">
        <v>0.34</v>
      </c>
      <c r="BL185">
        <v>0.34</v>
      </c>
      <c r="BM185" t="s">
        <v>115</v>
      </c>
      <c r="BN185" t="s">
        <v>116</v>
      </c>
      <c r="BO185">
        <v>0.21</v>
      </c>
      <c r="BP185">
        <v>0.64</v>
      </c>
      <c r="BQ185">
        <v>1</v>
      </c>
      <c r="BR185" t="s">
        <v>117</v>
      </c>
      <c r="BS185" t="s">
        <v>118</v>
      </c>
      <c r="BT185" t="s">
        <v>119</v>
      </c>
      <c r="BU185" t="s">
        <v>120</v>
      </c>
      <c r="BX185" t="b">
        <v>0</v>
      </c>
      <c r="BY185" t="b">
        <v>1</v>
      </c>
      <c r="BZ185">
        <f>VLOOKUP(AA185,Comps2,6,FALSE)</f>
        <v>103</v>
      </c>
      <c r="CA185">
        <f>VLOOKUP(AA185,Comps2,7,FALSE)</f>
        <v>113</v>
      </c>
      <c r="CB185" t="str">
        <f>VLOOKUP(AA185,Comps2,8,FALSE)</f>
        <v>mm</v>
      </c>
      <c r="CC185" t="str">
        <f>VLOOKUP(AA185,Comps2,9,FALSE)</f>
        <v>Field</v>
      </c>
      <c r="CD185">
        <f>VLOOKUP(AA185,Comps2,10,FALSE)</f>
        <v>60</v>
      </c>
      <c r="CE185" t="str">
        <f>VLOOKUP(AA185,Comps2,11,FALSE)</f>
        <v>g</v>
      </c>
      <c r="CF185" t="str">
        <f>VLOOKUP(AA185,Comps2,12,FALSE)</f>
        <v>Field</v>
      </c>
      <c r="CG185">
        <f>VLOOKUP(AA185,Comps2,13,FALSE)</f>
        <v>0</v>
      </c>
      <c r="CH185" t="e">
        <f>VLOOKUP(AA185,Comps2,14,FALSE)</f>
        <v>#N/A</v>
      </c>
      <c r="CI185" t="str">
        <f>VLOOKUP(AA185,Comps2,15,FALSE)</f>
        <v>LAB</v>
      </c>
    </row>
    <row r="186" spans="1:87" x14ac:dyDescent="0.25">
      <c r="A186" s="1">
        <v>44790</v>
      </c>
      <c r="B186">
        <v>8</v>
      </c>
      <c r="C186">
        <v>2022</v>
      </c>
      <c r="D186" t="s">
        <v>687</v>
      </c>
      <c r="E186" t="s">
        <v>688</v>
      </c>
      <c r="F186" t="s">
        <v>78</v>
      </c>
      <c r="G186" t="s">
        <v>79</v>
      </c>
      <c r="H186" t="s">
        <v>80</v>
      </c>
      <c r="I186" t="s">
        <v>81</v>
      </c>
      <c r="J186" t="s">
        <v>82</v>
      </c>
      <c r="K186" t="s">
        <v>83</v>
      </c>
      <c r="L186" t="s">
        <v>84</v>
      </c>
      <c r="M186" t="s">
        <v>689</v>
      </c>
      <c r="N186" t="s">
        <v>86</v>
      </c>
      <c r="O186" s="2">
        <v>0.51041666666666663</v>
      </c>
      <c r="P186" t="s">
        <v>690</v>
      </c>
      <c r="Q186">
        <v>1</v>
      </c>
      <c r="R186" t="s">
        <v>88</v>
      </c>
      <c r="S186">
        <v>32.672919999999998</v>
      </c>
      <c r="T186">
        <v>-117.02381</v>
      </c>
      <c r="U186" t="s">
        <v>89</v>
      </c>
      <c r="V186" t="b">
        <v>0</v>
      </c>
      <c r="X186" t="s">
        <v>691</v>
      </c>
      <c r="Y186" t="s">
        <v>91</v>
      </c>
      <c r="AA186" t="s">
        <v>714</v>
      </c>
      <c r="AB186" t="s">
        <v>94</v>
      </c>
      <c r="AC186" t="s">
        <v>95</v>
      </c>
      <c r="AD186" t="s">
        <v>96</v>
      </c>
      <c r="AE186">
        <v>1</v>
      </c>
      <c r="AF186" t="s">
        <v>715</v>
      </c>
      <c r="AG186" t="b">
        <v>1</v>
      </c>
      <c r="AH186" t="s">
        <v>716</v>
      </c>
      <c r="AI186" t="s">
        <v>99</v>
      </c>
      <c r="AJ186" t="s">
        <v>100</v>
      </c>
      <c r="AK186">
        <v>25.91</v>
      </c>
      <c r="AL186" t="s">
        <v>101</v>
      </c>
      <c r="AN186" t="s">
        <v>702</v>
      </c>
      <c r="AO186">
        <v>1</v>
      </c>
      <c r="AP186" t="s">
        <v>103</v>
      </c>
      <c r="AQ186">
        <v>103.98</v>
      </c>
      <c r="AR186" t="s">
        <v>101</v>
      </c>
      <c r="AS186" t="s">
        <v>83</v>
      </c>
      <c r="AT186" t="s">
        <v>104</v>
      </c>
      <c r="AU186" t="s">
        <v>696</v>
      </c>
      <c r="AV186" t="s">
        <v>106</v>
      </c>
      <c r="AW186" t="s">
        <v>107</v>
      </c>
      <c r="AX186">
        <v>90</v>
      </c>
      <c r="AY186" t="s">
        <v>121</v>
      </c>
      <c r="AZ186" t="s">
        <v>109</v>
      </c>
      <c r="BA186" t="s">
        <v>110</v>
      </c>
      <c r="BB186" t="s">
        <v>122</v>
      </c>
      <c r="BC186" t="s">
        <v>1614</v>
      </c>
      <c r="BD186" s="1">
        <v>45020</v>
      </c>
      <c r="BE186" t="s">
        <v>704</v>
      </c>
      <c r="BF186" s="1">
        <v>44790</v>
      </c>
      <c r="BG186" t="s">
        <v>114</v>
      </c>
      <c r="BH186" s="1">
        <v>45014</v>
      </c>
      <c r="BI186">
        <v>1</v>
      </c>
      <c r="BJ186">
        <f>BK186*1000</f>
        <v>340</v>
      </c>
      <c r="BK186">
        <v>0.34</v>
      </c>
      <c r="BL186">
        <v>0.34</v>
      </c>
      <c r="BM186" t="s">
        <v>115</v>
      </c>
      <c r="BN186" t="s">
        <v>116</v>
      </c>
      <c r="BO186">
        <v>0.21</v>
      </c>
      <c r="BP186">
        <v>0.64</v>
      </c>
      <c r="BQ186">
        <v>1</v>
      </c>
      <c r="BR186" t="s">
        <v>117</v>
      </c>
      <c r="BS186" t="s">
        <v>118</v>
      </c>
      <c r="BT186" t="s">
        <v>119</v>
      </c>
      <c r="BU186" t="s">
        <v>120</v>
      </c>
      <c r="BX186" t="b">
        <v>0</v>
      </c>
      <c r="BY186" t="b">
        <v>1</v>
      </c>
      <c r="BZ186">
        <f>VLOOKUP(AA186,Comps2,6,FALSE)</f>
        <v>115</v>
      </c>
      <c r="CA186">
        <f>VLOOKUP(AA186,Comps2,7,FALSE)</f>
        <v>124</v>
      </c>
      <c r="CB186" t="str">
        <f>VLOOKUP(AA186,Comps2,8,FALSE)</f>
        <v>mm</v>
      </c>
      <c r="CC186" t="str">
        <f>VLOOKUP(AA186,Comps2,9,FALSE)</f>
        <v>Field</v>
      </c>
      <c r="CD186">
        <f>VLOOKUP(AA186,Comps2,10,FALSE)</f>
        <v>98</v>
      </c>
      <c r="CE186" t="str">
        <f>VLOOKUP(AA186,Comps2,11,FALSE)</f>
        <v>g</v>
      </c>
      <c r="CF186" t="str">
        <f>VLOOKUP(AA186,Comps2,12,FALSE)</f>
        <v>Field</v>
      </c>
      <c r="CG186">
        <f>VLOOKUP(AA186,Comps2,13,FALSE)</f>
        <v>0</v>
      </c>
      <c r="CH186" t="e">
        <f>VLOOKUP(AA186,Comps2,14,FALSE)</f>
        <v>#N/A</v>
      </c>
      <c r="CI186" t="str">
        <f>VLOOKUP(AA186,Comps2,15,FALSE)</f>
        <v>LAB</v>
      </c>
    </row>
    <row r="187" spans="1:87" x14ac:dyDescent="0.25">
      <c r="A187" s="1">
        <v>44802</v>
      </c>
      <c r="B187">
        <v>8</v>
      </c>
      <c r="C187">
        <v>2022</v>
      </c>
      <c r="D187" t="s">
        <v>929</v>
      </c>
      <c r="E187" t="s">
        <v>930</v>
      </c>
      <c r="F187" t="s">
        <v>78</v>
      </c>
      <c r="G187" t="s">
        <v>79</v>
      </c>
      <c r="H187" t="s">
        <v>80</v>
      </c>
      <c r="I187" t="s">
        <v>81</v>
      </c>
      <c r="J187" t="s">
        <v>82</v>
      </c>
      <c r="K187" t="s">
        <v>83</v>
      </c>
      <c r="M187" t="s">
        <v>538</v>
      </c>
      <c r="N187" t="s">
        <v>86</v>
      </c>
      <c r="O187" s="2">
        <v>0.58333333333333337</v>
      </c>
      <c r="P187" t="s">
        <v>528</v>
      </c>
      <c r="Q187">
        <v>1</v>
      </c>
      <c r="R187" t="s">
        <v>88</v>
      </c>
      <c r="S187">
        <v>32.75752</v>
      </c>
      <c r="T187">
        <v>-117.25532</v>
      </c>
      <c r="U187" t="s">
        <v>89</v>
      </c>
      <c r="V187" t="b">
        <v>0</v>
      </c>
      <c r="X187" t="s">
        <v>529</v>
      </c>
      <c r="Y187" t="s">
        <v>91</v>
      </c>
      <c r="AA187" t="s">
        <v>931</v>
      </c>
      <c r="AB187" t="s">
        <v>732</v>
      </c>
      <c r="AC187" t="s">
        <v>733</v>
      </c>
      <c r="AD187" t="s">
        <v>96</v>
      </c>
      <c r="AE187">
        <v>1</v>
      </c>
      <c r="AF187" t="s">
        <v>932</v>
      </c>
      <c r="AG187" t="b">
        <v>1</v>
      </c>
      <c r="AH187" t="s">
        <v>933</v>
      </c>
      <c r="AI187" t="s">
        <v>99</v>
      </c>
      <c r="AJ187" t="s">
        <v>100</v>
      </c>
      <c r="AK187">
        <v>65</v>
      </c>
      <c r="AL187" t="s">
        <v>101</v>
      </c>
      <c r="AM187" t="s">
        <v>912</v>
      </c>
      <c r="AN187" t="s">
        <v>934</v>
      </c>
      <c r="AO187">
        <v>1</v>
      </c>
      <c r="AP187" t="s">
        <v>103</v>
      </c>
      <c r="AQ187">
        <v>325</v>
      </c>
      <c r="AR187" t="s">
        <v>101</v>
      </c>
      <c r="AS187" t="s">
        <v>83</v>
      </c>
      <c r="AT187" t="s">
        <v>104</v>
      </c>
      <c r="AU187" t="s">
        <v>935</v>
      </c>
      <c r="AV187" t="s">
        <v>106</v>
      </c>
      <c r="AW187" t="s">
        <v>107</v>
      </c>
      <c r="AX187">
        <v>90</v>
      </c>
      <c r="AY187" t="s">
        <v>121</v>
      </c>
      <c r="AZ187" t="s">
        <v>109</v>
      </c>
      <c r="BA187" t="s">
        <v>110</v>
      </c>
      <c r="BB187" t="s">
        <v>122</v>
      </c>
      <c r="BC187" t="s">
        <v>1618</v>
      </c>
      <c r="BD187" s="1">
        <v>45020</v>
      </c>
      <c r="BE187" t="s">
        <v>936</v>
      </c>
      <c r="BF187" s="1">
        <v>44802</v>
      </c>
      <c r="BG187" t="s">
        <v>114</v>
      </c>
      <c r="BH187" s="1">
        <v>44981</v>
      </c>
      <c r="BI187">
        <v>1</v>
      </c>
      <c r="BJ187">
        <f>BK187*1000</f>
        <v>340</v>
      </c>
      <c r="BK187">
        <v>0.34</v>
      </c>
      <c r="BL187">
        <v>0.34</v>
      </c>
      <c r="BM187" t="s">
        <v>115</v>
      </c>
      <c r="BN187" t="s">
        <v>116</v>
      </c>
      <c r="BO187">
        <v>0.21</v>
      </c>
      <c r="BP187">
        <v>0.64</v>
      </c>
      <c r="BQ187">
        <v>1</v>
      </c>
      <c r="BR187" t="s">
        <v>117</v>
      </c>
      <c r="BS187" t="s">
        <v>118</v>
      </c>
      <c r="BT187" t="s">
        <v>119</v>
      </c>
      <c r="BU187" t="s">
        <v>120</v>
      </c>
      <c r="BX187" t="b">
        <v>0</v>
      </c>
      <c r="BY187" t="b">
        <v>1</v>
      </c>
      <c r="BZ187">
        <f>VLOOKUP(AA187,Comps2,6,FALSE)</f>
        <v>234</v>
      </c>
      <c r="CA187">
        <f>VLOOKUP(AA187,Comps2,7,FALSE)</f>
        <v>258</v>
      </c>
      <c r="CB187" t="str">
        <f>VLOOKUP(AA187,Comps2,8,FALSE)</f>
        <v>mm</v>
      </c>
      <c r="CC187" t="str">
        <f>VLOOKUP(AA187,Comps2,9,FALSE)</f>
        <v>Field</v>
      </c>
      <c r="CD187">
        <f>VLOOKUP(AA187,Comps2,10,FALSE)</f>
        <v>105</v>
      </c>
      <c r="CE187" t="str">
        <f>VLOOKUP(AA187,Comps2,11,FALSE)</f>
        <v>g</v>
      </c>
      <c r="CF187" t="str">
        <f>VLOOKUP(AA187,Comps2,12,FALSE)</f>
        <v>Field</v>
      </c>
      <c r="CG187">
        <f>VLOOKUP(AA187,Comps2,13,FALSE)</f>
        <v>0</v>
      </c>
      <c r="CH187" t="e">
        <f>VLOOKUP(AA187,Comps2,14,FALSE)</f>
        <v>#N/A</v>
      </c>
      <c r="CI187" t="str">
        <f>VLOOKUP(AA187,Comps2,15,FALSE)</f>
        <v>LAB</v>
      </c>
    </row>
    <row r="188" spans="1:87" x14ac:dyDescent="0.25">
      <c r="A188" s="1">
        <v>44802</v>
      </c>
      <c r="B188">
        <v>8</v>
      </c>
      <c r="C188">
        <v>2022</v>
      </c>
      <c r="D188" t="s">
        <v>929</v>
      </c>
      <c r="E188" t="s">
        <v>930</v>
      </c>
      <c r="F188" t="s">
        <v>78</v>
      </c>
      <c r="G188" t="s">
        <v>79</v>
      </c>
      <c r="H188" t="s">
        <v>80</v>
      </c>
      <c r="I188" t="s">
        <v>81</v>
      </c>
      <c r="J188" t="s">
        <v>82</v>
      </c>
      <c r="K188" t="s">
        <v>83</v>
      </c>
      <c r="M188" t="s">
        <v>538</v>
      </c>
      <c r="N188" t="s">
        <v>86</v>
      </c>
      <c r="O188" s="2">
        <v>0.58333333333333337</v>
      </c>
      <c r="P188" t="s">
        <v>528</v>
      </c>
      <c r="Q188">
        <v>1</v>
      </c>
      <c r="R188" t="s">
        <v>88</v>
      </c>
      <c r="S188">
        <v>32.75752</v>
      </c>
      <c r="T188">
        <v>-117.25532</v>
      </c>
      <c r="U188" t="s">
        <v>89</v>
      </c>
      <c r="V188" t="b">
        <v>0</v>
      </c>
      <c r="X188" t="s">
        <v>529</v>
      </c>
      <c r="Y188" t="s">
        <v>91</v>
      </c>
      <c r="AA188" t="s">
        <v>937</v>
      </c>
      <c r="AB188" t="s">
        <v>732</v>
      </c>
      <c r="AC188" t="s">
        <v>733</v>
      </c>
      <c r="AD188" t="s">
        <v>96</v>
      </c>
      <c r="AE188">
        <v>1</v>
      </c>
      <c r="AF188" t="s">
        <v>938</v>
      </c>
      <c r="AG188" t="b">
        <v>1</v>
      </c>
      <c r="AH188" t="s">
        <v>939</v>
      </c>
      <c r="AI188" t="s">
        <v>99</v>
      </c>
      <c r="AJ188" t="s">
        <v>100</v>
      </c>
      <c r="AK188">
        <v>65</v>
      </c>
      <c r="AL188" t="s">
        <v>101</v>
      </c>
      <c r="AM188" t="s">
        <v>912</v>
      </c>
      <c r="AN188" t="s">
        <v>934</v>
      </c>
      <c r="AO188">
        <v>1</v>
      </c>
      <c r="AP188" t="s">
        <v>103</v>
      </c>
      <c r="AQ188">
        <v>325</v>
      </c>
      <c r="AR188" t="s">
        <v>101</v>
      </c>
      <c r="AS188" t="s">
        <v>83</v>
      </c>
      <c r="AT188" t="s">
        <v>104</v>
      </c>
      <c r="AU188" t="s">
        <v>935</v>
      </c>
      <c r="AV188" t="s">
        <v>106</v>
      </c>
      <c r="AW188" t="s">
        <v>107</v>
      </c>
      <c r="AX188">
        <v>90</v>
      </c>
      <c r="AY188" t="s">
        <v>121</v>
      </c>
      <c r="AZ188" t="s">
        <v>109</v>
      </c>
      <c r="BA188" t="s">
        <v>110</v>
      </c>
      <c r="BB188" t="s">
        <v>122</v>
      </c>
      <c r="BC188" t="s">
        <v>1618</v>
      </c>
      <c r="BD188" s="1">
        <v>45020</v>
      </c>
      <c r="BE188" t="s">
        <v>936</v>
      </c>
      <c r="BF188" s="1">
        <v>44802</v>
      </c>
      <c r="BG188" t="s">
        <v>114</v>
      </c>
      <c r="BH188" s="1">
        <v>44981</v>
      </c>
      <c r="BI188">
        <v>1</v>
      </c>
      <c r="BJ188">
        <f>BK188*1000</f>
        <v>340</v>
      </c>
      <c r="BK188">
        <v>0.34</v>
      </c>
      <c r="BL188">
        <v>0.34</v>
      </c>
      <c r="BM188" t="s">
        <v>115</v>
      </c>
      <c r="BN188" t="s">
        <v>116</v>
      </c>
      <c r="BO188">
        <v>0.21</v>
      </c>
      <c r="BP188">
        <v>0.64</v>
      </c>
      <c r="BQ188">
        <v>1</v>
      </c>
      <c r="BR188" t="s">
        <v>117</v>
      </c>
      <c r="BS188" t="s">
        <v>118</v>
      </c>
      <c r="BT188" t="s">
        <v>119</v>
      </c>
      <c r="BU188" t="s">
        <v>120</v>
      </c>
      <c r="BX188" t="b">
        <v>0</v>
      </c>
      <c r="BY188" t="b">
        <v>1</v>
      </c>
      <c r="BZ188">
        <f>VLOOKUP(AA188,Comps2,6,FALSE)</f>
        <v>290</v>
      </c>
      <c r="CA188">
        <f>VLOOKUP(AA188,Comps2,7,FALSE)</f>
        <v>317</v>
      </c>
      <c r="CB188" t="str">
        <f>VLOOKUP(AA188,Comps2,8,FALSE)</f>
        <v>mm</v>
      </c>
      <c r="CC188" t="str">
        <f>VLOOKUP(AA188,Comps2,9,FALSE)</f>
        <v>Field</v>
      </c>
      <c r="CD188">
        <f>VLOOKUP(AA188,Comps2,10,FALSE)</f>
        <v>240</v>
      </c>
      <c r="CE188" t="str">
        <f>VLOOKUP(AA188,Comps2,11,FALSE)</f>
        <v>g</v>
      </c>
      <c r="CF188" t="str">
        <f>VLOOKUP(AA188,Comps2,12,FALSE)</f>
        <v>Field</v>
      </c>
      <c r="CG188">
        <f>VLOOKUP(AA188,Comps2,13,FALSE)</f>
        <v>0</v>
      </c>
      <c r="CH188" t="e">
        <f>VLOOKUP(AA188,Comps2,14,FALSE)</f>
        <v>#N/A</v>
      </c>
      <c r="CI188" t="str">
        <f>VLOOKUP(AA188,Comps2,15,FALSE)</f>
        <v>LAB</v>
      </c>
    </row>
    <row r="189" spans="1:87" x14ac:dyDescent="0.25">
      <c r="A189" s="1">
        <v>44802</v>
      </c>
      <c r="B189">
        <v>8</v>
      </c>
      <c r="C189">
        <v>2022</v>
      </c>
      <c r="D189" t="s">
        <v>929</v>
      </c>
      <c r="E189" t="s">
        <v>930</v>
      </c>
      <c r="F189" t="s">
        <v>78</v>
      </c>
      <c r="G189" t="s">
        <v>79</v>
      </c>
      <c r="H189" t="s">
        <v>80</v>
      </c>
      <c r="I189" t="s">
        <v>81</v>
      </c>
      <c r="J189" t="s">
        <v>82</v>
      </c>
      <c r="K189" t="s">
        <v>83</v>
      </c>
      <c r="M189" t="s">
        <v>538</v>
      </c>
      <c r="N189" t="s">
        <v>86</v>
      </c>
      <c r="O189" s="2">
        <v>0.58333333333333337</v>
      </c>
      <c r="P189" t="s">
        <v>528</v>
      </c>
      <c r="Q189">
        <v>1</v>
      </c>
      <c r="R189" t="s">
        <v>88</v>
      </c>
      <c r="S189">
        <v>32.75752</v>
      </c>
      <c r="T189">
        <v>-117.25532</v>
      </c>
      <c r="U189" t="s">
        <v>89</v>
      </c>
      <c r="V189" t="b">
        <v>0</v>
      </c>
      <c r="X189" t="s">
        <v>529</v>
      </c>
      <c r="Y189" t="s">
        <v>91</v>
      </c>
      <c r="AA189" t="s">
        <v>940</v>
      </c>
      <c r="AB189" t="s">
        <v>732</v>
      </c>
      <c r="AC189" t="s">
        <v>733</v>
      </c>
      <c r="AD189" t="s">
        <v>96</v>
      </c>
      <c r="AE189">
        <v>1</v>
      </c>
      <c r="AF189" t="s">
        <v>941</v>
      </c>
      <c r="AG189" t="b">
        <v>1</v>
      </c>
      <c r="AH189" t="s">
        <v>942</v>
      </c>
      <c r="AI189" t="s">
        <v>99</v>
      </c>
      <c r="AJ189" t="s">
        <v>100</v>
      </c>
      <c r="AK189">
        <v>65</v>
      </c>
      <c r="AL189" t="s">
        <v>101</v>
      </c>
      <c r="AM189" t="s">
        <v>912</v>
      </c>
      <c r="AN189" t="s">
        <v>934</v>
      </c>
      <c r="AO189">
        <v>1</v>
      </c>
      <c r="AP189" t="s">
        <v>103</v>
      </c>
      <c r="AQ189">
        <v>325</v>
      </c>
      <c r="AR189" t="s">
        <v>101</v>
      </c>
      <c r="AS189" t="s">
        <v>83</v>
      </c>
      <c r="AT189" t="s">
        <v>104</v>
      </c>
      <c r="AU189" t="s">
        <v>935</v>
      </c>
      <c r="AV189" t="s">
        <v>106</v>
      </c>
      <c r="AW189" t="s">
        <v>107</v>
      </c>
      <c r="AX189">
        <v>90</v>
      </c>
      <c r="AY189" t="s">
        <v>121</v>
      </c>
      <c r="AZ189" t="s">
        <v>109</v>
      </c>
      <c r="BA189" t="s">
        <v>110</v>
      </c>
      <c r="BB189" t="s">
        <v>122</v>
      </c>
      <c r="BC189" t="s">
        <v>1618</v>
      </c>
      <c r="BD189" s="1">
        <v>45020</v>
      </c>
      <c r="BE189" t="s">
        <v>936</v>
      </c>
      <c r="BF189" s="1">
        <v>44802</v>
      </c>
      <c r="BG189" t="s">
        <v>114</v>
      </c>
      <c r="BH189" s="1">
        <v>44981</v>
      </c>
      <c r="BI189">
        <v>1</v>
      </c>
      <c r="BJ189">
        <f>BK189*1000</f>
        <v>340</v>
      </c>
      <c r="BK189">
        <v>0.34</v>
      </c>
      <c r="BL189">
        <v>0.34</v>
      </c>
      <c r="BM189" t="s">
        <v>115</v>
      </c>
      <c r="BN189" t="s">
        <v>116</v>
      </c>
      <c r="BO189">
        <v>0.21</v>
      </c>
      <c r="BP189">
        <v>0.64</v>
      </c>
      <c r="BQ189">
        <v>1</v>
      </c>
      <c r="BR189" t="s">
        <v>117</v>
      </c>
      <c r="BS189" t="s">
        <v>118</v>
      </c>
      <c r="BT189" t="s">
        <v>119</v>
      </c>
      <c r="BU189" t="s">
        <v>120</v>
      </c>
      <c r="BX189" t="b">
        <v>0</v>
      </c>
      <c r="BY189" t="b">
        <v>1</v>
      </c>
      <c r="BZ189">
        <f>VLOOKUP(AA189,Comps2,6,FALSE)</f>
        <v>294</v>
      </c>
      <c r="CA189">
        <f>VLOOKUP(AA189,Comps2,7,FALSE)</f>
        <v>318</v>
      </c>
      <c r="CB189" t="str">
        <f>VLOOKUP(AA189,Comps2,8,FALSE)</f>
        <v>mm</v>
      </c>
      <c r="CC189" t="str">
        <f>VLOOKUP(AA189,Comps2,9,FALSE)</f>
        <v>Field</v>
      </c>
      <c r="CD189">
        <f>VLOOKUP(AA189,Comps2,10,FALSE)</f>
        <v>240</v>
      </c>
      <c r="CE189" t="str">
        <f>VLOOKUP(AA189,Comps2,11,FALSE)</f>
        <v>g</v>
      </c>
      <c r="CF189" t="str">
        <f>VLOOKUP(AA189,Comps2,12,FALSE)</f>
        <v>Field</v>
      </c>
      <c r="CG189">
        <f>VLOOKUP(AA189,Comps2,13,FALSE)</f>
        <v>0</v>
      </c>
      <c r="CH189" t="e">
        <f>VLOOKUP(AA189,Comps2,14,FALSE)</f>
        <v>#N/A</v>
      </c>
      <c r="CI189" t="str">
        <f>VLOOKUP(AA189,Comps2,15,FALSE)</f>
        <v>LAB</v>
      </c>
    </row>
    <row r="190" spans="1:87" x14ac:dyDescent="0.25">
      <c r="A190" s="1">
        <v>44802</v>
      </c>
      <c r="B190">
        <v>8</v>
      </c>
      <c r="C190">
        <v>2022</v>
      </c>
      <c r="D190" t="s">
        <v>929</v>
      </c>
      <c r="E190" t="s">
        <v>930</v>
      </c>
      <c r="F190" t="s">
        <v>78</v>
      </c>
      <c r="G190" t="s">
        <v>79</v>
      </c>
      <c r="H190" t="s">
        <v>80</v>
      </c>
      <c r="I190" t="s">
        <v>81</v>
      </c>
      <c r="J190" t="s">
        <v>82</v>
      </c>
      <c r="K190" t="s">
        <v>83</v>
      </c>
      <c r="M190" t="s">
        <v>538</v>
      </c>
      <c r="N190" t="s">
        <v>86</v>
      </c>
      <c r="O190" s="2">
        <v>0.58333333333333337</v>
      </c>
      <c r="P190" t="s">
        <v>528</v>
      </c>
      <c r="Q190">
        <v>1</v>
      </c>
      <c r="R190" t="s">
        <v>88</v>
      </c>
      <c r="S190">
        <v>32.75752</v>
      </c>
      <c r="T190">
        <v>-117.25532</v>
      </c>
      <c r="U190" t="s">
        <v>89</v>
      </c>
      <c r="V190" t="b">
        <v>0</v>
      </c>
      <c r="X190" t="s">
        <v>529</v>
      </c>
      <c r="Y190" t="s">
        <v>91</v>
      </c>
      <c r="AA190" t="s">
        <v>943</v>
      </c>
      <c r="AB190" t="s">
        <v>732</v>
      </c>
      <c r="AC190" t="s">
        <v>733</v>
      </c>
      <c r="AD190" t="s">
        <v>96</v>
      </c>
      <c r="AE190">
        <v>1</v>
      </c>
      <c r="AF190" t="s">
        <v>944</v>
      </c>
      <c r="AG190" t="b">
        <v>1</v>
      </c>
      <c r="AH190" t="s">
        <v>945</v>
      </c>
      <c r="AI190" t="s">
        <v>99</v>
      </c>
      <c r="AJ190" t="s">
        <v>100</v>
      </c>
      <c r="AK190">
        <v>65</v>
      </c>
      <c r="AL190" t="s">
        <v>101</v>
      </c>
      <c r="AM190" t="s">
        <v>912</v>
      </c>
      <c r="AN190" t="s">
        <v>934</v>
      </c>
      <c r="AO190">
        <v>1</v>
      </c>
      <c r="AP190" t="s">
        <v>103</v>
      </c>
      <c r="AQ190">
        <v>325</v>
      </c>
      <c r="AR190" t="s">
        <v>101</v>
      </c>
      <c r="AS190" t="s">
        <v>83</v>
      </c>
      <c r="AT190" t="s">
        <v>104</v>
      </c>
      <c r="AU190" t="s">
        <v>935</v>
      </c>
      <c r="AV190" t="s">
        <v>106</v>
      </c>
      <c r="AW190" t="s">
        <v>107</v>
      </c>
      <c r="AX190">
        <v>90</v>
      </c>
      <c r="AY190" t="s">
        <v>121</v>
      </c>
      <c r="AZ190" t="s">
        <v>109</v>
      </c>
      <c r="BA190" t="s">
        <v>110</v>
      </c>
      <c r="BB190" t="s">
        <v>122</v>
      </c>
      <c r="BC190" t="s">
        <v>1618</v>
      </c>
      <c r="BD190" s="1">
        <v>45020</v>
      </c>
      <c r="BE190" t="s">
        <v>936</v>
      </c>
      <c r="BF190" s="1">
        <v>44802</v>
      </c>
      <c r="BG190" t="s">
        <v>114</v>
      </c>
      <c r="BH190" s="1">
        <v>44981</v>
      </c>
      <c r="BI190">
        <v>1</v>
      </c>
      <c r="BJ190">
        <f>BK190*1000</f>
        <v>340</v>
      </c>
      <c r="BK190">
        <v>0.34</v>
      </c>
      <c r="BL190">
        <v>0.34</v>
      </c>
      <c r="BM190" t="s">
        <v>115</v>
      </c>
      <c r="BN190" t="s">
        <v>116</v>
      </c>
      <c r="BO190">
        <v>0.21</v>
      </c>
      <c r="BP190">
        <v>0.64</v>
      </c>
      <c r="BQ190">
        <v>1</v>
      </c>
      <c r="BR190" t="s">
        <v>117</v>
      </c>
      <c r="BS190" t="s">
        <v>118</v>
      </c>
      <c r="BT190" t="s">
        <v>119</v>
      </c>
      <c r="BU190" t="s">
        <v>120</v>
      </c>
      <c r="BX190" t="b">
        <v>0</v>
      </c>
      <c r="BY190" t="b">
        <v>1</v>
      </c>
      <c r="BZ190">
        <f>VLOOKUP(AA190,Comps2,6,FALSE)</f>
        <v>264</v>
      </c>
      <c r="CA190">
        <f>VLOOKUP(AA190,Comps2,7,FALSE)</f>
        <v>286</v>
      </c>
      <c r="CB190" t="str">
        <f>VLOOKUP(AA190,Comps2,8,FALSE)</f>
        <v>mm</v>
      </c>
      <c r="CC190" t="str">
        <f>VLOOKUP(AA190,Comps2,9,FALSE)</f>
        <v>Field</v>
      </c>
      <c r="CD190">
        <f>VLOOKUP(AA190,Comps2,10,FALSE)</f>
        <v>180</v>
      </c>
      <c r="CE190" t="str">
        <f>VLOOKUP(AA190,Comps2,11,FALSE)</f>
        <v>g</v>
      </c>
      <c r="CF190" t="str">
        <f>VLOOKUP(AA190,Comps2,12,FALSE)</f>
        <v>Field</v>
      </c>
      <c r="CG190">
        <f>VLOOKUP(AA190,Comps2,13,FALSE)</f>
        <v>0</v>
      </c>
      <c r="CH190" t="e">
        <f>VLOOKUP(AA190,Comps2,14,FALSE)</f>
        <v>#N/A</v>
      </c>
      <c r="CI190" t="str">
        <f>VLOOKUP(AA190,Comps2,15,FALSE)</f>
        <v>LAB</v>
      </c>
    </row>
    <row r="191" spans="1:87" x14ac:dyDescent="0.25">
      <c r="A191" s="1">
        <v>44802</v>
      </c>
      <c r="B191">
        <v>8</v>
      </c>
      <c r="C191">
        <v>2022</v>
      </c>
      <c r="D191" t="s">
        <v>929</v>
      </c>
      <c r="E191" t="s">
        <v>930</v>
      </c>
      <c r="F191" t="s">
        <v>78</v>
      </c>
      <c r="G191" t="s">
        <v>79</v>
      </c>
      <c r="H191" t="s">
        <v>80</v>
      </c>
      <c r="I191" t="s">
        <v>81</v>
      </c>
      <c r="J191" t="s">
        <v>82</v>
      </c>
      <c r="K191" t="s">
        <v>83</v>
      </c>
      <c r="M191" t="s">
        <v>538</v>
      </c>
      <c r="N191" t="s">
        <v>86</v>
      </c>
      <c r="O191" s="2">
        <v>0.58333333333333337</v>
      </c>
      <c r="P191" t="s">
        <v>528</v>
      </c>
      <c r="Q191">
        <v>1</v>
      </c>
      <c r="R191" t="s">
        <v>88</v>
      </c>
      <c r="S191">
        <v>32.75752</v>
      </c>
      <c r="T191">
        <v>-117.25532</v>
      </c>
      <c r="U191" t="s">
        <v>89</v>
      </c>
      <c r="V191" t="b">
        <v>0</v>
      </c>
      <c r="X191" t="s">
        <v>529</v>
      </c>
      <c r="Y191" t="s">
        <v>91</v>
      </c>
      <c r="AA191" t="s">
        <v>946</v>
      </c>
      <c r="AB191" t="s">
        <v>732</v>
      </c>
      <c r="AC191" t="s">
        <v>733</v>
      </c>
      <c r="AD191" t="s">
        <v>96</v>
      </c>
      <c r="AE191">
        <v>1</v>
      </c>
      <c r="AF191" t="s">
        <v>947</v>
      </c>
      <c r="AG191" t="b">
        <v>1</v>
      </c>
      <c r="AH191" t="s">
        <v>948</v>
      </c>
      <c r="AI191" t="s">
        <v>99</v>
      </c>
      <c r="AJ191" t="s">
        <v>100</v>
      </c>
      <c r="AK191">
        <v>65</v>
      </c>
      <c r="AL191" t="s">
        <v>101</v>
      </c>
      <c r="AM191" t="s">
        <v>912</v>
      </c>
      <c r="AN191" t="s">
        <v>934</v>
      </c>
      <c r="AO191">
        <v>1</v>
      </c>
      <c r="AP191" t="s">
        <v>103</v>
      </c>
      <c r="AQ191">
        <v>325</v>
      </c>
      <c r="AR191" t="s">
        <v>101</v>
      </c>
      <c r="AS191" t="s">
        <v>83</v>
      </c>
      <c r="AT191" t="s">
        <v>104</v>
      </c>
      <c r="AU191" t="s">
        <v>935</v>
      </c>
      <c r="AV191" t="s">
        <v>106</v>
      </c>
      <c r="AW191" t="s">
        <v>107</v>
      </c>
      <c r="AX191">
        <v>90</v>
      </c>
      <c r="AY191" t="s">
        <v>121</v>
      </c>
      <c r="AZ191" t="s">
        <v>109</v>
      </c>
      <c r="BA191" t="s">
        <v>110</v>
      </c>
      <c r="BB191" t="s">
        <v>122</v>
      </c>
      <c r="BC191" t="s">
        <v>1618</v>
      </c>
      <c r="BD191" s="1">
        <v>45020</v>
      </c>
      <c r="BE191" t="s">
        <v>936</v>
      </c>
      <c r="BF191" s="1">
        <v>44802</v>
      </c>
      <c r="BG191" t="s">
        <v>114</v>
      </c>
      <c r="BH191" s="1">
        <v>44981</v>
      </c>
      <c r="BI191">
        <v>1</v>
      </c>
      <c r="BJ191">
        <f>BK191*1000</f>
        <v>340</v>
      </c>
      <c r="BK191">
        <v>0.34</v>
      </c>
      <c r="BL191">
        <v>0.34</v>
      </c>
      <c r="BM191" t="s">
        <v>115</v>
      </c>
      <c r="BN191" t="s">
        <v>116</v>
      </c>
      <c r="BO191">
        <v>0.21</v>
      </c>
      <c r="BP191">
        <v>0.64</v>
      </c>
      <c r="BQ191">
        <v>1</v>
      </c>
      <c r="BR191" t="s">
        <v>117</v>
      </c>
      <c r="BS191" t="s">
        <v>118</v>
      </c>
      <c r="BT191" t="s">
        <v>119</v>
      </c>
      <c r="BU191" t="s">
        <v>120</v>
      </c>
      <c r="BX191" t="b">
        <v>0</v>
      </c>
      <c r="BY191" t="b">
        <v>1</v>
      </c>
      <c r="BZ191">
        <f>VLOOKUP(AA191,Comps2,6,FALSE)</f>
        <v>260</v>
      </c>
      <c r="CA191">
        <f>VLOOKUP(AA191,Comps2,7,FALSE)</f>
        <v>285</v>
      </c>
      <c r="CB191" t="str">
        <f>VLOOKUP(AA191,Comps2,8,FALSE)</f>
        <v>mm</v>
      </c>
      <c r="CC191" t="str">
        <f>VLOOKUP(AA191,Comps2,9,FALSE)</f>
        <v>Field</v>
      </c>
      <c r="CD191">
        <f>VLOOKUP(AA191,Comps2,10,FALSE)</f>
        <v>165</v>
      </c>
      <c r="CE191" t="str">
        <f>VLOOKUP(AA191,Comps2,11,FALSE)</f>
        <v>g</v>
      </c>
      <c r="CF191" t="str">
        <f>VLOOKUP(AA191,Comps2,12,FALSE)</f>
        <v>Field</v>
      </c>
      <c r="CG191">
        <f>VLOOKUP(AA191,Comps2,13,FALSE)</f>
        <v>0</v>
      </c>
      <c r="CH191" t="e">
        <f>VLOOKUP(AA191,Comps2,14,FALSE)</f>
        <v>#N/A</v>
      </c>
      <c r="CI191" t="str">
        <f>VLOOKUP(AA191,Comps2,15,FALSE)</f>
        <v>LAB</v>
      </c>
    </row>
    <row r="192" spans="1:87" x14ac:dyDescent="0.25">
      <c r="A192" s="1">
        <v>44797</v>
      </c>
      <c r="B192">
        <v>8</v>
      </c>
      <c r="C192">
        <v>2022</v>
      </c>
      <c r="D192" t="s">
        <v>878</v>
      </c>
      <c r="E192" t="s">
        <v>879</v>
      </c>
      <c r="F192" t="s">
        <v>78</v>
      </c>
      <c r="G192" t="s">
        <v>79</v>
      </c>
      <c r="H192" t="s">
        <v>80</v>
      </c>
      <c r="I192" t="s">
        <v>81</v>
      </c>
      <c r="J192" t="s">
        <v>82</v>
      </c>
      <c r="K192" t="s">
        <v>83</v>
      </c>
      <c r="M192" t="s">
        <v>527</v>
      </c>
      <c r="N192" t="s">
        <v>86</v>
      </c>
      <c r="O192" s="2">
        <v>0.33333333333333331</v>
      </c>
      <c r="P192" t="s">
        <v>528</v>
      </c>
      <c r="Q192">
        <v>1</v>
      </c>
      <c r="R192" t="s">
        <v>88</v>
      </c>
      <c r="S192">
        <v>33.191589999999998</v>
      </c>
      <c r="T192">
        <v>-117.38888</v>
      </c>
      <c r="U192" t="s">
        <v>89</v>
      </c>
      <c r="V192" t="b">
        <v>0</v>
      </c>
      <c r="X192" t="s">
        <v>529</v>
      </c>
      <c r="Y192" t="s">
        <v>91</v>
      </c>
      <c r="AA192" t="s">
        <v>909</v>
      </c>
      <c r="AB192" t="s">
        <v>859</v>
      </c>
      <c r="AC192" t="s">
        <v>860</v>
      </c>
      <c r="AD192" t="s">
        <v>96</v>
      </c>
      <c r="AE192">
        <v>1</v>
      </c>
      <c r="AF192" t="s">
        <v>910</v>
      </c>
      <c r="AG192" t="b">
        <v>1</v>
      </c>
      <c r="AH192" t="s">
        <v>911</v>
      </c>
      <c r="AI192" t="s">
        <v>99</v>
      </c>
      <c r="AJ192" t="s">
        <v>100</v>
      </c>
      <c r="AK192">
        <v>27.33</v>
      </c>
      <c r="AL192" t="s">
        <v>101</v>
      </c>
      <c r="AM192" t="s">
        <v>912</v>
      </c>
      <c r="AN192" t="s">
        <v>913</v>
      </c>
      <c r="AO192">
        <v>1</v>
      </c>
      <c r="AP192" t="s">
        <v>103</v>
      </c>
      <c r="AQ192">
        <v>54.66</v>
      </c>
      <c r="AR192" t="s">
        <v>101</v>
      </c>
      <c r="AS192" t="s">
        <v>83</v>
      </c>
      <c r="AT192" t="s">
        <v>104</v>
      </c>
      <c r="AU192" t="s">
        <v>914</v>
      </c>
      <c r="AV192" t="s">
        <v>106</v>
      </c>
      <c r="AW192" t="s">
        <v>107</v>
      </c>
      <c r="AX192">
        <v>90</v>
      </c>
      <c r="AY192" t="s">
        <v>121</v>
      </c>
      <c r="AZ192" t="s">
        <v>109</v>
      </c>
      <c r="BA192" t="s">
        <v>110</v>
      </c>
      <c r="BB192" t="s">
        <v>122</v>
      </c>
      <c r="BC192" t="s">
        <v>1618</v>
      </c>
      <c r="BD192" s="1">
        <v>45020</v>
      </c>
      <c r="BE192" t="s">
        <v>915</v>
      </c>
      <c r="BF192" s="1">
        <v>44797</v>
      </c>
      <c r="BG192" t="s">
        <v>114</v>
      </c>
      <c r="BH192" s="1">
        <v>44981</v>
      </c>
      <c r="BI192">
        <v>1</v>
      </c>
      <c r="BJ192">
        <f>BK192*1000</f>
        <v>330</v>
      </c>
      <c r="BK192">
        <v>0.33</v>
      </c>
      <c r="BL192">
        <v>0.33</v>
      </c>
      <c r="BM192" t="s">
        <v>115</v>
      </c>
      <c r="BN192" t="s">
        <v>116</v>
      </c>
      <c r="BO192">
        <v>0.21</v>
      </c>
      <c r="BP192">
        <v>0.64</v>
      </c>
      <c r="BQ192">
        <v>1</v>
      </c>
      <c r="BR192" t="s">
        <v>117</v>
      </c>
      <c r="BS192" t="s">
        <v>118</v>
      </c>
      <c r="BT192" t="s">
        <v>119</v>
      </c>
      <c r="BU192" t="s">
        <v>120</v>
      </c>
      <c r="BX192" t="b">
        <v>0</v>
      </c>
      <c r="BY192" t="b">
        <v>1</v>
      </c>
      <c r="BZ192">
        <f>VLOOKUP(AA192,Comps2,6,FALSE)</f>
        <v>-88</v>
      </c>
      <c r="CA192">
        <f>VLOOKUP(AA192,Comps2,7,FALSE)</f>
        <v>142</v>
      </c>
      <c r="CB192" t="str">
        <f>VLOOKUP(AA192,Comps2,8,FALSE)</f>
        <v>mm</v>
      </c>
      <c r="CC192" t="str">
        <f>VLOOKUP(AA192,Comps2,9,FALSE)</f>
        <v>Field</v>
      </c>
      <c r="CD192">
        <f>VLOOKUP(AA192,Comps2,10,FALSE)</f>
        <v>29.8</v>
      </c>
      <c r="CE192" t="str">
        <f>VLOOKUP(AA192,Comps2,11,FALSE)</f>
        <v>g</v>
      </c>
      <c r="CF192" t="str">
        <f>VLOOKUP(AA192,Comps2,12,FALSE)</f>
        <v>Field</v>
      </c>
      <c r="CG192">
        <f>VLOOKUP(AA192,Comps2,13,FALSE)</f>
        <v>0</v>
      </c>
      <c r="CH192" t="e">
        <f>VLOOKUP(AA192,Comps2,14,FALSE)</f>
        <v>#N/A</v>
      </c>
      <c r="CI192" t="str">
        <f>VLOOKUP(AA192,Comps2,15,FALSE)</f>
        <v>LAB</v>
      </c>
    </row>
    <row r="193" spans="1:87" x14ac:dyDescent="0.25">
      <c r="A193" s="1">
        <v>44797</v>
      </c>
      <c r="B193">
        <v>8</v>
      </c>
      <c r="C193">
        <v>2022</v>
      </c>
      <c r="D193" t="s">
        <v>878</v>
      </c>
      <c r="E193" t="s">
        <v>879</v>
      </c>
      <c r="F193" t="s">
        <v>78</v>
      </c>
      <c r="G193" t="s">
        <v>79</v>
      </c>
      <c r="H193" t="s">
        <v>80</v>
      </c>
      <c r="I193" t="s">
        <v>81</v>
      </c>
      <c r="J193" t="s">
        <v>82</v>
      </c>
      <c r="K193" t="s">
        <v>83</v>
      </c>
      <c r="M193" t="s">
        <v>527</v>
      </c>
      <c r="N193" t="s">
        <v>86</v>
      </c>
      <c r="O193" s="2">
        <v>0.33333333333333331</v>
      </c>
      <c r="P193" t="s">
        <v>528</v>
      </c>
      <c r="Q193">
        <v>1</v>
      </c>
      <c r="R193" t="s">
        <v>88</v>
      </c>
      <c r="S193">
        <v>33.191589999999998</v>
      </c>
      <c r="T193">
        <v>-117.38888</v>
      </c>
      <c r="U193" t="s">
        <v>89</v>
      </c>
      <c r="V193" t="b">
        <v>0</v>
      </c>
      <c r="X193" t="s">
        <v>529</v>
      </c>
      <c r="Y193" t="s">
        <v>91</v>
      </c>
      <c r="AA193" t="s">
        <v>916</v>
      </c>
      <c r="AB193" t="s">
        <v>859</v>
      </c>
      <c r="AC193" t="s">
        <v>860</v>
      </c>
      <c r="AD193" t="s">
        <v>96</v>
      </c>
      <c r="AE193">
        <v>1</v>
      </c>
      <c r="AF193" t="s">
        <v>917</v>
      </c>
      <c r="AG193" t="b">
        <v>1</v>
      </c>
      <c r="AH193" t="s">
        <v>918</v>
      </c>
      <c r="AI193" t="s">
        <v>99</v>
      </c>
      <c r="AJ193" t="s">
        <v>100</v>
      </c>
      <c r="AK193">
        <v>27.33</v>
      </c>
      <c r="AL193" t="s">
        <v>101</v>
      </c>
      <c r="AM193" t="s">
        <v>912</v>
      </c>
      <c r="AN193" t="s">
        <v>913</v>
      </c>
      <c r="AO193">
        <v>1</v>
      </c>
      <c r="AP193" t="s">
        <v>103</v>
      </c>
      <c r="AQ193">
        <v>54.66</v>
      </c>
      <c r="AR193" t="s">
        <v>101</v>
      </c>
      <c r="AS193" t="s">
        <v>83</v>
      </c>
      <c r="AT193" t="s">
        <v>104</v>
      </c>
      <c r="AU193" t="s">
        <v>914</v>
      </c>
      <c r="AV193" t="s">
        <v>106</v>
      </c>
      <c r="AW193" t="s">
        <v>107</v>
      </c>
      <c r="AX193">
        <v>90</v>
      </c>
      <c r="AY193" t="s">
        <v>121</v>
      </c>
      <c r="AZ193" t="s">
        <v>109</v>
      </c>
      <c r="BA193" t="s">
        <v>110</v>
      </c>
      <c r="BB193" t="s">
        <v>122</v>
      </c>
      <c r="BC193" t="s">
        <v>1618</v>
      </c>
      <c r="BD193" s="1">
        <v>45020</v>
      </c>
      <c r="BE193" t="s">
        <v>915</v>
      </c>
      <c r="BF193" s="1">
        <v>44797</v>
      </c>
      <c r="BG193" t="s">
        <v>114</v>
      </c>
      <c r="BH193" s="1">
        <v>44981</v>
      </c>
      <c r="BI193">
        <v>1</v>
      </c>
      <c r="BJ193">
        <f>BK193*1000</f>
        <v>330</v>
      </c>
      <c r="BK193">
        <v>0.33</v>
      </c>
      <c r="BL193">
        <v>0.33</v>
      </c>
      <c r="BM193" t="s">
        <v>115</v>
      </c>
      <c r="BN193" t="s">
        <v>116</v>
      </c>
      <c r="BO193">
        <v>0.21</v>
      </c>
      <c r="BP193">
        <v>0.64</v>
      </c>
      <c r="BQ193">
        <v>1</v>
      </c>
      <c r="BR193" t="s">
        <v>117</v>
      </c>
      <c r="BS193" t="s">
        <v>118</v>
      </c>
      <c r="BT193" t="s">
        <v>119</v>
      </c>
      <c r="BU193" t="s">
        <v>120</v>
      </c>
      <c r="BX193" t="b">
        <v>0</v>
      </c>
      <c r="BY193" t="b">
        <v>1</v>
      </c>
      <c r="BZ193">
        <f>VLOOKUP(AA193,Comps2,6,FALSE)</f>
        <v>-88</v>
      </c>
      <c r="CA193">
        <f>VLOOKUP(AA193,Comps2,7,FALSE)</f>
        <v>198</v>
      </c>
      <c r="CB193" t="str">
        <f>VLOOKUP(AA193,Comps2,8,FALSE)</f>
        <v>mm</v>
      </c>
      <c r="CC193" t="str">
        <f>VLOOKUP(AA193,Comps2,9,FALSE)</f>
        <v>Field</v>
      </c>
      <c r="CD193">
        <f>VLOOKUP(AA193,Comps2,10,FALSE)</f>
        <v>75.7</v>
      </c>
      <c r="CE193" t="str">
        <f>VLOOKUP(AA193,Comps2,11,FALSE)</f>
        <v>g</v>
      </c>
      <c r="CF193" t="str">
        <f>VLOOKUP(AA193,Comps2,12,FALSE)</f>
        <v>Field</v>
      </c>
      <c r="CG193">
        <f>VLOOKUP(AA193,Comps2,13,FALSE)</f>
        <v>0</v>
      </c>
      <c r="CH193" t="e">
        <f>VLOOKUP(AA193,Comps2,14,FALSE)</f>
        <v>#N/A</v>
      </c>
      <c r="CI193" t="str">
        <f>VLOOKUP(AA193,Comps2,15,FALSE)</f>
        <v>LAB</v>
      </c>
    </row>
    <row r="194" spans="1:87" x14ac:dyDescent="0.25">
      <c r="A194" s="1">
        <v>44796</v>
      </c>
      <c r="B194">
        <v>8</v>
      </c>
      <c r="C194">
        <v>2022</v>
      </c>
      <c r="D194" t="s">
        <v>729</v>
      </c>
      <c r="E194" t="s">
        <v>730</v>
      </c>
      <c r="F194" t="s">
        <v>78</v>
      </c>
      <c r="G194" t="s">
        <v>79</v>
      </c>
      <c r="H194" t="s">
        <v>80</v>
      </c>
      <c r="I194" t="s">
        <v>81</v>
      </c>
      <c r="J194" t="s">
        <v>82</v>
      </c>
      <c r="K194" t="s">
        <v>83</v>
      </c>
      <c r="M194" t="s">
        <v>782</v>
      </c>
      <c r="N194" t="s">
        <v>86</v>
      </c>
      <c r="O194" s="2">
        <v>0.29166666666666669</v>
      </c>
      <c r="P194" t="s">
        <v>783</v>
      </c>
      <c r="Q194">
        <v>1</v>
      </c>
      <c r="R194" t="s">
        <v>88</v>
      </c>
      <c r="S194">
        <v>32.579559000000003</v>
      </c>
      <c r="T194">
        <v>-117.137264</v>
      </c>
      <c r="U194" t="s">
        <v>89</v>
      </c>
      <c r="V194" t="b">
        <v>0</v>
      </c>
      <c r="X194" t="s">
        <v>784</v>
      </c>
      <c r="Y194" t="s">
        <v>91</v>
      </c>
      <c r="Z194" t="s">
        <v>785</v>
      </c>
      <c r="AA194" t="s">
        <v>786</v>
      </c>
      <c r="AB194" t="s">
        <v>787</v>
      </c>
      <c r="AC194" t="s">
        <v>788</v>
      </c>
      <c r="AD194" t="s">
        <v>96</v>
      </c>
      <c r="AE194">
        <v>1</v>
      </c>
      <c r="AF194" t="s">
        <v>789</v>
      </c>
      <c r="AG194" t="b">
        <v>1</v>
      </c>
      <c r="AH194" t="s">
        <v>790</v>
      </c>
      <c r="AI194" t="s">
        <v>99</v>
      </c>
      <c r="AJ194" t="s">
        <v>100</v>
      </c>
      <c r="AK194">
        <v>136.32</v>
      </c>
      <c r="AL194" t="s">
        <v>101</v>
      </c>
      <c r="AN194" t="s">
        <v>791</v>
      </c>
      <c r="AO194">
        <v>1</v>
      </c>
      <c r="AP194" t="s">
        <v>103</v>
      </c>
      <c r="AQ194">
        <v>361.42</v>
      </c>
      <c r="AR194" t="s">
        <v>101</v>
      </c>
      <c r="AS194" t="s">
        <v>83</v>
      </c>
      <c r="AT194" t="s">
        <v>104</v>
      </c>
      <c r="AU194" t="s">
        <v>792</v>
      </c>
      <c r="AV194" t="s">
        <v>106</v>
      </c>
      <c r="AW194" t="s">
        <v>107</v>
      </c>
      <c r="AX194">
        <v>90</v>
      </c>
      <c r="AY194" t="s">
        <v>121</v>
      </c>
      <c r="AZ194" t="s">
        <v>109</v>
      </c>
      <c r="BA194" t="s">
        <v>110</v>
      </c>
      <c r="BB194" t="s">
        <v>122</v>
      </c>
      <c r="BC194" t="s">
        <v>738</v>
      </c>
      <c r="BD194" s="1">
        <v>44974</v>
      </c>
      <c r="BE194" t="s">
        <v>793</v>
      </c>
      <c r="BF194" s="1">
        <v>44796</v>
      </c>
      <c r="BG194" t="s">
        <v>114</v>
      </c>
      <c r="BH194" s="1">
        <v>44973</v>
      </c>
      <c r="BI194">
        <v>1</v>
      </c>
      <c r="BJ194">
        <f>BK194*1000</f>
        <v>320</v>
      </c>
      <c r="BK194">
        <v>0.32</v>
      </c>
      <c r="BL194">
        <v>0.32</v>
      </c>
      <c r="BM194" t="s">
        <v>115</v>
      </c>
      <c r="BN194" t="s">
        <v>116</v>
      </c>
      <c r="BO194">
        <v>0.21</v>
      </c>
      <c r="BP194">
        <v>0.64</v>
      </c>
      <c r="BQ194">
        <v>1</v>
      </c>
      <c r="BR194" t="s">
        <v>117</v>
      </c>
      <c r="BS194" t="s">
        <v>118</v>
      </c>
      <c r="BT194" t="s">
        <v>119</v>
      </c>
      <c r="BU194" t="s">
        <v>120</v>
      </c>
      <c r="BX194" t="b">
        <v>0</v>
      </c>
      <c r="BY194" t="b">
        <v>1</v>
      </c>
      <c r="BZ194">
        <f>VLOOKUP(AA194,Comps2,6,FALSE)</f>
        <v>180</v>
      </c>
      <c r="CA194">
        <f>VLOOKUP(AA194,Comps2,7,FALSE)</f>
        <v>197</v>
      </c>
      <c r="CB194" t="str">
        <f>VLOOKUP(AA194,Comps2,8,FALSE)</f>
        <v>mm</v>
      </c>
      <c r="CC194" t="str">
        <f>VLOOKUP(AA194,Comps2,9,FALSE)</f>
        <v>Field</v>
      </c>
      <c r="CD194">
        <f>VLOOKUP(AA194,Comps2,10,FALSE)</f>
        <v>160</v>
      </c>
      <c r="CE194" t="str">
        <f>VLOOKUP(AA194,Comps2,11,FALSE)</f>
        <v>g</v>
      </c>
      <c r="CF194" t="str">
        <f>VLOOKUP(AA194,Comps2,12,FALSE)</f>
        <v>Field</v>
      </c>
      <c r="CG194">
        <f>VLOOKUP(AA194,Comps2,13,FALSE)</f>
        <v>0</v>
      </c>
      <c r="CH194" t="e">
        <f>VLOOKUP(AA194,Comps2,14,FALSE)</f>
        <v>#N/A</v>
      </c>
      <c r="CI194" t="str">
        <f>VLOOKUP(AA194,Comps2,15,FALSE)</f>
        <v>LAB</v>
      </c>
    </row>
    <row r="195" spans="1:87" x14ac:dyDescent="0.25">
      <c r="A195" s="1">
        <v>44796</v>
      </c>
      <c r="B195">
        <v>8</v>
      </c>
      <c r="C195">
        <v>2022</v>
      </c>
      <c r="D195" t="s">
        <v>729</v>
      </c>
      <c r="E195" t="s">
        <v>730</v>
      </c>
      <c r="F195" t="s">
        <v>78</v>
      </c>
      <c r="G195" t="s">
        <v>79</v>
      </c>
      <c r="H195" t="s">
        <v>80</v>
      </c>
      <c r="I195" t="s">
        <v>81</v>
      </c>
      <c r="J195" t="s">
        <v>82</v>
      </c>
      <c r="K195" t="s">
        <v>83</v>
      </c>
      <c r="M195" t="s">
        <v>782</v>
      </c>
      <c r="N195" t="s">
        <v>86</v>
      </c>
      <c r="O195" s="2">
        <v>0.29166666666666669</v>
      </c>
      <c r="P195" t="s">
        <v>783</v>
      </c>
      <c r="Q195">
        <v>1</v>
      </c>
      <c r="R195" t="s">
        <v>88</v>
      </c>
      <c r="S195">
        <v>32.579559000000003</v>
      </c>
      <c r="T195">
        <v>-117.137264</v>
      </c>
      <c r="U195" t="s">
        <v>89</v>
      </c>
      <c r="V195" t="b">
        <v>0</v>
      </c>
      <c r="X195" t="s">
        <v>784</v>
      </c>
      <c r="Y195" t="s">
        <v>91</v>
      </c>
      <c r="Z195" t="s">
        <v>785</v>
      </c>
      <c r="AA195" t="s">
        <v>795</v>
      </c>
      <c r="AB195" t="s">
        <v>787</v>
      </c>
      <c r="AC195" t="s">
        <v>788</v>
      </c>
      <c r="AD195" t="s">
        <v>96</v>
      </c>
      <c r="AE195">
        <v>1</v>
      </c>
      <c r="AF195" t="s">
        <v>796</v>
      </c>
      <c r="AG195" t="b">
        <v>1</v>
      </c>
      <c r="AH195" t="s">
        <v>797</v>
      </c>
      <c r="AI195" t="s">
        <v>99</v>
      </c>
      <c r="AJ195" t="s">
        <v>100</v>
      </c>
      <c r="AK195">
        <v>105.63</v>
      </c>
      <c r="AL195" t="s">
        <v>101</v>
      </c>
      <c r="AN195" t="s">
        <v>791</v>
      </c>
      <c r="AO195">
        <v>1</v>
      </c>
      <c r="AP195" t="s">
        <v>103</v>
      </c>
      <c r="AQ195">
        <v>361.42</v>
      </c>
      <c r="AR195" t="s">
        <v>101</v>
      </c>
      <c r="AS195" t="s">
        <v>83</v>
      </c>
      <c r="AT195" t="s">
        <v>104</v>
      </c>
      <c r="AU195" t="s">
        <v>792</v>
      </c>
      <c r="AV195" t="s">
        <v>106</v>
      </c>
      <c r="AW195" t="s">
        <v>107</v>
      </c>
      <c r="AX195">
        <v>90</v>
      </c>
      <c r="AY195" t="s">
        <v>121</v>
      </c>
      <c r="AZ195" t="s">
        <v>109</v>
      </c>
      <c r="BA195" t="s">
        <v>110</v>
      </c>
      <c r="BB195" t="s">
        <v>122</v>
      </c>
      <c r="BC195" t="s">
        <v>738</v>
      </c>
      <c r="BD195" s="1">
        <v>44974</v>
      </c>
      <c r="BE195" t="s">
        <v>793</v>
      </c>
      <c r="BF195" s="1">
        <v>44796</v>
      </c>
      <c r="BG195" t="s">
        <v>114</v>
      </c>
      <c r="BH195" s="1">
        <v>44973</v>
      </c>
      <c r="BI195">
        <v>1</v>
      </c>
      <c r="BJ195">
        <f>BK195*1000</f>
        <v>320</v>
      </c>
      <c r="BK195">
        <v>0.32</v>
      </c>
      <c r="BL195">
        <v>0.32</v>
      </c>
      <c r="BM195" t="s">
        <v>115</v>
      </c>
      <c r="BN195" t="s">
        <v>116</v>
      </c>
      <c r="BO195">
        <v>0.21</v>
      </c>
      <c r="BP195">
        <v>0.64</v>
      </c>
      <c r="BQ195">
        <v>1</v>
      </c>
      <c r="BR195" t="s">
        <v>117</v>
      </c>
      <c r="BS195" t="s">
        <v>118</v>
      </c>
      <c r="BT195" t="s">
        <v>119</v>
      </c>
      <c r="BU195" t="s">
        <v>120</v>
      </c>
      <c r="BX195" t="b">
        <v>0</v>
      </c>
      <c r="BY195" t="b">
        <v>1</v>
      </c>
      <c r="BZ195">
        <f>VLOOKUP(AA195,Comps2,6,FALSE)</f>
        <v>169</v>
      </c>
      <c r="CA195">
        <f>VLOOKUP(AA195,Comps2,7,FALSE)</f>
        <v>182</v>
      </c>
      <c r="CB195" t="str">
        <f>VLOOKUP(AA195,Comps2,8,FALSE)</f>
        <v>mm</v>
      </c>
      <c r="CC195" t="str">
        <f>VLOOKUP(AA195,Comps2,9,FALSE)</f>
        <v>Field</v>
      </c>
      <c r="CD195">
        <f>VLOOKUP(AA195,Comps2,10,FALSE)</f>
        <v>115</v>
      </c>
      <c r="CE195" t="str">
        <f>VLOOKUP(AA195,Comps2,11,FALSE)</f>
        <v>g</v>
      </c>
      <c r="CF195" t="str">
        <f>VLOOKUP(AA195,Comps2,12,FALSE)</f>
        <v>Field</v>
      </c>
      <c r="CG195">
        <f>VLOOKUP(AA195,Comps2,13,FALSE)</f>
        <v>0</v>
      </c>
      <c r="CH195" t="e">
        <f>VLOOKUP(AA195,Comps2,14,FALSE)</f>
        <v>#N/A</v>
      </c>
      <c r="CI195" t="str">
        <f>VLOOKUP(AA195,Comps2,15,FALSE)</f>
        <v>LAB</v>
      </c>
    </row>
    <row r="196" spans="1:87" x14ac:dyDescent="0.25">
      <c r="A196" s="1">
        <v>44796</v>
      </c>
      <c r="B196">
        <v>8</v>
      </c>
      <c r="C196">
        <v>2022</v>
      </c>
      <c r="D196" t="s">
        <v>729</v>
      </c>
      <c r="E196" t="s">
        <v>730</v>
      </c>
      <c r="F196" t="s">
        <v>78</v>
      </c>
      <c r="G196" t="s">
        <v>79</v>
      </c>
      <c r="H196" t="s">
        <v>80</v>
      </c>
      <c r="I196" t="s">
        <v>81</v>
      </c>
      <c r="J196" t="s">
        <v>82</v>
      </c>
      <c r="K196" t="s">
        <v>83</v>
      </c>
      <c r="M196" t="s">
        <v>782</v>
      </c>
      <c r="N196" t="s">
        <v>86</v>
      </c>
      <c r="O196" s="2">
        <v>0.29166666666666669</v>
      </c>
      <c r="P196" t="s">
        <v>783</v>
      </c>
      <c r="Q196">
        <v>1</v>
      </c>
      <c r="R196" t="s">
        <v>88</v>
      </c>
      <c r="S196">
        <v>32.579559000000003</v>
      </c>
      <c r="T196">
        <v>-117.137264</v>
      </c>
      <c r="U196" t="s">
        <v>89</v>
      </c>
      <c r="V196" t="b">
        <v>0</v>
      </c>
      <c r="X196" t="s">
        <v>784</v>
      </c>
      <c r="Y196" t="s">
        <v>91</v>
      </c>
      <c r="Z196" t="s">
        <v>785</v>
      </c>
      <c r="AA196" t="s">
        <v>798</v>
      </c>
      <c r="AB196" t="s">
        <v>787</v>
      </c>
      <c r="AC196" t="s">
        <v>788</v>
      </c>
      <c r="AD196" t="s">
        <v>96</v>
      </c>
      <c r="AE196">
        <v>1</v>
      </c>
      <c r="AF196" t="s">
        <v>799</v>
      </c>
      <c r="AG196" t="b">
        <v>1</v>
      </c>
      <c r="AH196" t="s">
        <v>800</v>
      </c>
      <c r="AI196" t="s">
        <v>99</v>
      </c>
      <c r="AJ196" t="s">
        <v>100</v>
      </c>
      <c r="AK196">
        <v>40.479999999999997</v>
      </c>
      <c r="AL196" t="s">
        <v>101</v>
      </c>
      <c r="AN196" t="s">
        <v>791</v>
      </c>
      <c r="AO196">
        <v>1</v>
      </c>
      <c r="AP196" t="s">
        <v>103</v>
      </c>
      <c r="AQ196">
        <v>361.42</v>
      </c>
      <c r="AR196" t="s">
        <v>101</v>
      </c>
      <c r="AS196" t="s">
        <v>83</v>
      </c>
      <c r="AT196" t="s">
        <v>104</v>
      </c>
      <c r="AU196" t="s">
        <v>792</v>
      </c>
      <c r="AV196" t="s">
        <v>106</v>
      </c>
      <c r="AW196" t="s">
        <v>107</v>
      </c>
      <c r="AX196">
        <v>90</v>
      </c>
      <c r="AY196" t="s">
        <v>121</v>
      </c>
      <c r="AZ196" t="s">
        <v>109</v>
      </c>
      <c r="BA196" t="s">
        <v>110</v>
      </c>
      <c r="BB196" t="s">
        <v>122</v>
      </c>
      <c r="BC196" t="s">
        <v>738</v>
      </c>
      <c r="BD196" s="1">
        <v>44974</v>
      </c>
      <c r="BE196" t="s">
        <v>793</v>
      </c>
      <c r="BF196" s="1">
        <v>44796</v>
      </c>
      <c r="BG196" t="s">
        <v>114</v>
      </c>
      <c r="BH196" s="1">
        <v>44973</v>
      </c>
      <c r="BI196">
        <v>1</v>
      </c>
      <c r="BJ196">
        <f>BK196*1000</f>
        <v>320</v>
      </c>
      <c r="BK196">
        <v>0.32</v>
      </c>
      <c r="BL196">
        <v>0.32</v>
      </c>
      <c r="BM196" t="s">
        <v>115</v>
      </c>
      <c r="BN196" t="s">
        <v>116</v>
      </c>
      <c r="BO196">
        <v>0.21</v>
      </c>
      <c r="BP196">
        <v>0.64</v>
      </c>
      <c r="BQ196">
        <v>1</v>
      </c>
      <c r="BR196" t="s">
        <v>117</v>
      </c>
      <c r="BS196" t="s">
        <v>118</v>
      </c>
      <c r="BT196" t="s">
        <v>119</v>
      </c>
      <c r="BU196" t="s">
        <v>120</v>
      </c>
      <c r="BX196" t="b">
        <v>0</v>
      </c>
      <c r="BY196" t="b">
        <v>1</v>
      </c>
      <c r="BZ196">
        <f>VLOOKUP(AA196,Comps2,6,FALSE)</f>
        <v>125</v>
      </c>
      <c r="CA196">
        <f>VLOOKUP(AA196,Comps2,7,FALSE)</f>
        <v>136</v>
      </c>
      <c r="CB196" t="str">
        <f>VLOOKUP(AA196,Comps2,8,FALSE)</f>
        <v>mm</v>
      </c>
      <c r="CC196" t="str">
        <f>VLOOKUP(AA196,Comps2,9,FALSE)</f>
        <v>Field</v>
      </c>
      <c r="CD196">
        <f>VLOOKUP(AA196,Comps2,10,FALSE)</f>
        <v>40</v>
      </c>
      <c r="CE196" t="str">
        <f>VLOOKUP(AA196,Comps2,11,FALSE)</f>
        <v>g</v>
      </c>
      <c r="CF196" t="str">
        <f>VLOOKUP(AA196,Comps2,12,FALSE)</f>
        <v>Field</v>
      </c>
      <c r="CG196">
        <f>VLOOKUP(AA196,Comps2,13,FALSE)</f>
        <v>0</v>
      </c>
      <c r="CH196" t="e">
        <f>VLOOKUP(AA196,Comps2,14,FALSE)</f>
        <v>#N/A</v>
      </c>
      <c r="CI196" t="str">
        <f>VLOOKUP(AA196,Comps2,15,FALSE)</f>
        <v>LAB</v>
      </c>
    </row>
    <row r="197" spans="1:87" x14ac:dyDescent="0.25">
      <c r="A197" s="1">
        <v>44796</v>
      </c>
      <c r="B197">
        <v>8</v>
      </c>
      <c r="C197">
        <v>2022</v>
      </c>
      <c r="D197" t="s">
        <v>729</v>
      </c>
      <c r="E197" t="s">
        <v>730</v>
      </c>
      <c r="F197" t="s">
        <v>78</v>
      </c>
      <c r="G197" t="s">
        <v>79</v>
      </c>
      <c r="H197" t="s">
        <v>80</v>
      </c>
      <c r="I197" t="s">
        <v>81</v>
      </c>
      <c r="J197" t="s">
        <v>82</v>
      </c>
      <c r="K197" t="s">
        <v>83</v>
      </c>
      <c r="M197" t="s">
        <v>782</v>
      </c>
      <c r="N197" t="s">
        <v>86</v>
      </c>
      <c r="O197" s="2">
        <v>0.29166666666666669</v>
      </c>
      <c r="P197" t="s">
        <v>783</v>
      </c>
      <c r="Q197">
        <v>1</v>
      </c>
      <c r="R197" t="s">
        <v>88</v>
      </c>
      <c r="S197">
        <v>32.579559000000003</v>
      </c>
      <c r="T197">
        <v>-117.137264</v>
      </c>
      <c r="U197" t="s">
        <v>89</v>
      </c>
      <c r="V197" t="b">
        <v>0</v>
      </c>
      <c r="X197" t="s">
        <v>784</v>
      </c>
      <c r="Y197" t="s">
        <v>91</v>
      </c>
      <c r="Z197" t="s">
        <v>785</v>
      </c>
      <c r="AA197" t="s">
        <v>801</v>
      </c>
      <c r="AB197" t="s">
        <v>787</v>
      </c>
      <c r="AC197" t="s">
        <v>788</v>
      </c>
      <c r="AD197" t="s">
        <v>96</v>
      </c>
      <c r="AE197">
        <v>1</v>
      </c>
      <c r="AF197" t="s">
        <v>802</v>
      </c>
      <c r="AG197" t="b">
        <v>1</v>
      </c>
      <c r="AH197" t="s">
        <v>803</v>
      </c>
      <c r="AI197" t="s">
        <v>99</v>
      </c>
      <c r="AJ197" t="s">
        <v>100</v>
      </c>
      <c r="AK197">
        <v>36.5</v>
      </c>
      <c r="AL197" t="s">
        <v>101</v>
      </c>
      <c r="AN197" t="s">
        <v>791</v>
      </c>
      <c r="AO197">
        <v>1</v>
      </c>
      <c r="AP197" t="s">
        <v>103</v>
      </c>
      <c r="AQ197">
        <v>361.42</v>
      </c>
      <c r="AR197" t="s">
        <v>101</v>
      </c>
      <c r="AS197" t="s">
        <v>83</v>
      </c>
      <c r="AT197" t="s">
        <v>104</v>
      </c>
      <c r="AU197" t="s">
        <v>792</v>
      </c>
      <c r="AV197" t="s">
        <v>106</v>
      </c>
      <c r="AW197" t="s">
        <v>107</v>
      </c>
      <c r="AX197">
        <v>90</v>
      </c>
      <c r="AY197" t="s">
        <v>121</v>
      </c>
      <c r="AZ197" t="s">
        <v>109</v>
      </c>
      <c r="BA197" t="s">
        <v>110</v>
      </c>
      <c r="BB197" t="s">
        <v>122</v>
      </c>
      <c r="BC197" t="s">
        <v>738</v>
      </c>
      <c r="BD197" s="1">
        <v>44974</v>
      </c>
      <c r="BE197" t="s">
        <v>793</v>
      </c>
      <c r="BF197" s="1">
        <v>44796</v>
      </c>
      <c r="BG197" t="s">
        <v>114</v>
      </c>
      <c r="BH197" s="1">
        <v>44973</v>
      </c>
      <c r="BI197">
        <v>1</v>
      </c>
      <c r="BJ197">
        <f>BK197*1000</f>
        <v>320</v>
      </c>
      <c r="BK197">
        <v>0.32</v>
      </c>
      <c r="BL197">
        <v>0.32</v>
      </c>
      <c r="BM197" t="s">
        <v>115</v>
      </c>
      <c r="BN197" t="s">
        <v>116</v>
      </c>
      <c r="BO197">
        <v>0.21</v>
      </c>
      <c r="BP197">
        <v>0.64</v>
      </c>
      <c r="BQ197">
        <v>1</v>
      </c>
      <c r="BR197" t="s">
        <v>117</v>
      </c>
      <c r="BS197" t="s">
        <v>118</v>
      </c>
      <c r="BT197" t="s">
        <v>119</v>
      </c>
      <c r="BU197" t="s">
        <v>120</v>
      </c>
      <c r="BX197" t="b">
        <v>0</v>
      </c>
      <c r="BY197" t="b">
        <v>1</v>
      </c>
      <c r="BZ197">
        <f>VLOOKUP(AA197,Comps2,6,FALSE)</f>
        <v>123</v>
      </c>
      <c r="CA197">
        <f>VLOOKUP(AA197,Comps2,7,FALSE)</f>
        <v>128</v>
      </c>
      <c r="CB197" t="str">
        <f>VLOOKUP(AA197,Comps2,8,FALSE)</f>
        <v>mm</v>
      </c>
      <c r="CC197" t="str">
        <f>VLOOKUP(AA197,Comps2,9,FALSE)</f>
        <v>Field</v>
      </c>
      <c r="CD197">
        <f>VLOOKUP(AA197,Comps2,10,FALSE)</f>
        <v>40</v>
      </c>
      <c r="CE197" t="str">
        <f>VLOOKUP(AA197,Comps2,11,FALSE)</f>
        <v>g</v>
      </c>
      <c r="CF197" t="str">
        <f>VLOOKUP(AA197,Comps2,12,FALSE)</f>
        <v>Field</v>
      </c>
      <c r="CG197">
        <f>VLOOKUP(AA197,Comps2,13,FALSE)</f>
        <v>0</v>
      </c>
      <c r="CH197" t="e">
        <f>VLOOKUP(AA197,Comps2,14,FALSE)</f>
        <v>#N/A</v>
      </c>
      <c r="CI197" t="str">
        <f>VLOOKUP(AA197,Comps2,15,FALSE)</f>
        <v>LAB</v>
      </c>
    </row>
    <row r="198" spans="1:87" x14ac:dyDescent="0.25">
      <c r="A198" s="1">
        <v>44796</v>
      </c>
      <c r="B198">
        <v>8</v>
      </c>
      <c r="C198">
        <v>2022</v>
      </c>
      <c r="D198" t="s">
        <v>729</v>
      </c>
      <c r="E198" t="s">
        <v>730</v>
      </c>
      <c r="F198" t="s">
        <v>78</v>
      </c>
      <c r="G198" t="s">
        <v>79</v>
      </c>
      <c r="H198" t="s">
        <v>80</v>
      </c>
      <c r="I198" t="s">
        <v>81</v>
      </c>
      <c r="J198" t="s">
        <v>82</v>
      </c>
      <c r="K198" t="s">
        <v>83</v>
      </c>
      <c r="M198" t="s">
        <v>782</v>
      </c>
      <c r="N198" t="s">
        <v>86</v>
      </c>
      <c r="O198" s="2">
        <v>0.29166666666666669</v>
      </c>
      <c r="P198" t="s">
        <v>783</v>
      </c>
      <c r="Q198">
        <v>1</v>
      </c>
      <c r="R198" t="s">
        <v>88</v>
      </c>
      <c r="S198">
        <v>32.579559000000003</v>
      </c>
      <c r="T198">
        <v>-117.137264</v>
      </c>
      <c r="U198" t="s">
        <v>89</v>
      </c>
      <c r="V198" t="b">
        <v>0</v>
      </c>
      <c r="X198" t="s">
        <v>784</v>
      </c>
      <c r="Y198" t="s">
        <v>91</v>
      </c>
      <c r="Z198" t="s">
        <v>785</v>
      </c>
      <c r="AA198" t="s">
        <v>804</v>
      </c>
      <c r="AB198" t="s">
        <v>787</v>
      </c>
      <c r="AC198" t="s">
        <v>788</v>
      </c>
      <c r="AD198" t="s">
        <v>96</v>
      </c>
      <c r="AE198">
        <v>1</v>
      </c>
      <c r="AF198" t="s">
        <v>805</v>
      </c>
      <c r="AG198" t="b">
        <v>1</v>
      </c>
      <c r="AH198" t="s">
        <v>806</v>
      </c>
      <c r="AI198" t="s">
        <v>99</v>
      </c>
      <c r="AJ198" t="s">
        <v>100</v>
      </c>
      <c r="AK198">
        <v>42.49</v>
      </c>
      <c r="AL198" t="s">
        <v>101</v>
      </c>
      <c r="AN198" t="s">
        <v>791</v>
      </c>
      <c r="AO198">
        <v>1</v>
      </c>
      <c r="AP198" t="s">
        <v>103</v>
      </c>
      <c r="AQ198">
        <v>361.42</v>
      </c>
      <c r="AR198" t="s">
        <v>101</v>
      </c>
      <c r="AS198" t="s">
        <v>83</v>
      </c>
      <c r="AT198" t="s">
        <v>104</v>
      </c>
      <c r="AU198" t="s">
        <v>792</v>
      </c>
      <c r="AV198" t="s">
        <v>106</v>
      </c>
      <c r="AW198" t="s">
        <v>107</v>
      </c>
      <c r="AX198">
        <v>90</v>
      </c>
      <c r="AY198" t="s">
        <v>121</v>
      </c>
      <c r="AZ198" t="s">
        <v>109</v>
      </c>
      <c r="BA198" t="s">
        <v>110</v>
      </c>
      <c r="BB198" t="s">
        <v>122</v>
      </c>
      <c r="BC198" t="s">
        <v>738</v>
      </c>
      <c r="BD198" s="1">
        <v>44974</v>
      </c>
      <c r="BE198" t="s">
        <v>793</v>
      </c>
      <c r="BF198" s="1">
        <v>44796</v>
      </c>
      <c r="BG198" t="s">
        <v>114</v>
      </c>
      <c r="BH198" s="1">
        <v>44973</v>
      </c>
      <c r="BI198">
        <v>1</v>
      </c>
      <c r="BJ198">
        <f>BK198*1000</f>
        <v>320</v>
      </c>
      <c r="BK198">
        <v>0.32</v>
      </c>
      <c r="BL198">
        <v>0.32</v>
      </c>
      <c r="BM198" t="s">
        <v>115</v>
      </c>
      <c r="BN198" t="s">
        <v>116</v>
      </c>
      <c r="BO198">
        <v>0.21</v>
      </c>
      <c r="BP198">
        <v>0.64</v>
      </c>
      <c r="BQ198">
        <v>1</v>
      </c>
      <c r="BR198" t="s">
        <v>117</v>
      </c>
      <c r="BS198" t="s">
        <v>118</v>
      </c>
      <c r="BT198" t="s">
        <v>119</v>
      </c>
      <c r="BU198" t="s">
        <v>120</v>
      </c>
      <c r="BX198" t="b">
        <v>0</v>
      </c>
      <c r="BY198" t="b">
        <v>1</v>
      </c>
      <c r="BZ198">
        <f>VLOOKUP(AA198,Comps2,6,FALSE)</f>
        <v>124</v>
      </c>
      <c r="CA198">
        <f>VLOOKUP(AA198,Comps2,7,FALSE)</f>
        <v>134</v>
      </c>
      <c r="CB198" t="str">
        <f>VLOOKUP(AA198,Comps2,8,FALSE)</f>
        <v>mm</v>
      </c>
      <c r="CC198" t="str">
        <f>VLOOKUP(AA198,Comps2,9,FALSE)</f>
        <v>Field</v>
      </c>
      <c r="CD198">
        <f>VLOOKUP(AA198,Comps2,10,FALSE)</f>
        <v>40</v>
      </c>
      <c r="CE198" t="str">
        <f>VLOOKUP(AA198,Comps2,11,FALSE)</f>
        <v>g</v>
      </c>
      <c r="CF198" t="str">
        <f>VLOOKUP(AA198,Comps2,12,FALSE)</f>
        <v>Field</v>
      </c>
      <c r="CG198">
        <f>VLOOKUP(AA198,Comps2,13,FALSE)</f>
        <v>0</v>
      </c>
      <c r="CH198" t="e">
        <f>VLOOKUP(AA198,Comps2,14,FALSE)</f>
        <v>#N/A</v>
      </c>
      <c r="CI198" t="str">
        <f>VLOOKUP(AA198,Comps2,15,FALSE)</f>
        <v>LAB</v>
      </c>
    </row>
    <row r="199" spans="1:87" x14ac:dyDescent="0.25">
      <c r="A199" s="1">
        <v>44797</v>
      </c>
      <c r="B199">
        <v>8</v>
      </c>
      <c r="C199">
        <v>2022</v>
      </c>
      <c r="D199" t="s">
        <v>878</v>
      </c>
      <c r="E199" t="s">
        <v>879</v>
      </c>
      <c r="F199" t="s">
        <v>78</v>
      </c>
      <c r="G199" t="s">
        <v>79</v>
      </c>
      <c r="H199" t="s">
        <v>80</v>
      </c>
      <c r="I199" t="s">
        <v>81</v>
      </c>
      <c r="J199" t="s">
        <v>82</v>
      </c>
      <c r="K199" t="s">
        <v>83</v>
      </c>
      <c r="M199" t="s">
        <v>527</v>
      </c>
      <c r="N199" t="s">
        <v>86</v>
      </c>
      <c r="O199" s="2">
        <v>0.33333333333333331</v>
      </c>
      <c r="P199" t="s">
        <v>528</v>
      </c>
      <c r="Q199">
        <v>1</v>
      </c>
      <c r="R199" t="s">
        <v>88</v>
      </c>
      <c r="S199">
        <v>33.191589999999998</v>
      </c>
      <c r="T199">
        <v>-117.38888</v>
      </c>
      <c r="U199" t="s">
        <v>89</v>
      </c>
      <c r="V199" t="b">
        <v>0</v>
      </c>
      <c r="X199" t="s">
        <v>529</v>
      </c>
      <c r="Y199" t="s">
        <v>91</v>
      </c>
      <c r="AA199" t="s">
        <v>900</v>
      </c>
      <c r="AB199" t="s">
        <v>732</v>
      </c>
      <c r="AC199" t="s">
        <v>733</v>
      </c>
      <c r="AD199" t="s">
        <v>96</v>
      </c>
      <c r="AE199">
        <v>1</v>
      </c>
      <c r="AF199" t="s">
        <v>901</v>
      </c>
      <c r="AG199" t="b">
        <v>1</v>
      </c>
      <c r="AH199" t="s">
        <v>902</v>
      </c>
      <c r="AI199" t="s">
        <v>99</v>
      </c>
      <c r="AJ199" t="s">
        <v>100</v>
      </c>
      <c r="AK199">
        <v>24.8</v>
      </c>
      <c r="AL199" t="s">
        <v>101</v>
      </c>
      <c r="AN199" t="s">
        <v>903</v>
      </c>
      <c r="AO199">
        <v>1</v>
      </c>
      <c r="AP199" t="s">
        <v>103</v>
      </c>
      <c r="AQ199">
        <v>42.4</v>
      </c>
      <c r="AR199" t="s">
        <v>101</v>
      </c>
      <c r="AS199" t="s">
        <v>83</v>
      </c>
      <c r="AT199" t="s">
        <v>104</v>
      </c>
      <c r="AU199" t="s">
        <v>904</v>
      </c>
      <c r="AV199" t="s">
        <v>106</v>
      </c>
      <c r="AW199" t="s">
        <v>107</v>
      </c>
      <c r="AX199">
        <v>90</v>
      </c>
      <c r="AY199" t="s">
        <v>121</v>
      </c>
      <c r="AZ199" t="s">
        <v>109</v>
      </c>
      <c r="BA199" t="s">
        <v>110</v>
      </c>
      <c r="BB199" t="s">
        <v>122</v>
      </c>
      <c r="BC199" t="s">
        <v>1618</v>
      </c>
      <c r="BD199" s="1">
        <v>45020</v>
      </c>
      <c r="BE199" t="s">
        <v>905</v>
      </c>
      <c r="BF199" s="1">
        <v>44797</v>
      </c>
      <c r="BG199" t="s">
        <v>114</v>
      </c>
      <c r="BH199" s="1">
        <v>44981</v>
      </c>
      <c r="BI199">
        <v>1</v>
      </c>
      <c r="BJ199">
        <f>BK199*1000</f>
        <v>320</v>
      </c>
      <c r="BK199">
        <v>0.32</v>
      </c>
      <c r="BL199">
        <v>0.32</v>
      </c>
      <c r="BM199" t="s">
        <v>115</v>
      </c>
      <c r="BN199" t="s">
        <v>116</v>
      </c>
      <c r="BO199">
        <v>0.21</v>
      </c>
      <c r="BP199">
        <v>0.64</v>
      </c>
      <c r="BQ199">
        <v>1</v>
      </c>
      <c r="BR199" t="s">
        <v>117</v>
      </c>
      <c r="BS199" t="s">
        <v>118</v>
      </c>
      <c r="BT199" t="s">
        <v>119</v>
      </c>
      <c r="BU199" t="s">
        <v>120</v>
      </c>
      <c r="BX199" t="b">
        <v>0</v>
      </c>
      <c r="BY199" t="b">
        <v>1</v>
      </c>
      <c r="BZ199">
        <f>VLOOKUP(AA199,Comps2,6,FALSE)</f>
        <v>137</v>
      </c>
      <c r="CA199">
        <f>VLOOKUP(AA199,Comps2,7,FALSE)</f>
        <v>148</v>
      </c>
      <c r="CB199" t="str">
        <f>VLOOKUP(AA199,Comps2,8,FALSE)</f>
        <v>mm</v>
      </c>
      <c r="CC199" t="str">
        <f>VLOOKUP(AA199,Comps2,9,FALSE)</f>
        <v>Field</v>
      </c>
      <c r="CD199">
        <f>VLOOKUP(AA199,Comps2,10,FALSE)</f>
        <v>24.8</v>
      </c>
      <c r="CE199" t="str">
        <f>VLOOKUP(AA199,Comps2,11,FALSE)</f>
        <v>g</v>
      </c>
      <c r="CF199" t="str">
        <f>VLOOKUP(AA199,Comps2,12,FALSE)</f>
        <v>Field</v>
      </c>
      <c r="CG199">
        <f>VLOOKUP(AA199,Comps2,13,FALSE)</f>
        <v>0</v>
      </c>
      <c r="CH199" t="e">
        <f>VLOOKUP(AA199,Comps2,14,FALSE)</f>
        <v>#N/A</v>
      </c>
      <c r="CI199" t="str">
        <f>VLOOKUP(AA199,Comps2,15,FALSE)</f>
        <v>LAB</v>
      </c>
    </row>
    <row r="200" spans="1:87" x14ac:dyDescent="0.25">
      <c r="A200" s="1">
        <v>44797</v>
      </c>
      <c r="B200">
        <v>8</v>
      </c>
      <c r="C200">
        <v>2022</v>
      </c>
      <c r="D200" t="s">
        <v>878</v>
      </c>
      <c r="E200" t="s">
        <v>879</v>
      </c>
      <c r="F200" t="s">
        <v>78</v>
      </c>
      <c r="G200" t="s">
        <v>79</v>
      </c>
      <c r="H200" t="s">
        <v>80</v>
      </c>
      <c r="I200" t="s">
        <v>81</v>
      </c>
      <c r="J200" t="s">
        <v>82</v>
      </c>
      <c r="K200" t="s">
        <v>83</v>
      </c>
      <c r="M200" t="s">
        <v>527</v>
      </c>
      <c r="N200" t="s">
        <v>86</v>
      </c>
      <c r="O200" s="2">
        <v>0.33333333333333331</v>
      </c>
      <c r="P200" t="s">
        <v>528</v>
      </c>
      <c r="Q200">
        <v>1</v>
      </c>
      <c r="R200" t="s">
        <v>88</v>
      </c>
      <c r="S200">
        <v>33.191589999999998</v>
      </c>
      <c r="T200">
        <v>-117.38888</v>
      </c>
      <c r="U200" t="s">
        <v>89</v>
      </c>
      <c r="V200" t="b">
        <v>0</v>
      </c>
      <c r="X200" t="s">
        <v>529</v>
      </c>
      <c r="Y200" t="s">
        <v>91</v>
      </c>
      <c r="AA200" t="s">
        <v>906</v>
      </c>
      <c r="AB200" t="s">
        <v>732</v>
      </c>
      <c r="AC200" t="s">
        <v>733</v>
      </c>
      <c r="AD200" t="s">
        <v>96</v>
      </c>
      <c r="AE200">
        <v>1</v>
      </c>
      <c r="AF200" t="s">
        <v>907</v>
      </c>
      <c r="AG200" t="b">
        <v>1</v>
      </c>
      <c r="AH200" t="s">
        <v>908</v>
      </c>
      <c r="AI200" t="s">
        <v>99</v>
      </c>
      <c r="AJ200" t="s">
        <v>100</v>
      </c>
      <c r="AK200">
        <v>17.600000000000001</v>
      </c>
      <c r="AL200" t="s">
        <v>101</v>
      </c>
      <c r="AN200" t="s">
        <v>903</v>
      </c>
      <c r="AO200">
        <v>1</v>
      </c>
      <c r="AP200" t="s">
        <v>103</v>
      </c>
      <c r="AQ200">
        <v>42.4</v>
      </c>
      <c r="AR200" t="s">
        <v>101</v>
      </c>
      <c r="AS200" t="s">
        <v>83</v>
      </c>
      <c r="AT200" t="s">
        <v>104</v>
      </c>
      <c r="AU200" t="s">
        <v>904</v>
      </c>
      <c r="AV200" t="s">
        <v>106</v>
      </c>
      <c r="AW200" t="s">
        <v>107</v>
      </c>
      <c r="AX200">
        <v>90</v>
      </c>
      <c r="AY200" t="s">
        <v>121</v>
      </c>
      <c r="AZ200" t="s">
        <v>109</v>
      </c>
      <c r="BA200" t="s">
        <v>110</v>
      </c>
      <c r="BB200" t="s">
        <v>122</v>
      </c>
      <c r="BC200" t="s">
        <v>1618</v>
      </c>
      <c r="BD200" s="1">
        <v>45020</v>
      </c>
      <c r="BE200" t="s">
        <v>905</v>
      </c>
      <c r="BF200" s="1">
        <v>44797</v>
      </c>
      <c r="BG200" t="s">
        <v>114</v>
      </c>
      <c r="BH200" s="1">
        <v>44981</v>
      </c>
      <c r="BI200">
        <v>1</v>
      </c>
      <c r="BJ200">
        <f>BK200*1000</f>
        <v>320</v>
      </c>
      <c r="BK200">
        <v>0.32</v>
      </c>
      <c r="BL200">
        <v>0.32</v>
      </c>
      <c r="BM200" t="s">
        <v>115</v>
      </c>
      <c r="BN200" t="s">
        <v>116</v>
      </c>
      <c r="BO200">
        <v>0.21</v>
      </c>
      <c r="BP200">
        <v>0.64</v>
      </c>
      <c r="BQ200">
        <v>1</v>
      </c>
      <c r="BR200" t="s">
        <v>117</v>
      </c>
      <c r="BS200" t="s">
        <v>118</v>
      </c>
      <c r="BT200" t="s">
        <v>119</v>
      </c>
      <c r="BU200" t="s">
        <v>120</v>
      </c>
      <c r="BX200" t="b">
        <v>0</v>
      </c>
      <c r="BY200" t="b">
        <v>1</v>
      </c>
      <c r="BZ200">
        <f>VLOOKUP(AA200,Comps2,6,FALSE)</f>
        <v>119</v>
      </c>
      <c r="CA200">
        <f>VLOOKUP(AA200,Comps2,7,FALSE)</f>
        <v>130</v>
      </c>
      <c r="CB200" t="str">
        <f>VLOOKUP(AA200,Comps2,8,FALSE)</f>
        <v>mm</v>
      </c>
      <c r="CC200" t="str">
        <f>VLOOKUP(AA200,Comps2,9,FALSE)</f>
        <v>Field</v>
      </c>
      <c r="CD200">
        <f>VLOOKUP(AA200,Comps2,10,FALSE)</f>
        <v>17.600000000000001</v>
      </c>
      <c r="CE200" t="str">
        <f>VLOOKUP(AA200,Comps2,11,FALSE)</f>
        <v>g</v>
      </c>
      <c r="CF200" t="str">
        <f>VLOOKUP(AA200,Comps2,12,FALSE)</f>
        <v>Field</v>
      </c>
      <c r="CG200">
        <f>VLOOKUP(AA200,Comps2,13,FALSE)</f>
        <v>0</v>
      </c>
      <c r="CH200" t="e">
        <f>VLOOKUP(AA200,Comps2,14,FALSE)</f>
        <v>#N/A</v>
      </c>
      <c r="CI200" t="str">
        <f>VLOOKUP(AA200,Comps2,15,FALSE)</f>
        <v>LAB</v>
      </c>
    </row>
    <row r="201" spans="1:87" x14ac:dyDescent="0.25">
      <c r="A201" s="1">
        <v>44838</v>
      </c>
      <c r="B201">
        <v>10</v>
      </c>
      <c r="C201">
        <v>2022</v>
      </c>
      <c r="D201" t="s">
        <v>1112</v>
      </c>
      <c r="E201" t="s">
        <v>1113</v>
      </c>
      <c r="F201" t="s">
        <v>78</v>
      </c>
      <c r="G201" t="s">
        <v>79</v>
      </c>
      <c r="H201" t="s">
        <v>80</v>
      </c>
      <c r="I201" t="s">
        <v>81</v>
      </c>
      <c r="J201" t="s">
        <v>82</v>
      </c>
      <c r="K201" t="s">
        <v>83</v>
      </c>
      <c r="M201" t="s">
        <v>527</v>
      </c>
      <c r="N201" t="s">
        <v>86</v>
      </c>
      <c r="O201" s="2">
        <v>0.31944444444444448</v>
      </c>
      <c r="P201" t="s">
        <v>528</v>
      </c>
      <c r="Q201">
        <v>1</v>
      </c>
      <c r="R201" t="s">
        <v>88</v>
      </c>
      <c r="S201">
        <v>33.458264972549003</v>
      </c>
      <c r="T201">
        <v>-117.696585843137</v>
      </c>
      <c r="U201" t="s">
        <v>89</v>
      </c>
      <c r="V201" t="b">
        <v>0</v>
      </c>
      <c r="W201">
        <v>9</v>
      </c>
      <c r="X201" t="s">
        <v>529</v>
      </c>
      <c r="Y201" t="s">
        <v>91</v>
      </c>
      <c r="AA201" t="s">
        <v>1184</v>
      </c>
      <c r="AB201" t="s">
        <v>1185</v>
      </c>
      <c r="AC201" t="s">
        <v>1186</v>
      </c>
      <c r="AD201" t="s">
        <v>96</v>
      </c>
      <c r="AE201">
        <v>1</v>
      </c>
      <c r="AF201" t="s">
        <v>1187</v>
      </c>
      <c r="AG201" t="b">
        <v>1</v>
      </c>
      <c r="AH201" t="s">
        <v>1188</v>
      </c>
      <c r="AI201" t="s">
        <v>99</v>
      </c>
      <c r="AJ201" t="s">
        <v>100</v>
      </c>
      <c r="AK201">
        <v>63.94</v>
      </c>
      <c r="AL201" t="s">
        <v>101</v>
      </c>
      <c r="AN201" t="s">
        <v>1189</v>
      </c>
      <c r="AO201">
        <v>1</v>
      </c>
      <c r="AP201" t="s">
        <v>103</v>
      </c>
      <c r="AQ201">
        <v>340.11</v>
      </c>
      <c r="AR201" t="s">
        <v>101</v>
      </c>
      <c r="AS201" t="s">
        <v>83</v>
      </c>
      <c r="AT201" t="s">
        <v>104</v>
      </c>
      <c r="AU201" t="s">
        <v>1190</v>
      </c>
      <c r="AV201" t="s">
        <v>106</v>
      </c>
      <c r="AW201" t="s">
        <v>107</v>
      </c>
      <c r="AX201">
        <v>90</v>
      </c>
      <c r="AY201" t="s">
        <v>121</v>
      </c>
      <c r="AZ201" t="s">
        <v>109</v>
      </c>
      <c r="BA201" t="s">
        <v>110</v>
      </c>
      <c r="BB201" t="s">
        <v>122</v>
      </c>
      <c r="BC201" t="s">
        <v>1618</v>
      </c>
      <c r="BD201" s="1">
        <v>45020</v>
      </c>
      <c r="BE201" t="s">
        <v>1191</v>
      </c>
      <c r="BF201" s="1">
        <v>44838</v>
      </c>
      <c r="BG201" t="s">
        <v>114</v>
      </c>
      <c r="BH201" s="1">
        <v>44981</v>
      </c>
      <c r="BI201">
        <v>1</v>
      </c>
      <c r="BJ201">
        <f>BK201*1000</f>
        <v>320</v>
      </c>
      <c r="BK201">
        <v>0.32</v>
      </c>
      <c r="BL201">
        <v>0.32</v>
      </c>
      <c r="BM201" t="s">
        <v>115</v>
      </c>
      <c r="BN201" t="s">
        <v>116</v>
      </c>
      <c r="BO201">
        <v>0.21</v>
      </c>
      <c r="BP201">
        <v>0.64</v>
      </c>
      <c r="BQ201">
        <v>1</v>
      </c>
      <c r="BR201" t="s">
        <v>117</v>
      </c>
      <c r="BS201" t="s">
        <v>118</v>
      </c>
      <c r="BT201" t="s">
        <v>119</v>
      </c>
      <c r="BU201" t="s">
        <v>120</v>
      </c>
      <c r="BX201" t="b">
        <v>0</v>
      </c>
      <c r="BY201" t="b">
        <v>1</v>
      </c>
      <c r="BZ201">
        <f>VLOOKUP(AA201,Comps2,6,FALSE)</f>
        <v>143</v>
      </c>
      <c r="CA201">
        <f>VLOOKUP(AA201,Comps2,7,FALSE)</f>
        <v>159</v>
      </c>
      <c r="CB201" t="str">
        <f>VLOOKUP(AA201,Comps2,8,FALSE)</f>
        <v>mm</v>
      </c>
      <c r="CC201" t="str">
        <f>VLOOKUP(AA201,Comps2,9,FALSE)</f>
        <v>Field</v>
      </c>
      <c r="CD201">
        <f>VLOOKUP(AA201,Comps2,10,FALSE)</f>
        <v>70</v>
      </c>
      <c r="CE201" t="str">
        <f>VLOOKUP(AA201,Comps2,11,FALSE)</f>
        <v>g</v>
      </c>
      <c r="CF201" t="str">
        <f>VLOOKUP(AA201,Comps2,12,FALSE)</f>
        <v>Field</v>
      </c>
      <c r="CG201">
        <f>VLOOKUP(AA201,Comps2,13,FALSE)</f>
        <v>0</v>
      </c>
      <c r="CH201" t="e">
        <f>VLOOKUP(AA201,Comps2,14,FALSE)</f>
        <v>#N/A</v>
      </c>
      <c r="CI201" t="str">
        <f>VLOOKUP(AA201,Comps2,15,FALSE)</f>
        <v>LAB</v>
      </c>
    </row>
    <row r="202" spans="1:87" x14ac:dyDescent="0.25">
      <c r="A202" s="1">
        <v>44838</v>
      </c>
      <c r="B202">
        <v>10</v>
      </c>
      <c r="C202">
        <v>2022</v>
      </c>
      <c r="D202" t="s">
        <v>1112</v>
      </c>
      <c r="E202" t="s">
        <v>1113</v>
      </c>
      <c r="F202" t="s">
        <v>78</v>
      </c>
      <c r="G202" t="s">
        <v>79</v>
      </c>
      <c r="H202" t="s">
        <v>80</v>
      </c>
      <c r="I202" t="s">
        <v>81</v>
      </c>
      <c r="J202" t="s">
        <v>82</v>
      </c>
      <c r="K202" t="s">
        <v>83</v>
      </c>
      <c r="M202" t="s">
        <v>527</v>
      </c>
      <c r="N202" t="s">
        <v>86</v>
      </c>
      <c r="O202" s="2">
        <v>0.31944444444444448</v>
      </c>
      <c r="P202" t="s">
        <v>528</v>
      </c>
      <c r="Q202">
        <v>1</v>
      </c>
      <c r="R202" t="s">
        <v>88</v>
      </c>
      <c r="S202">
        <v>33.458264972549003</v>
      </c>
      <c r="T202">
        <v>-117.696585843137</v>
      </c>
      <c r="U202" t="s">
        <v>89</v>
      </c>
      <c r="V202" t="b">
        <v>0</v>
      </c>
      <c r="W202">
        <v>9</v>
      </c>
      <c r="X202" t="s">
        <v>529</v>
      </c>
      <c r="Y202" t="s">
        <v>91</v>
      </c>
      <c r="AA202" t="s">
        <v>1192</v>
      </c>
      <c r="AB202" t="s">
        <v>1185</v>
      </c>
      <c r="AC202" t="s">
        <v>1186</v>
      </c>
      <c r="AD202" t="s">
        <v>96</v>
      </c>
      <c r="AE202">
        <v>1</v>
      </c>
      <c r="AF202" t="s">
        <v>1193</v>
      </c>
      <c r="AG202" t="b">
        <v>1</v>
      </c>
      <c r="AH202" t="s">
        <v>1194</v>
      </c>
      <c r="AI202" t="s">
        <v>99</v>
      </c>
      <c r="AJ202" t="s">
        <v>100</v>
      </c>
      <c r="AK202">
        <v>66.69</v>
      </c>
      <c r="AL202" t="s">
        <v>101</v>
      </c>
      <c r="AN202" t="s">
        <v>1189</v>
      </c>
      <c r="AO202">
        <v>1</v>
      </c>
      <c r="AP202" t="s">
        <v>103</v>
      </c>
      <c r="AQ202">
        <v>340.11</v>
      </c>
      <c r="AR202" t="s">
        <v>101</v>
      </c>
      <c r="AS202" t="s">
        <v>83</v>
      </c>
      <c r="AT202" t="s">
        <v>104</v>
      </c>
      <c r="AU202" t="s">
        <v>1190</v>
      </c>
      <c r="AV202" t="s">
        <v>106</v>
      </c>
      <c r="AW202" t="s">
        <v>107</v>
      </c>
      <c r="AX202">
        <v>90</v>
      </c>
      <c r="AY202" t="s">
        <v>121</v>
      </c>
      <c r="AZ202" t="s">
        <v>109</v>
      </c>
      <c r="BA202" t="s">
        <v>110</v>
      </c>
      <c r="BB202" t="s">
        <v>122</v>
      </c>
      <c r="BC202" t="s">
        <v>1618</v>
      </c>
      <c r="BD202" s="1">
        <v>45020</v>
      </c>
      <c r="BE202" t="s">
        <v>1191</v>
      </c>
      <c r="BF202" s="1">
        <v>44838</v>
      </c>
      <c r="BG202" t="s">
        <v>114</v>
      </c>
      <c r="BH202" s="1">
        <v>44981</v>
      </c>
      <c r="BI202">
        <v>1</v>
      </c>
      <c r="BJ202">
        <f>BK202*1000</f>
        <v>320</v>
      </c>
      <c r="BK202">
        <v>0.32</v>
      </c>
      <c r="BL202">
        <v>0.32</v>
      </c>
      <c r="BM202" t="s">
        <v>115</v>
      </c>
      <c r="BN202" t="s">
        <v>116</v>
      </c>
      <c r="BO202">
        <v>0.21</v>
      </c>
      <c r="BP202">
        <v>0.64</v>
      </c>
      <c r="BQ202">
        <v>1</v>
      </c>
      <c r="BR202" t="s">
        <v>117</v>
      </c>
      <c r="BS202" t="s">
        <v>118</v>
      </c>
      <c r="BT202" t="s">
        <v>119</v>
      </c>
      <c r="BU202" t="s">
        <v>120</v>
      </c>
      <c r="BX202" t="b">
        <v>0</v>
      </c>
      <c r="BY202" t="b">
        <v>1</v>
      </c>
      <c r="BZ202">
        <f>VLOOKUP(AA202,Comps2,6,FALSE)</f>
        <v>148</v>
      </c>
      <c r="CA202">
        <f>VLOOKUP(AA202,Comps2,7,FALSE)</f>
        <v>161</v>
      </c>
      <c r="CB202" t="str">
        <f>VLOOKUP(AA202,Comps2,8,FALSE)</f>
        <v>mm</v>
      </c>
      <c r="CC202" t="str">
        <f>VLOOKUP(AA202,Comps2,9,FALSE)</f>
        <v>Field</v>
      </c>
      <c r="CD202">
        <f>VLOOKUP(AA202,Comps2,10,FALSE)</f>
        <v>70</v>
      </c>
      <c r="CE202" t="str">
        <f>VLOOKUP(AA202,Comps2,11,FALSE)</f>
        <v>g</v>
      </c>
      <c r="CF202" t="str">
        <f>VLOOKUP(AA202,Comps2,12,FALSE)</f>
        <v>Field</v>
      </c>
      <c r="CG202">
        <f>VLOOKUP(AA202,Comps2,13,FALSE)</f>
        <v>0</v>
      </c>
      <c r="CH202" t="e">
        <f>VLOOKUP(AA202,Comps2,14,FALSE)</f>
        <v>#N/A</v>
      </c>
      <c r="CI202" t="str">
        <f>VLOOKUP(AA202,Comps2,15,FALSE)</f>
        <v>LAB</v>
      </c>
    </row>
    <row r="203" spans="1:87" x14ac:dyDescent="0.25">
      <c r="A203" s="1">
        <v>44838</v>
      </c>
      <c r="B203">
        <v>10</v>
      </c>
      <c r="C203">
        <v>2022</v>
      </c>
      <c r="D203" t="s">
        <v>1112</v>
      </c>
      <c r="E203" t="s">
        <v>1113</v>
      </c>
      <c r="F203" t="s">
        <v>78</v>
      </c>
      <c r="G203" t="s">
        <v>79</v>
      </c>
      <c r="H203" t="s">
        <v>80</v>
      </c>
      <c r="I203" t="s">
        <v>81</v>
      </c>
      <c r="J203" t="s">
        <v>82</v>
      </c>
      <c r="K203" t="s">
        <v>83</v>
      </c>
      <c r="M203" t="s">
        <v>527</v>
      </c>
      <c r="N203" t="s">
        <v>86</v>
      </c>
      <c r="O203" s="2">
        <v>0.31944444444444448</v>
      </c>
      <c r="P203" t="s">
        <v>528</v>
      </c>
      <c r="Q203">
        <v>1</v>
      </c>
      <c r="R203" t="s">
        <v>88</v>
      </c>
      <c r="S203">
        <v>33.458264972549003</v>
      </c>
      <c r="T203">
        <v>-117.696585843137</v>
      </c>
      <c r="U203" t="s">
        <v>89</v>
      </c>
      <c r="V203" t="b">
        <v>0</v>
      </c>
      <c r="W203">
        <v>9</v>
      </c>
      <c r="X203" t="s">
        <v>529</v>
      </c>
      <c r="Y203" t="s">
        <v>91</v>
      </c>
      <c r="AA203" t="s">
        <v>1195</v>
      </c>
      <c r="AB203" t="s">
        <v>1185</v>
      </c>
      <c r="AC203" t="s">
        <v>1186</v>
      </c>
      <c r="AD203" t="s">
        <v>96</v>
      </c>
      <c r="AE203">
        <v>1</v>
      </c>
      <c r="AF203" t="s">
        <v>1196</v>
      </c>
      <c r="AG203" t="b">
        <v>1</v>
      </c>
      <c r="AH203" t="s">
        <v>1197</v>
      </c>
      <c r="AI203" t="s">
        <v>99</v>
      </c>
      <c r="AJ203" t="s">
        <v>100</v>
      </c>
      <c r="AK203">
        <v>66.95</v>
      </c>
      <c r="AL203" t="s">
        <v>101</v>
      </c>
      <c r="AN203" t="s">
        <v>1189</v>
      </c>
      <c r="AO203">
        <v>1</v>
      </c>
      <c r="AP203" t="s">
        <v>103</v>
      </c>
      <c r="AQ203">
        <v>340.11</v>
      </c>
      <c r="AR203" t="s">
        <v>101</v>
      </c>
      <c r="AS203" t="s">
        <v>83</v>
      </c>
      <c r="AT203" t="s">
        <v>104</v>
      </c>
      <c r="AU203" t="s">
        <v>1190</v>
      </c>
      <c r="AV203" t="s">
        <v>106</v>
      </c>
      <c r="AW203" t="s">
        <v>107</v>
      </c>
      <c r="AX203">
        <v>90</v>
      </c>
      <c r="AY203" t="s">
        <v>121</v>
      </c>
      <c r="AZ203" t="s">
        <v>109</v>
      </c>
      <c r="BA203" t="s">
        <v>110</v>
      </c>
      <c r="BB203" t="s">
        <v>122</v>
      </c>
      <c r="BC203" t="s">
        <v>1618</v>
      </c>
      <c r="BD203" s="1">
        <v>45020</v>
      </c>
      <c r="BE203" t="s">
        <v>1191</v>
      </c>
      <c r="BF203" s="1">
        <v>44838</v>
      </c>
      <c r="BG203" t="s">
        <v>114</v>
      </c>
      <c r="BH203" s="1">
        <v>44981</v>
      </c>
      <c r="BI203">
        <v>1</v>
      </c>
      <c r="BJ203">
        <f>BK203*1000</f>
        <v>320</v>
      </c>
      <c r="BK203">
        <v>0.32</v>
      </c>
      <c r="BL203">
        <v>0.32</v>
      </c>
      <c r="BM203" t="s">
        <v>115</v>
      </c>
      <c r="BN203" t="s">
        <v>116</v>
      </c>
      <c r="BO203">
        <v>0.21</v>
      </c>
      <c r="BP203">
        <v>0.64</v>
      </c>
      <c r="BQ203">
        <v>1</v>
      </c>
      <c r="BR203" t="s">
        <v>117</v>
      </c>
      <c r="BS203" t="s">
        <v>118</v>
      </c>
      <c r="BT203" t="s">
        <v>119</v>
      </c>
      <c r="BU203" t="s">
        <v>120</v>
      </c>
      <c r="BX203" t="b">
        <v>0</v>
      </c>
      <c r="BY203" t="b">
        <v>1</v>
      </c>
      <c r="BZ203">
        <f>VLOOKUP(AA203,Comps2,6,FALSE)</f>
        <v>150</v>
      </c>
      <c r="CA203">
        <f>VLOOKUP(AA203,Comps2,7,FALSE)</f>
        <v>165</v>
      </c>
      <c r="CB203" t="str">
        <f>VLOOKUP(AA203,Comps2,8,FALSE)</f>
        <v>mm</v>
      </c>
      <c r="CC203" t="str">
        <f>VLOOKUP(AA203,Comps2,9,FALSE)</f>
        <v>Field</v>
      </c>
      <c r="CD203">
        <f>VLOOKUP(AA203,Comps2,10,FALSE)</f>
        <v>70</v>
      </c>
      <c r="CE203" t="str">
        <f>VLOOKUP(AA203,Comps2,11,FALSE)</f>
        <v>g</v>
      </c>
      <c r="CF203" t="str">
        <f>VLOOKUP(AA203,Comps2,12,FALSE)</f>
        <v>Field</v>
      </c>
      <c r="CG203">
        <f>VLOOKUP(AA203,Comps2,13,FALSE)</f>
        <v>0</v>
      </c>
      <c r="CH203" t="e">
        <f>VLOOKUP(AA203,Comps2,14,FALSE)</f>
        <v>#N/A</v>
      </c>
      <c r="CI203" t="str">
        <f>VLOOKUP(AA203,Comps2,15,FALSE)</f>
        <v>LAB</v>
      </c>
    </row>
    <row r="204" spans="1:87" x14ac:dyDescent="0.25">
      <c r="A204" s="1">
        <v>44838</v>
      </c>
      <c r="B204">
        <v>10</v>
      </c>
      <c r="C204">
        <v>2022</v>
      </c>
      <c r="D204" t="s">
        <v>1112</v>
      </c>
      <c r="E204" t="s">
        <v>1113</v>
      </c>
      <c r="F204" t="s">
        <v>78</v>
      </c>
      <c r="G204" t="s">
        <v>79</v>
      </c>
      <c r="H204" t="s">
        <v>80</v>
      </c>
      <c r="I204" t="s">
        <v>81</v>
      </c>
      <c r="J204" t="s">
        <v>82</v>
      </c>
      <c r="K204" t="s">
        <v>83</v>
      </c>
      <c r="M204" t="s">
        <v>527</v>
      </c>
      <c r="N204" t="s">
        <v>86</v>
      </c>
      <c r="O204" s="2">
        <v>0.31944444444444448</v>
      </c>
      <c r="P204" t="s">
        <v>528</v>
      </c>
      <c r="Q204">
        <v>1</v>
      </c>
      <c r="R204" t="s">
        <v>88</v>
      </c>
      <c r="S204">
        <v>33.458264972549003</v>
      </c>
      <c r="T204">
        <v>-117.696585843137</v>
      </c>
      <c r="U204" t="s">
        <v>89</v>
      </c>
      <c r="V204" t="b">
        <v>0</v>
      </c>
      <c r="W204">
        <v>9</v>
      </c>
      <c r="X204" t="s">
        <v>529</v>
      </c>
      <c r="Y204" t="s">
        <v>91</v>
      </c>
      <c r="AA204" t="s">
        <v>1198</v>
      </c>
      <c r="AB204" t="s">
        <v>1185</v>
      </c>
      <c r="AC204" t="s">
        <v>1186</v>
      </c>
      <c r="AD204" t="s">
        <v>96</v>
      </c>
      <c r="AE204">
        <v>1</v>
      </c>
      <c r="AF204" t="s">
        <v>1199</v>
      </c>
      <c r="AG204" t="b">
        <v>1</v>
      </c>
      <c r="AH204" t="s">
        <v>1200</v>
      </c>
      <c r="AI204" t="s">
        <v>99</v>
      </c>
      <c r="AJ204" t="s">
        <v>100</v>
      </c>
      <c r="AK204">
        <v>84.19</v>
      </c>
      <c r="AL204" t="s">
        <v>101</v>
      </c>
      <c r="AN204" t="s">
        <v>1189</v>
      </c>
      <c r="AO204">
        <v>1</v>
      </c>
      <c r="AP204" t="s">
        <v>103</v>
      </c>
      <c r="AQ204">
        <v>340.11</v>
      </c>
      <c r="AR204" t="s">
        <v>101</v>
      </c>
      <c r="AS204" t="s">
        <v>83</v>
      </c>
      <c r="AT204" t="s">
        <v>104</v>
      </c>
      <c r="AU204" t="s">
        <v>1190</v>
      </c>
      <c r="AV204" t="s">
        <v>106</v>
      </c>
      <c r="AW204" t="s">
        <v>107</v>
      </c>
      <c r="AX204">
        <v>90</v>
      </c>
      <c r="AY204" t="s">
        <v>121</v>
      </c>
      <c r="AZ204" t="s">
        <v>109</v>
      </c>
      <c r="BA204" t="s">
        <v>110</v>
      </c>
      <c r="BB204" t="s">
        <v>122</v>
      </c>
      <c r="BC204" t="s">
        <v>1618</v>
      </c>
      <c r="BD204" s="1">
        <v>45020</v>
      </c>
      <c r="BE204" t="s">
        <v>1191</v>
      </c>
      <c r="BF204" s="1">
        <v>44838</v>
      </c>
      <c r="BG204" t="s">
        <v>114</v>
      </c>
      <c r="BH204" s="1">
        <v>44981</v>
      </c>
      <c r="BI204">
        <v>1</v>
      </c>
      <c r="BJ204">
        <f>BK204*1000</f>
        <v>320</v>
      </c>
      <c r="BK204">
        <v>0.32</v>
      </c>
      <c r="BL204">
        <v>0.32</v>
      </c>
      <c r="BM204" t="s">
        <v>115</v>
      </c>
      <c r="BN204" t="s">
        <v>116</v>
      </c>
      <c r="BO204">
        <v>0.21</v>
      </c>
      <c r="BP204">
        <v>0.64</v>
      </c>
      <c r="BQ204">
        <v>1</v>
      </c>
      <c r="BR204" t="s">
        <v>117</v>
      </c>
      <c r="BS204" t="s">
        <v>118</v>
      </c>
      <c r="BT204" t="s">
        <v>119</v>
      </c>
      <c r="BU204" t="s">
        <v>120</v>
      </c>
      <c r="BX204" t="b">
        <v>0</v>
      </c>
      <c r="BY204" t="b">
        <v>1</v>
      </c>
      <c r="BZ204">
        <f>VLOOKUP(AA204,Comps2,6,FALSE)</f>
        <v>159</v>
      </c>
      <c r="CA204">
        <f>VLOOKUP(AA204,Comps2,7,FALSE)</f>
        <v>175</v>
      </c>
      <c r="CB204" t="str">
        <f>VLOOKUP(AA204,Comps2,8,FALSE)</f>
        <v>mm</v>
      </c>
      <c r="CC204" t="str">
        <f>VLOOKUP(AA204,Comps2,9,FALSE)</f>
        <v>Field</v>
      </c>
      <c r="CD204">
        <f>VLOOKUP(AA204,Comps2,10,FALSE)</f>
        <v>90</v>
      </c>
      <c r="CE204" t="str">
        <f>VLOOKUP(AA204,Comps2,11,FALSE)</f>
        <v>g</v>
      </c>
      <c r="CF204" t="str">
        <f>VLOOKUP(AA204,Comps2,12,FALSE)</f>
        <v>Field</v>
      </c>
      <c r="CG204">
        <f>VLOOKUP(AA204,Comps2,13,FALSE)</f>
        <v>0</v>
      </c>
      <c r="CH204" t="e">
        <f>VLOOKUP(AA204,Comps2,14,FALSE)</f>
        <v>#N/A</v>
      </c>
      <c r="CI204" t="str">
        <f>VLOOKUP(AA204,Comps2,15,FALSE)</f>
        <v>LAB</v>
      </c>
    </row>
    <row r="205" spans="1:87" x14ac:dyDescent="0.25">
      <c r="A205" s="1">
        <v>44838</v>
      </c>
      <c r="B205">
        <v>10</v>
      </c>
      <c r="C205">
        <v>2022</v>
      </c>
      <c r="D205" t="s">
        <v>1112</v>
      </c>
      <c r="E205" t="s">
        <v>1113</v>
      </c>
      <c r="F205" t="s">
        <v>78</v>
      </c>
      <c r="G205" t="s">
        <v>79</v>
      </c>
      <c r="H205" t="s">
        <v>80</v>
      </c>
      <c r="I205" t="s">
        <v>81</v>
      </c>
      <c r="J205" t="s">
        <v>82</v>
      </c>
      <c r="K205" t="s">
        <v>83</v>
      </c>
      <c r="M205" t="s">
        <v>527</v>
      </c>
      <c r="N205" t="s">
        <v>86</v>
      </c>
      <c r="O205" s="2">
        <v>0.31944444444444448</v>
      </c>
      <c r="P205" t="s">
        <v>528</v>
      </c>
      <c r="Q205">
        <v>1</v>
      </c>
      <c r="R205" t="s">
        <v>88</v>
      </c>
      <c r="S205">
        <v>33.458264972549003</v>
      </c>
      <c r="T205">
        <v>-117.696585843137</v>
      </c>
      <c r="U205" t="s">
        <v>89</v>
      </c>
      <c r="V205" t="b">
        <v>0</v>
      </c>
      <c r="W205">
        <v>9</v>
      </c>
      <c r="X205" t="s">
        <v>529</v>
      </c>
      <c r="Y205" t="s">
        <v>91</v>
      </c>
      <c r="AA205" t="s">
        <v>1201</v>
      </c>
      <c r="AB205" t="s">
        <v>1185</v>
      </c>
      <c r="AC205" t="s">
        <v>1186</v>
      </c>
      <c r="AD205" t="s">
        <v>96</v>
      </c>
      <c r="AE205">
        <v>1</v>
      </c>
      <c r="AF205" t="s">
        <v>1202</v>
      </c>
      <c r="AG205" t="b">
        <v>1</v>
      </c>
      <c r="AH205" t="s">
        <v>1203</v>
      </c>
      <c r="AI205" t="s">
        <v>99</v>
      </c>
      <c r="AJ205" t="s">
        <v>100</v>
      </c>
      <c r="AK205">
        <v>58.34</v>
      </c>
      <c r="AL205" t="s">
        <v>101</v>
      </c>
      <c r="AN205" t="s">
        <v>1189</v>
      </c>
      <c r="AO205">
        <v>1</v>
      </c>
      <c r="AP205" t="s">
        <v>103</v>
      </c>
      <c r="AQ205">
        <v>340.11</v>
      </c>
      <c r="AR205" t="s">
        <v>101</v>
      </c>
      <c r="AS205" t="s">
        <v>83</v>
      </c>
      <c r="AT205" t="s">
        <v>104</v>
      </c>
      <c r="AU205" t="s">
        <v>1190</v>
      </c>
      <c r="AV205" t="s">
        <v>106</v>
      </c>
      <c r="AW205" t="s">
        <v>107</v>
      </c>
      <c r="AX205">
        <v>90</v>
      </c>
      <c r="AY205" t="s">
        <v>121</v>
      </c>
      <c r="AZ205" t="s">
        <v>109</v>
      </c>
      <c r="BA205" t="s">
        <v>110</v>
      </c>
      <c r="BB205" t="s">
        <v>122</v>
      </c>
      <c r="BC205" t="s">
        <v>1618</v>
      </c>
      <c r="BD205" s="1">
        <v>45020</v>
      </c>
      <c r="BE205" t="s">
        <v>1191</v>
      </c>
      <c r="BF205" s="1">
        <v>44838</v>
      </c>
      <c r="BG205" t="s">
        <v>114</v>
      </c>
      <c r="BH205" s="1">
        <v>44981</v>
      </c>
      <c r="BI205">
        <v>1</v>
      </c>
      <c r="BJ205">
        <f>BK205*1000</f>
        <v>320</v>
      </c>
      <c r="BK205">
        <v>0.32</v>
      </c>
      <c r="BL205">
        <v>0.32</v>
      </c>
      <c r="BM205" t="s">
        <v>115</v>
      </c>
      <c r="BN205" t="s">
        <v>116</v>
      </c>
      <c r="BO205">
        <v>0.21</v>
      </c>
      <c r="BP205">
        <v>0.64</v>
      </c>
      <c r="BQ205">
        <v>1</v>
      </c>
      <c r="BR205" t="s">
        <v>117</v>
      </c>
      <c r="BS205" t="s">
        <v>118</v>
      </c>
      <c r="BT205" t="s">
        <v>119</v>
      </c>
      <c r="BU205" t="s">
        <v>120</v>
      </c>
      <c r="BX205" t="b">
        <v>0</v>
      </c>
      <c r="BY205" t="b">
        <v>1</v>
      </c>
      <c r="BZ205">
        <f>VLOOKUP(AA205,Comps2,6,FALSE)</f>
        <v>142</v>
      </c>
      <c r="CA205">
        <f>VLOOKUP(AA205,Comps2,7,FALSE)</f>
        <v>156</v>
      </c>
      <c r="CB205" t="str">
        <f>VLOOKUP(AA205,Comps2,8,FALSE)</f>
        <v>mm</v>
      </c>
      <c r="CC205" t="str">
        <f>VLOOKUP(AA205,Comps2,9,FALSE)</f>
        <v>Field</v>
      </c>
      <c r="CD205">
        <f>VLOOKUP(AA205,Comps2,10,FALSE)</f>
        <v>70</v>
      </c>
      <c r="CE205" t="str">
        <f>VLOOKUP(AA205,Comps2,11,FALSE)</f>
        <v>g</v>
      </c>
      <c r="CF205" t="str">
        <f>VLOOKUP(AA205,Comps2,12,FALSE)</f>
        <v>Field</v>
      </c>
      <c r="CG205">
        <f>VLOOKUP(AA205,Comps2,13,FALSE)</f>
        <v>0</v>
      </c>
      <c r="CH205" t="e">
        <f>VLOOKUP(AA205,Comps2,14,FALSE)</f>
        <v>#N/A</v>
      </c>
      <c r="CI205" t="str">
        <f>VLOOKUP(AA205,Comps2,15,FALSE)</f>
        <v>LAB</v>
      </c>
    </row>
    <row r="206" spans="1:87" x14ac:dyDescent="0.25">
      <c r="A206" s="1">
        <v>44872</v>
      </c>
      <c r="B206">
        <v>11</v>
      </c>
      <c r="C206">
        <v>2022</v>
      </c>
      <c r="D206" t="s">
        <v>1504</v>
      </c>
      <c r="E206" t="s">
        <v>1505</v>
      </c>
      <c r="F206" t="s">
        <v>78</v>
      </c>
      <c r="G206" t="s">
        <v>79</v>
      </c>
      <c r="H206" t="s">
        <v>80</v>
      </c>
      <c r="I206" t="s">
        <v>81</v>
      </c>
      <c r="J206" t="s">
        <v>82</v>
      </c>
      <c r="K206" t="s">
        <v>1506</v>
      </c>
      <c r="M206" t="s">
        <v>1507</v>
      </c>
      <c r="N206" t="s">
        <v>86</v>
      </c>
      <c r="O206" s="2">
        <v>0.53472222222222221</v>
      </c>
      <c r="P206" t="s">
        <v>1508</v>
      </c>
      <c r="Q206">
        <v>1</v>
      </c>
      <c r="R206" t="s">
        <v>88</v>
      </c>
      <c r="S206">
        <v>32.764722999999996</v>
      </c>
      <c r="T206">
        <v>-117.217885</v>
      </c>
      <c r="U206" t="s">
        <v>89</v>
      </c>
      <c r="V206" t="b">
        <v>0</v>
      </c>
      <c r="X206" t="s">
        <v>1509</v>
      </c>
      <c r="Y206" t="s">
        <v>91</v>
      </c>
      <c r="Z206" t="s">
        <v>1510</v>
      </c>
      <c r="AA206" t="s">
        <v>1459</v>
      </c>
      <c r="AB206" t="s">
        <v>1456</v>
      </c>
      <c r="AC206" t="s">
        <v>1457</v>
      </c>
      <c r="AD206" t="s">
        <v>96</v>
      </c>
      <c r="AE206">
        <v>1</v>
      </c>
      <c r="AG206" t="b">
        <v>1</v>
      </c>
      <c r="AH206" t="s">
        <v>1511</v>
      </c>
      <c r="AI206" t="s">
        <v>1512</v>
      </c>
      <c r="AJ206" t="s">
        <v>117</v>
      </c>
      <c r="AK206">
        <v>590.48</v>
      </c>
      <c r="AL206" t="s">
        <v>101</v>
      </c>
      <c r="AN206" t="s">
        <v>1513</v>
      </c>
      <c r="AO206">
        <v>1</v>
      </c>
      <c r="AP206" t="s">
        <v>103</v>
      </c>
      <c r="AQ206">
        <v>590.48</v>
      </c>
      <c r="AR206" t="s">
        <v>101</v>
      </c>
      <c r="AS206" t="s">
        <v>83</v>
      </c>
      <c r="AT206" t="s">
        <v>1514</v>
      </c>
      <c r="AU206" t="s">
        <v>1515</v>
      </c>
      <c r="AV206" t="s">
        <v>106</v>
      </c>
      <c r="AW206" t="s">
        <v>107</v>
      </c>
      <c r="AX206">
        <v>90</v>
      </c>
      <c r="AY206" t="s">
        <v>121</v>
      </c>
      <c r="AZ206" t="s">
        <v>109</v>
      </c>
      <c r="BA206" t="s">
        <v>1516</v>
      </c>
      <c r="BB206" t="s">
        <v>1609</v>
      </c>
      <c r="BC206" t="s">
        <v>1610</v>
      </c>
      <c r="BD206" s="1">
        <v>45056</v>
      </c>
      <c r="BE206" t="s">
        <v>1519</v>
      </c>
      <c r="BF206" s="1">
        <v>44872</v>
      </c>
      <c r="BG206" t="s">
        <v>114</v>
      </c>
      <c r="BH206" s="1">
        <v>45047</v>
      </c>
      <c r="BI206">
        <v>1</v>
      </c>
      <c r="BJ206">
        <f>BK206*1000</f>
        <v>306.59999999999991</v>
      </c>
      <c r="BK206">
        <f>BL206*(1-(89.5/100))</f>
        <v>0.30659999999999993</v>
      </c>
      <c r="BL206">
        <v>2.92</v>
      </c>
      <c r="BM206" t="s">
        <v>123</v>
      </c>
      <c r="BN206" t="s">
        <v>124</v>
      </c>
      <c r="BO206">
        <v>0.78</v>
      </c>
      <c r="BP206">
        <v>2.35</v>
      </c>
      <c r="BQ206">
        <v>1</v>
      </c>
      <c r="BR206" t="s">
        <v>117</v>
      </c>
      <c r="BS206" t="s">
        <v>118</v>
      </c>
      <c r="BT206" t="s">
        <v>119</v>
      </c>
      <c r="BU206" t="s">
        <v>120</v>
      </c>
      <c r="BX206" t="b">
        <v>0</v>
      </c>
      <c r="BY206" t="b">
        <v>1</v>
      </c>
      <c r="BZ206">
        <f>VLOOKUP(AA206,Comps2,6,FALSE)</f>
        <v>0</v>
      </c>
      <c r="CA206">
        <f>VLOOKUP(AA206,Comps2,7,FALSE)</f>
        <v>0</v>
      </c>
      <c r="CB206">
        <f>VLOOKUP(AA206,Comps2,8,FALSE)</f>
        <v>0</v>
      </c>
      <c r="CC206">
        <f>VLOOKUP(AA206,Comps2,9,FALSE)</f>
        <v>0</v>
      </c>
      <c r="CD206">
        <f>VLOOKUP(AA206,Comps2,10,FALSE)</f>
        <v>0</v>
      </c>
      <c r="CE206">
        <f>VLOOKUP(AA206,Comps2,11,FALSE)</f>
        <v>0</v>
      </c>
      <c r="CF206">
        <f>VLOOKUP(AA206,Comps2,12,FALSE)</f>
        <v>0</v>
      </c>
      <c r="CG206">
        <f>VLOOKUP(AA206,Comps2,13,FALSE)</f>
        <v>0</v>
      </c>
      <c r="CH206">
        <f>VLOOKUP(AA206,Comps2,14,FALSE)</f>
        <v>0</v>
      </c>
      <c r="CI206">
        <f>VLOOKUP(AA206,Comps2,15,FALSE)</f>
        <v>0</v>
      </c>
    </row>
    <row r="207" spans="1:87" x14ac:dyDescent="0.25">
      <c r="A207" s="1">
        <v>44803</v>
      </c>
      <c r="B207">
        <v>8</v>
      </c>
      <c r="C207">
        <v>2022</v>
      </c>
      <c r="D207" t="s">
        <v>972</v>
      </c>
      <c r="E207" t="s">
        <v>973</v>
      </c>
      <c r="F207" t="s">
        <v>78</v>
      </c>
      <c r="G207" t="s">
        <v>79</v>
      </c>
      <c r="H207" t="s">
        <v>80</v>
      </c>
      <c r="I207" t="s">
        <v>81</v>
      </c>
      <c r="J207" t="s">
        <v>82</v>
      </c>
      <c r="K207" t="s">
        <v>83</v>
      </c>
      <c r="M207" t="s">
        <v>538</v>
      </c>
      <c r="N207" t="s">
        <v>86</v>
      </c>
      <c r="O207" s="2">
        <v>0.3888888888888889</v>
      </c>
      <c r="P207" t="s">
        <v>528</v>
      </c>
      <c r="Q207">
        <v>1</v>
      </c>
      <c r="R207" t="s">
        <v>88</v>
      </c>
      <c r="S207">
        <v>33.20900125</v>
      </c>
      <c r="T207">
        <v>-117.40103499999999</v>
      </c>
      <c r="U207" t="s">
        <v>89</v>
      </c>
      <c r="V207" t="b">
        <v>0</v>
      </c>
      <c r="W207">
        <v>9</v>
      </c>
      <c r="X207" t="s">
        <v>529</v>
      </c>
      <c r="Y207" t="s">
        <v>91</v>
      </c>
      <c r="AA207" t="s">
        <v>1010</v>
      </c>
      <c r="AB207" t="s">
        <v>732</v>
      </c>
      <c r="AC207" t="s">
        <v>733</v>
      </c>
      <c r="AD207" t="s">
        <v>96</v>
      </c>
      <c r="AE207">
        <v>1</v>
      </c>
      <c r="AF207" t="s">
        <v>1011</v>
      </c>
      <c r="AG207" t="b">
        <v>1</v>
      </c>
      <c r="AH207" t="s">
        <v>1012</v>
      </c>
      <c r="AI207" t="s">
        <v>99</v>
      </c>
      <c r="AJ207" t="s">
        <v>100</v>
      </c>
      <c r="AK207">
        <v>50.4</v>
      </c>
      <c r="AL207" t="s">
        <v>101</v>
      </c>
      <c r="AN207" t="s">
        <v>1013</v>
      </c>
      <c r="AO207">
        <v>1</v>
      </c>
      <c r="AP207" t="s">
        <v>103</v>
      </c>
      <c r="AQ207">
        <v>399.6</v>
      </c>
      <c r="AR207" t="s">
        <v>101</v>
      </c>
      <c r="AS207" t="s">
        <v>83</v>
      </c>
      <c r="AT207" t="s">
        <v>104</v>
      </c>
      <c r="AU207" t="s">
        <v>1014</v>
      </c>
      <c r="AV207" t="s">
        <v>106</v>
      </c>
      <c r="AW207" t="s">
        <v>107</v>
      </c>
      <c r="AX207">
        <v>90</v>
      </c>
      <c r="AY207" t="s">
        <v>121</v>
      </c>
      <c r="AZ207" t="s">
        <v>109</v>
      </c>
      <c r="BA207" t="s">
        <v>110</v>
      </c>
      <c r="BB207" t="s">
        <v>122</v>
      </c>
      <c r="BC207" t="s">
        <v>1618</v>
      </c>
      <c r="BD207" s="1">
        <v>45020</v>
      </c>
      <c r="BE207" t="s">
        <v>1015</v>
      </c>
      <c r="BF207" s="1">
        <v>44803</v>
      </c>
      <c r="BG207" t="s">
        <v>114</v>
      </c>
      <c r="BH207" s="1">
        <v>44981</v>
      </c>
      <c r="BI207">
        <v>1</v>
      </c>
      <c r="BJ207">
        <f>BK207*1000</f>
        <v>300</v>
      </c>
      <c r="BK207">
        <v>0.3</v>
      </c>
      <c r="BL207">
        <v>0.3</v>
      </c>
      <c r="BM207" t="s">
        <v>115</v>
      </c>
      <c r="BN207" t="s">
        <v>116</v>
      </c>
      <c r="BO207">
        <v>0.21</v>
      </c>
      <c r="BP207">
        <v>0.64</v>
      </c>
      <c r="BQ207">
        <v>1</v>
      </c>
      <c r="BR207" t="s">
        <v>117</v>
      </c>
      <c r="BS207" t="s">
        <v>118</v>
      </c>
      <c r="BT207" t="s">
        <v>119</v>
      </c>
      <c r="BU207" t="s">
        <v>120</v>
      </c>
      <c r="BX207" t="b">
        <v>0</v>
      </c>
      <c r="BY207" t="b">
        <v>1</v>
      </c>
      <c r="BZ207">
        <f>VLOOKUP(AA207,Comps2,6,FALSE)</f>
        <v>216</v>
      </c>
      <c r="CA207">
        <f>VLOOKUP(AA207,Comps2,7,FALSE)</f>
        <v>227</v>
      </c>
      <c r="CB207" t="str">
        <f>VLOOKUP(AA207,Comps2,8,FALSE)</f>
        <v>mm</v>
      </c>
      <c r="CC207" t="str">
        <f>VLOOKUP(AA207,Comps2,9,FALSE)</f>
        <v>Field</v>
      </c>
      <c r="CD207">
        <f>VLOOKUP(AA207,Comps2,10,FALSE)</f>
        <v>75</v>
      </c>
      <c r="CE207" t="str">
        <f>VLOOKUP(AA207,Comps2,11,FALSE)</f>
        <v>g</v>
      </c>
      <c r="CF207" t="str">
        <f>VLOOKUP(AA207,Comps2,12,FALSE)</f>
        <v>Field</v>
      </c>
      <c r="CG207">
        <f>VLOOKUP(AA207,Comps2,13,FALSE)</f>
        <v>0</v>
      </c>
      <c r="CH207" t="e">
        <f>VLOOKUP(AA207,Comps2,14,FALSE)</f>
        <v>#N/A</v>
      </c>
      <c r="CI207" t="str">
        <f>VLOOKUP(AA207,Comps2,15,FALSE)</f>
        <v>LAB</v>
      </c>
    </row>
    <row r="208" spans="1:87" x14ac:dyDescent="0.25">
      <c r="A208" s="1">
        <v>44803</v>
      </c>
      <c r="B208">
        <v>8</v>
      </c>
      <c r="C208">
        <v>2022</v>
      </c>
      <c r="D208" t="s">
        <v>972</v>
      </c>
      <c r="E208" t="s">
        <v>973</v>
      </c>
      <c r="F208" t="s">
        <v>78</v>
      </c>
      <c r="G208" t="s">
        <v>79</v>
      </c>
      <c r="H208" t="s">
        <v>80</v>
      </c>
      <c r="I208" t="s">
        <v>81</v>
      </c>
      <c r="J208" t="s">
        <v>82</v>
      </c>
      <c r="K208" t="s">
        <v>83</v>
      </c>
      <c r="M208" t="s">
        <v>538</v>
      </c>
      <c r="N208" t="s">
        <v>86</v>
      </c>
      <c r="O208" s="2">
        <v>0.3888888888888889</v>
      </c>
      <c r="P208" t="s">
        <v>528</v>
      </c>
      <c r="Q208">
        <v>1</v>
      </c>
      <c r="R208" t="s">
        <v>88</v>
      </c>
      <c r="S208">
        <v>33.20900125</v>
      </c>
      <c r="T208">
        <v>-117.40103499999999</v>
      </c>
      <c r="U208" t="s">
        <v>89</v>
      </c>
      <c r="V208" t="b">
        <v>0</v>
      </c>
      <c r="W208">
        <v>9</v>
      </c>
      <c r="X208" t="s">
        <v>529</v>
      </c>
      <c r="Y208" t="s">
        <v>91</v>
      </c>
      <c r="AA208" t="s">
        <v>1016</v>
      </c>
      <c r="AB208" t="s">
        <v>732</v>
      </c>
      <c r="AC208" t="s">
        <v>733</v>
      </c>
      <c r="AD208" t="s">
        <v>96</v>
      </c>
      <c r="AE208">
        <v>1</v>
      </c>
      <c r="AF208" t="s">
        <v>1017</v>
      </c>
      <c r="AG208" t="b">
        <v>1</v>
      </c>
      <c r="AH208" t="s">
        <v>1018</v>
      </c>
      <c r="AI208" t="s">
        <v>99</v>
      </c>
      <c r="AJ208" t="s">
        <v>100</v>
      </c>
      <c r="AK208">
        <v>70.400000000000006</v>
      </c>
      <c r="AL208" t="s">
        <v>101</v>
      </c>
      <c r="AN208" t="s">
        <v>1013</v>
      </c>
      <c r="AO208">
        <v>1</v>
      </c>
      <c r="AP208" t="s">
        <v>103</v>
      </c>
      <c r="AQ208">
        <v>399.6</v>
      </c>
      <c r="AR208" t="s">
        <v>101</v>
      </c>
      <c r="AS208" t="s">
        <v>83</v>
      </c>
      <c r="AT208" t="s">
        <v>104</v>
      </c>
      <c r="AU208" t="s">
        <v>1014</v>
      </c>
      <c r="AV208" t="s">
        <v>106</v>
      </c>
      <c r="AW208" t="s">
        <v>107</v>
      </c>
      <c r="AX208">
        <v>90</v>
      </c>
      <c r="AY208" t="s">
        <v>121</v>
      </c>
      <c r="AZ208" t="s">
        <v>109</v>
      </c>
      <c r="BA208" t="s">
        <v>110</v>
      </c>
      <c r="BB208" t="s">
        <v>122</v>
      </c>
      <c r="BC208" t="s">
        <v>1618</v>
      </c>
      <c r="BD208" s="1">
        <v>45020</v>
      </c>
      <c r="BE208" t="s">
        <v>1015</v>
      </c>
      <c r="BF208" s="1">
        <v>44803</v>
      </c>
      <c r="BG208" t="s">
        <v>114</v>
      </c>
      <c r="BH208" s="1">
        <v>44981</v>
      </c>
      <c r="BI208">
        <v>1</v>
      </c>
      <c r="BJ208">
        <f>BK208*1000</f>
        <v>300</v>
      </c>
      <c r="BK208">
        <v>0.3</v>
      </c>
      <c r="BL208">
        <v>0.3</v>
      </c>
      <c r="BM208" t="s">
        <v>115</v>
      </c>
      <c r="BN208" t="s">
        <v>116</v>
      </c>
      <c r="BO208">
        <v>0.21</v>
      </c>
      <c r="BP208">
        <v>0.64</v>
      </c>
      <c r="BQ208">
        <v>1</v>
      </c>
      <c r="BR208" t="s">
        <v>117</v>
      </c>
      <c r="BS208" t="s">
        <v>118</v>
      </c>
      <c r="BT208" t="s">
        <v>119</v>
      </c>
      <c r="BU208" t="s">
        <v>120</v>
      </c>
      <c r="BX208" t="b">
        <v>0</v>
      </c>
      <c r="BY208" t="b">
        <v>1</v>
      </c>
      <c r="BZ208">
        <f>VLOOKUP(AA208,Comps2,6,FALSE)</f>
        <v>228</v>
      </c>
      <c r="CA208">
        <f>VLOOKUP(AA208,Comps2,7,FALSE)</f>
        <v>251</v>
      </c>
      <c r="CB208" t="str">
        <f>VLOOKUP(AA208,Comps2,8,FALSE)</f>
        <v>mm</v>
      </c>
      <c r="CC208" t="str">
        <f>VLOOKUP(AA208,Comps2,9,FALSE)</f>
        <v>Field</v>
      </c>
      <c r="CD208">
        <f>VLOOKUP(AA208,Comps2,10,FALSE)</f>
        <v>105</v>
      </c>
      <c r="CE208" t="str">
        <f>VLOOKUP(AA208,Comps2,11,FALSE)</f>
        <v>g</v>
      </c>
      <c r="CF208" t="str">
        <f>VLOOKUP(AA208,Comps2,12,FALSE)</f>
        <v>Field</v>
      </c>
      <c r="CG208">
        <f>VLOOKUP(AA208,Comps2,13,FALSE)</f>
        <v>0</v>
      </c>
      <c r="CH208" t="e">
        <f>VLOOKUP(AA208,Comps2,14,FALSE)</f>
        <v>#N/A</v>
      </c>
      <c r="CI208" t="str">
        <f>VLOOKUP(AA208,Comps2,15,FALSE)</f>
        <v>LAB</v>
      </c>
    </row>
    <row r="209" spans="1:87" x14ac:dyDescent="0.25">
      <c r="A209" s="1">
        <v>44803</v>
      </c>
      <c r="B209">
        <v>8</v>
      </c>
      <c r="C209">
        <v>2022</v>
      </c>
      <c r="D209" t="s">
        <v>972</v>
      </c>
      <c r="E209" t="s">
        <v>973</v>
      </c>
      <c r="F209" t="s">
        <v>78</v>
      </c>
      <c r="G209" t="s">
        <v>79</v>
      </c>
      <c r="H209" t="s">
        <v>80</v>
      </c>
      <c r="I209" t="s">
        <v>81</v>
      </c>
      <c r="J209" t="s">
        <v>82</v>
      </c>
      <c r="K209" t="s">
        <v>83</v>
      </c>
      <c r="M209" t="s">
        <v>538</v>
      </c>
      <c r="N209" t="s">
        <v>86</v>
      </c>
      <c r="O209" s="2">
        <v>0.3888888888888889</v>
      </c>
      <c r="P209" t="s">
        <v>528</v>
      </c>
      <c r="Q209">
        <v>1</v>
      </c>
      <c r="R209" t="s">
        <v>88</v>
      </c>
      <c r="S209">
        <v>33.20900125</v>
      </c>
      <c r="T209">
        <v>-117.40103499999999</v>
      </c>
      <c r="U209" t="s">
        <v>89</v>
      </c>
      <c r="V209" t="b">
        <v>0</v>
      </c>
      <c r="W209">
        <v>9</v>
      </c>
      <c r="X209" t="s">
        <v>529</v>
      </c>
      <c r="Y209" t="s">
        <v>91</v>
      </c>
      <c r="AA209" t="s">
        <v>1019</v>
      </c>
      <c r="AB209" t="s">
        <v>732</v>
      </c>
      <c r="AC209" t="s">
        <v>733</v>
      </c>
      <c r="AD209" t="s">
        <v>96</v>
      </c>
      <c r="AE209">
        <v>1</v>
      </c>
      <c r="AF209" t="s">
        <v>1020</v>
      </c>
      <c r="AG209" t="b">
        <v>1</v>
      </c>
      <c r="AH209" t="s">
        <v>1021</v>
      </c>
      <c r="AI209" t="s">
        <v>99</v>
      </c>
      <c r="AJ209" t="s">
        <v>100</v>
      </c>
      <c r="AK209">
        <v>70.400000000000006</v>
      </c>
      <c r="AL209" t="s">
        <v>101</v>
      </c>
      <c r="AN209" t="s">
        <v>1013</v>
      </c>
      <c r="AO209">
        <v>1</v>
      </c>
      <c r="AP209" t="s">
        <v>103</v>
      </c>
      <c r="AQ209">
        <v>399.6</v>
      </c>
      <c r="AR209" t="s">
        <v>101</v>
      </c>
      <c r="AS209" t="s">
        <v>83</v>
      </c>
      <c r="AT209" t="s">
        <v>104</v>
      </c>
      <c r="AU209" t="s">
        <v>1014</v>
      </c>
      <c r="AV209" t="s">
        <v>106</v>
      </c>
      <c r="AW209" t="s">
        <v>107</v>
      </c>
      <c r="AX209">
        <v>90</v>
      </c>
      <c r="AY209" t="s">
        <v>121</v>
      </c>
      <c r="AZ209" t="s">
        <v>109</v>
      </c>
      <c r="BA209" t="s">
        <v>110</v>
      </c>
      <c r="BB209" t="s">
        <v>122</v>
      </c>
      <c r="BC209" t="s">
        <v>1618</v>
      </c>
      <c r="BD209" s="1">
        <v>45020</v>
      </c>
      <c r="BE209" t="s">
        <v>1015</v>
      </c>
      <c r="BF209" s="1">
        <v>44803</v>
      </c>
      <c r="BG209" t="s">
        <v>114</v>
      </c>
      <c r="BH209" s="1">
        <v>44981</v>
      </c>
      <c r="BI209">
        <v>1</v>
      </c>
      <c r="BJ209">
        <f>BK209*1000</f>
        <v>300</v>
      </c>
      <c r="BK209">
        <v>0.3</v>
      </c>
      <c r="BL209">
        <v>0.3</v>
      </c>
      <c r="BM209" t="s">
        <v>115</v>
      </c>
      <c r="BN209" t="s">
        <v>116</v>
      </c>
      <c r="BO209">
        <v>0.21</v>
      </c>
      <c r="BP209">
        <v>0.64</v>
      </c>
      <c r="BQ209">
        <v>1</v>
      </c>
      <c r="BR209" t="s">
        <v>117</v>
      </c>
      <c r="BS209" t="s">
        <v>118</v>
      </c>
      <c r="BT209" t="s">
        <v>119</v>
      </c>
      <c r="BU209" t="s">
        <v>120</v>
      </c>
      <c r="BX209" t="b">
        <v>0</v>
      </c>
      <c r="BY209" t="b">
        <v>1</v>
      </c>
      <c r="BZ209">
        <f>VLOOKUP(AA209,Comps2,6,FALSE)</f>
        <v>215</v>
      </c>
      <c r="CA209">
        <f>VLOOKUP(AA209,Comps2,7,FALSE)</f>
        <v>236</v>
      </c>
      <c r="CB209" t="str">
        <f>VLOOKUP(AA209,Comps2,8,FALSE)</f>
        <v>mm</v>
      </c>
      <c r="CC209" t="str">
        <f>VLOOKUP(AA209,Comps2,9,FALSE)</f>
        <v>Field</v>
      </c>
      <c r="CD209">
        <f>VLOOKUP(AA209,Comps2,10,FALSE)</f>
        <v>105</v>
      </c>
      <c r="CE209" t="str">
        <f>VLOOKUP(AA209,Comps2,11,FALSE)</f>
        <v>g</v>
      </c>
      <c r="CF209" t="str">
        <f>VLOOKUP(AA209,Comps2,12,FALSE)</f>
        <v>Field</v>
      </c>
      <c r="CG209">
        <f>VLOOKUP(AA209,Comps2,13,FALSE)</f>
        <v>0</v>
      </c>
      <c r="CH209" t="e">
        <f>VLOOKUP(AA209,Comps2,14,FALSE)</f>
        <v>#N/A</v>
      </c>
      <c r="CI209" t="str">
        <f>VLOOKUP(AA209,Comps2,15,FALSE)</f>
        <v>LAB</v>
      </c>
    </row>
    <row r="210" spans="1:87" x14ac:dyDescent="0.25">
      <c r="A210" s="1">
        <v>44803</v>
      </c>
      <c r="B210">
        <v>8</v>
      </c>
      <c r="C210">
        <v>2022</v>
      </c>
      <c r="D210" t="s">
        <v>972</v>
      </c>
      <c r="E210" t="s">
        <v>973</v>
      </c>
      <c r="F210" t="s">
        <v>78</v>
      </c>
      <c r="G210" t="s">
        <v>79</v>
      </c>
      <c r="H210" t="s">
        <v>80</v>
      </c>
      <c r="I210" t="s">
        <v>81</v>
      </c>
      <c r="J210" t="s">
        <v>82</v>
      </c>
      <c r="K210" t="s">
        <v>83</v>
      </c>
      <c r="M210" t="s">
        <v>538</v>
      </c>
      <c r="N210" t="s">
        <v>86</v>
      </c>
      <c r="O210" s="2">
        <v>0.3888888888888889</v>
      </c>
      <c r="P210" t="s">
        <v>528</v>
      </c>
      <c r="Q210">
        <v>1</v>
      </c>
      <c r="R210" t="s">
        <v>88</v>
      </c>
      <c r="S210">
        <v>33.20900125</v>
      </c>
      <c r="T210">
        <v>-117.40103499999999</v>
      </c>
      <c r="U210" t="s">
        <v>89</v>
      </c>
      <c r="V210" t="b">
        <v>0</v>
      </c>
      <c r="W210">
        <v>9</v>
      </c>
      <c r="X210" t="s">
        <v>529</v>
      </c>
      <c r="Y210" t="s">
        <v>91</v>
      </c>
      <c r="AA210" t="s">
        <v>1022</v>
      </c>
      <c r="AB210" t="s">
        <v>732</v>
      </c>
      <c r="AC210" t="s">
        <v>733</v>
      </c>
      <c r="AD210" t="s">
        <v>96</v>
      </c>
      <c r="AE210">
        <v>1</v>
      </c>
      <c r="AF210" t="s">
        <v>1023</v>
      </c>
      <c r="AG210" t="b">
        <v>1</v>
      </c>
      <c r="AH210" t="s">
        <v>1024</v>
      </c>
      <c r="AI210" t="s">
        <v>99</v>
      </c>
      <c r="AJ210" t="s">
        <v>100</v>
      </c>
      <c r="AK210">
        <v>60.4</v>
      </c>
      <c r="AL210" t="s">
        <v>101</v>
      </c>
      <c r="AN210" t="s">
        <v>1013</v>
      </c>
      <c r="AO210">
        <v>1</v>
      </c>
      <c r="AP210" t="s">
        <v>103</v>
      </c>
      <c r="AQ210">
        <v>399.6</v>
      </c>
      <c r="AR210" t="s">
        <v>101</v>
      </c>
      <c r="AS210" t="s">
        <v>83</v>
      </c>
      <c r="AT210" t="s">
        <v>104</v>
      </c>
      <c r="AU210" t="s">
        <v>1014</v>
      </c>
      <c r="AV210" t="s">
        <v>106</v>
      </c>
      <c r="AW210" t="s">
        <v>107</v>
      </c>
      <c r="AX210">
        <v>90</v>
      </c>
      <c r="AY210" t="s">
        <v>121</v>
      </c>
      <c r="AZ210" t="s">
        <v>109</v>
      </c>
      <c r="BA210" t="s">
        <v>110</v>
      </c>
      <c r="BB210" t="s">
        <v>122</v>
      </c>
      <c r="BC210" t="s">
        <v>1618</v>
      </c>
      <c r="BD210" s="1">
        <v>45020</v>
      </c>
      <c r="BE210" t="s">
        <v>1015</v>
      </c>
      <c r="BF210" s="1">
        <v>44803</v>
      </c>
      <c r="BG210" t="s">
        <v>114</v>
      </c>
      <c r="BH210" s="1">
        <v>44981</v>
      </c>
      <c r="BI210">
        <v>1</v>
      </c>
      <c r="BJ210">
        <f>BK210*1000</f>
        <v>300</v>
      </c>
      <c r="BK210">
        <v>0.3</v>
      </c>
      <c r="BL210">
        <v>0.3</v>
      </c>
      <c r="BM210" t="s">
        <v>115</v>
      </c>
      <c r="BN210" t="s">
        <v>116</v>
      </c>
      <c r="BO210">
        <v>0.21</v>
      </c>
      <c r="BP210">
        <v>0.64</v>
      </c>
      <c r="BQ210">
        <v>1</v>
      </c>
      <c r="BR210" t="s">
        <v>117</v>
      </c>
      <c r="BS210" t="s">
        <v>118</v>
      </c>
      <c r="BT210" t="s">
        <v>119</v>
      </c>
      <c r="BU210" t="s">
        <v>120</v>
      </c>
      <c r="BX210" t="b">
        <v>0</v>
      </c>
      <c r="BY210" t="b">
        <v>1</v>
      </c>
      <c r="BZ210">
        <f>VLOOKUP(AA210,Comps2,6,FALSE)</f>
        <v>218</v>
      </c>
      <c r="CA210">
        <f>VLOOKUP(AA210,Comps2,7,FALSE)</f>
        <v>238</v>
      </c>
      <c r="CB210" t="str">
        <f>VLOOKUP(AA210,Comps2,8,FALSE)</f>
        <v>mm</v>
      </c>
      <c r="CC210" t="str">
        <f>VLOOKUP(AA210,Comps2,9,FALSE)</f>
        <v>Field</v>
      </c>
      <c r="CD210">
        <f>VLOOKUP(AA210,Comps2,10,FALSE)</f>
        <v>90</v>
      </c>
      <c r="CE210" t="str">
        <f>VLOOKUP(AA210,Comps2,11,FALSE)</f>
        <v>g</v>
      </c>
      <c r="CF210" t="str">
        <f>VLOOKUP(AA210,Comps2,12,FALSE)</f>
        <v>Field</v>
      </c>
      <c r="CG210">
        <f>VLOOKUP(AA210,Comps2,13,FALSE)</f>
        <v>0</v>
      </c>
      <c r="CH210" t="e">
        <f>VLOOKUP(AA210,Comps2,14,FALSE)</f>
        <v>#N/A</v>
      </c>
      <c r="CI210" t="str">
        <f>VLOOKUP(AA210,Comps2,15,FALSE)</f>
        <v>LAB</v>
      </c>
    </row>
    <row r="211" spans="1:87" x14ac:dyDescent="0.25">
      <c r="A211" s="1">
        <v>44803</v>
      </c>
      <c r="B211">
        <v>8</v>
      </c>
      <c r="C211">
        <v>2022</v>
      </c>
      <c r="D211" t="s">
        <v>972</v>
      </c>
      <c r="E211" t="s">
        <v>973</v>
      </c>
      <c r="F211" t="s">
        <v>78</v>
      </c>
      <c r="G211" t="s">
        <v>79</v>
      </c>
      <c r="H211" t="s">
        <v>80</v>
      </c>
      <c r="I211" t="s">
        <v>81</v>
      </c>
      <c r="J211" t="s">
        <v>82</v>
      </c>
      <c r="K211" t="s">
        <v>83</v>
      </c>
      <c r="M211" t="s">
        <v>538</v>
      </c>
      <c r="N211" t="s">
        <v>86</v>
      </c>
      <c r="O211" s="2">
        <v>0.3888888888888889</v>
      </c>
      <c r="P211" t="s">
        <v>528</v>
      </c>
      <c r="Q211">
        <v>1</v>
      </c>
      <c r="R211" t="s">
        <v>88</v>
      </c>
      <c r="S211">
        <v>33.20900125</v>
      </c>
      <c r="T211">
        <v>-117.40103499999999</v>
      </c>
      <c r="U211" t="s">
        <v>89</v>
      </c>
      <c r="V211" t="b">
        <v>0</v>
      </c>
      <c r="W211">
        <v>9</v>
      </c>
      <c r="X211" t="s">
        <v>529</v>
      </c>
      <c r="Y211" t="s">
        <v>91</v>
      </c>
      <c r="AA211" t="s">
        <v>1025</v>
      </c>
      <c r="AB211" t="s">
        <v>732</v>
      </c>
      <c r="AC211" t="s">
        <v>733</v>
      </c>
      <c r="AD211" t="s">
        <v>96</v>
      </c>
      <c r="AE211">
        <v>1</v>
      </c>
      <c r="AF211" t="s">
        <v>1026</v>
      </c>
      <c r="AG211" t="b">
        <v>1</v>
      </c>
      <c r="AH211" t="s">
        <v>1027</v>
      </c>
      <c r="AI211" t="s">
        <v>99</v>
      </c>
      <c r="AJ211" t="s">
        <v>100</v>
      </c>
      <c r="AK211">
        <v>148</v>
      </c>
      <c r="AL211" t="s">
        <v>101</v>
      </c>
      <c r="AN211" t="s">
        <v>1013</v>
      </c>
      <c r="AO211">
        <v>1</v>
      </c>
      <c r="AP211" t="s">
        <v>103</v>
      </c>
      <c r="AQ211">
        <v>399.6</v>
      </c>
      <c r="AR211" t="s">
        <v>101</v>
      </c>
      <c r="AS211" t="s">
        <v>83</v>
      </c>
      <c r="AT211" t="s">
        <v>104</v>
      </c>
      <c r="AU211" t="s">
        <v>1014</v>
      </c>
      <c r="AV211" t="s">
        <v>106</v>
      </c>
      <c r="AW211" t="s">
        <v>107</v>
      </c>
      <c r="AX211">
        <v>90</v>
      </c>
      <c r="AY211" t="s">
        <v>121</v>
      </c>
      <c r="AZ211" t="s">
        <v>109</v>
      </c>
      <c r="BA211" t="s">
        <v>110</v>
      </c>
      <c r="BB211" t="s">
        <v>122</v>
      </c>
      <c r="BC211" t="s">
        <v>1618</v>
      </c>
      <c r="BD211" s="1">
        <v>45020</v>
      </c>
      <c r="BE211" t="s">
        <v>1015</v>
      </c>
      <c r="BF211" s="1">
        <v>44803</v>
      </c>
      <c r="BG211" t="s">
        <v>114</v>
      </c>
      <c r="BH211" s="1">
        <v>44981</v>
      </c>
      <c r="BI211">
        <v>1</v>
      </c>
      <c r="BJ211">
        <f>BK211*1000</f>
        <v>300</v>
      </c>
      <c r="BK211">
        <v>0.3</v>
      </c>
      <c r="BL211">
        <v>0.3</v>
      </c>
      <c r="BM211" t="s">
        <v>115</v>
      </c>
      <c r="BN211" t="s">
        <v>116</v>
      </c>
      <c r="BO211">
        <v>0.21</v>
      </c>
      <c r="BP211">
        <v>0.64</v>
      </c>
      <c r="BQ211">
        <v>1</v>
      </c>
      <c r="BR211" t="s">
        <v>117</v>
      </c>
      <c r="BS211" t="s">
        <v>118</v>
      </c>
      <c r="BT211" t="s">
        <v>119</v>
      </c>
      <c r="BU211" t="s">
        <v>120</v>
      </c>
      <c r="BX211" t="b">
        <v>0</v>
      </c>
      <c r="BY211" t="b">
        <v>1</v>
      </c>
      <c r="BZ211">
        <f>VLOOKUP(AA211,Comps2,6,FALSE)</f>
        <v>280</v>
      </c>
      <c r="CA211">
        <f>VLOOKUP(AA211,Comps2,7,FALSE)</f>
        <v>304</v>
      </c>
      <c r="CB211" t="str">
        <f>VLOOKUP(AA211,Comps2,8,FALSE)</f>
        <v>mm</v>
      </c>
      <c r="CC211" t="str">
        <f>VLOOKUP(AA211,Comps2,9,FALSE)</f>
        <v>Field</v>
      </c>
      <c r="CD211">
        <f>VLOOKUP(AA211,Comps2,10,FALSE)</f>
        <v>220</v>
      </c>
      <c r="CE211" t="str">
        <f>VLOOKUP(AA211,Comps2,11,FALSE)</f>
        <v>g</v>
      </c>
      <c r="CF211" t="str">
        <f>VLOOKUP(AA211,Comps2,12,FALSE)</f>
        <v>Field</v>
      </c>
      <c r="CG211">
        <f>VLOOKUP(AA211,Comps2,13,FALSE)</f>
        <v>0</v>
      </c>
      <c r="CH211" t="e">
        <f>VLOOKUP(AA211,Comps2,14,FALSE)</f>
        <v>#N/A</v>
      </c>
      <c r="CI211" t="str">
        <f>VLOOKUP(AA211,Comps2,15,FALSE)</f>
        <v>LAB</v>
      </c>
    </row>
    <row r="212" spans="1:87" x14ac:dyDescent="0.25">
      <c r="A212" s="1">
        <v>44698</v>
      </c>
      <c r="B212">
        <v>5</v>
      </c>
      <c r="C212">
        <v>2022</v>
      </c>
      <c r="D212" t="s">
        <v>280</v>
      </c>
      <c r="E212" t="s">
        <v>281</v>
      </c>
      <c r="F212" t="s">
        <v>78</v>
      </c>
      <c r="G212" t="s">
        <v>79</v>
      </c>
      <c r="H212" t="s">
        <v>80</v>
      </c>
      <c r="I212" t="s">
        <v>81</v>
      </c>
      <c r="J212" t="s">
        <v>82</v>
      </c>
      <c r="K212" t="s">
        <v>83</v>
      </c>
      <c r="L212" t="s">
        <v>282</v>
      </c>
      <c r="M212" t="s">
        <v>85</v>
      </c>
      <c r="N212" t="s">
        <v>86</v>
      </c>
      <c r="O212" s="2">
        <v>0.375</v>
      </c>
      <c r="P212" t="s">
        <v>87</v>
      </c>
      <c r="Q212">
        <v>1</v>
      </c>
      <c r="R212" t="s">
        <v>88</v>
      </c>
      <c r="S212">
        <v>32.988633999999998</v>
      </c>
      <c r="T212">
        <v>-116.582258</v>
      </c>
      <c r="U212" t="s">
        <v>89</v>
      </c>
      <c r="V212" t="b">
        <v>0</v>
      </c>
      <c r="W212">
        <v>9</v>
      </c>
      <c r="X212" t="s">
        <v>90</v>
      </c>
      <c r="Y212" t="s">
        <v>91</v>
      </c>
      <c r="Z212" t="s">
        <v>92</v>
      </c>
      <c r="AA212" t="s">
        <v>346</v>
      </c>
      <c r="AB212" t="s">
        <v>347</v>
      </c>
      <c r="AC212" t="s">
        <v>348</v>
      </c>
      <c r="AD212" t="s">
        <v>96</v>
      </c>
      <c r="AE212">
        <v>1</v>
      </c>
      <c r="AF212" t="s">
        <v>349</v>
      </c>
      <c r="AG212" t="b">
        <v>1</v>
      </c>
      <c r="AH212" t="s">
        <v>350</v>
      </c>
      <c r="AI212" t="s">
        <v>146</v>
      </c>
      <c r="AJ212" t="s">
        <v>147</v>
      </c>
      <c r="AK212">
        <v>43.09</v>
      </c>
      <c r="AL212" t="s">
        <v>101</v>
      </c>
      <c r="AN212" t="s">
        <v>351</v>
      </c>
      <c r="AO212">
        <v>1</v>
      </c>
      <c r="AP212" t="s">
        <v>103</v>
      </c>
      <c r="AQ212">
        <v>215.45</v>
      </c>
      <c r="AR212" t="s">
        <v>101</v>
      </c>
      <c r="AS212" t="s">
        <v>83</v>
      </c>
      <c r="AT212" t="s">
        <v>104</v>
      </c>
      <c r="AU212" t="s">
        <v>352</v>
      </c>
      <c r="AV212" t="s">
        <v>106</v>
      </c>
      <c r="AW212" t="s">
        <v>107</v>
      </c>
      <c r="AX212">
        <v>90</v>
      </c>
      <c r="AY212" t="s">
        <v>121</v>
      </c>
      <c r="AZ212" t="s">
        <v>109</v>
      </c>
      <c r="BA212" t="s">
        <v>110</v>
      </c>
      <c r="BB212" t="s">
        <v>122</v>
      </c>
      <c r="BC212" t="s">
        <v>112</v>
      </c>
      <c r="BD212" s="1">
        <v>44839</v>
      </c>
      <c r="BE212" t="s">
        <v>353</v>
      </c>
      <c r="BF212" s="1">
        <v>44698</v>
      </c>
      <c r="BG212" t="s">
        <v>114</v>
      </c>
      <c r="BH212" s="1">
        <v>44819</v>
      </c>
      <c r="BI212">
        <v>1</v>
      </c>
      <c r="BJ212">
        <f>BK212*1000</f>
        <v>290</v>
      </c>
      <c r="BK212">
        <v>0.28999999999999998</v>
      </c>
      <c r="BL212">
        <v>0.28999999999999998</v>
      </c>
      <c r="BM212" t="s">
        <v>115</v>
      </c>
      <c r="BN212" t="s">
        <v>116</v>
      </c>
      <c r="BO212">
        <v>0.21</v>
      </c>
      <c r="BP212">
        <v>0.62</v>
      </c>
      <c r="BQ212">
        <v>1</v>
      </c>
      <c r="BR212" t="s">
        <v>117</v>
      </c>
      <c r="BS212" t="s">
        <v>118</v>
      </c>
      <c r="BT212" t="s">
        <v>119</v>
      </c>
      <c r="BU212" t="s">
        <v>120</v>
      </c>
      <c r="BX212" t="b">
        <v>0</v>
      </c>
      <c r="BY212" t="b">
        <v>1</v>
      </c>
      <c r="BZ212">
        <f>VLOOKUP(AA212,Comps2,6,FALSE)</f>
        <v>408</v>
      </c>
      <c r="CA212">
        <f>VLOOKUP(AA212,Comps2,7,FALSE)</f>
        <v>455</v>
      </c>
      <c r="CB212" t="str">
        <f>VLOOKUP(AA212,Comps2,8,FALSE)</f>
        <v>mm</v>
      </c>
      <c r="CC212" t="str">
        <f>VLOOKUP(AA212,Comps2,9,FALSE)</f>
        <v>Field</v>
      </c>
      <c r="CD212">
        <f>VLOOKUP(AA212,Comps2,10,FALSE)</f>
        <v>1490</v>
      </c>
      <c r="CE212" t="str">
        <f>VLOOKUP(AA212,Comps2,11,FALSE)</f>
        <v>g</v>
      </c>
      <c r="CF212" t="str">
        <f>VLOOKUP(AA212,Comps2,12,FALSE)</f>
        <v>Field</v>
      </c>
      <c r="CG212">
        <f>VLOOKUP(AA212,Comps2,13,FALSE)</f>
        <v>0</v>
      </c>
      <c r="CH212" t="e">
        <f>VLOOKUP(AA212,Comps2,14,FALSE)</f>
        <v>#N/A</v>
      </c>
      <c r="CI212" t="str">
        <f>VLOOKUP(AA212,Comps2,15,FALSE)</f>
        <v>M</v>
      </c>
    </row>
    <row r="213" spans="1:87" x14ac:dyDescent="0.25">
      <c r="A213" s="1">
        <v>44698</v>
      </c>
      <c r="B213">
        <v>5</v>
      </c>
      <c r="C213">
        <v>2022</v>
      </c>
      <c r="D213" t="s">
        <v>280</v>
      </c>
      <c r="E213" t="s">
        <v>281</v>
      </c>
      <c r="F213" t="s">
        <v>78</v>
      </c>
      <c r="G213" t="s">
        <v>79</v>
      </c>
      <c r="H213" t="s">
        <v>80</v>
      </c>
      <c r="I213" t="s">
        <v>81</v>
      </c>
      <c r="J213" t="s">
        <v>82</v>
      </c>
      <c r="K213" t="s">
        <v>83</v>
      </c>
      <c r="L213" t="s">
        <v>282</v>
      </c>
      <c r="M213" t="s">
        <v>85</v>
      </c>
      <c r="N213" t="s">
        <v>86</v>
      </c>
      <c r="O213" s="2">
        <v>0.375</v>
      </c>
      <c r="P213" t="s">
        <v>87</v>
      </c>
      <c r="Q213">
        <v>1</v>
      </c>
      <c r="R213" t="s">
        <v>88</v>
      </c>
      <c r="S213">
        <v>32.988633999999998</v>
      </c>
      <c r="T213">
        <v>-116.582258</v>
      </c>
      <c r="U213" t="s">
        <v>89</v>
      </c>
      <c r="V213" t="b">
        <v>0</v>
      </c>
      <c r="W213">
        <v>9</v>
      </c>
      <c r="X213" t="s">
        <v>90</v>
      </c>
      <c r="Y213" t="s">
        <v>91</v>
      </c>
      <c r="Z213" t="s">
        <v>92</v>
      </c>
      <c r="AA213" t="s">
        <v>354</v>
      </c>
      <c r="AB213" t="s">
        <v>347</v>
      </c>
      <c r="AC213" t="s">
        <v>348</v>
      </c>
      <c r="AD213" t="s">
        <v>96</v>
      </c>
      <c r="AE213">
        <v>1</v>
      </c>
      <c r="AF213" t="s">
        <v>355</v>
      </c>
      <c r="AG213" t="b">
        <v>1</v>
      </c>
      <c r="AH213" t="s">
        <v>356</v>
      </c>
      <c r="AI213" t="s">
        <v>146</v>
      </c>
      <c r="AJ213" t="s">
        <v>147</v>
      </c>
      <c r="AK213">
        <v>43.09</v>
      </c>
      <c r="AL213" t="s">
        <v>101</v>
      </c>
      <c r="AN213" t="s">
        <v>351</v>
      </c>
      <c r="AO213">
        <v>1</v>
      </c>
      <c r="AP213" t="s">
        <v>103</v>
      </c>
      <c r="AQ213">
        <v>215.45</v>
      </c>
      <c r="AR213" t="s">
        <v>101</v>
      </c>
      <c r="AS213" t="s">
        <v>83</v>
      </c>
      <c r="AT213" t="s">
        <v>104</v>
      </c>
      <c r="AU213" t="s">
        <v>352</v>
      </c>
      <c r="AV213" t="s">
        <v>106</v>
      </c>
      <c r="AW213" t="s">
        <v>107</v>
      </c>
      <c r="AX213">
        <v>90</v>
      </c>
      <c r="AY213" t="s">
        <v>121</v>
      </c>
      <c r="AZ213" t="s">
        <v>109</v>
      </c>
      <c r="BA213" t="s">
        <v>110</v>
      </c>
      <c r="BB213" t="s">
        <v>122</v>
      </c>
      <c r="BC213" t="s">
        <v>112</v>
      </c>
      <c r="BD213" s="1">
        <v>44839</v>
      </c>
      <c r="BE213" t="s">
        <v>353</v>
      </c>
      <c r="BF213" s="1">
        <v>44698</v>
      </c>
      <c r="BG213" t="s">
        <v>114</v>
      </c>
      <c r="BH213" s="1">
        <v>44819</v>
      </c>
      <c r="BI213">
        <v>1</v>
      </c>
      <c r="BJ213">
        <f>BK213*1000</f>
        <v>290</v>
      </c>
      <c r="BK213">
        <v>0.28999999999999998</v>
      </c>
      <c r="BL213">
        <v>0.28999999999999998</v>
      </c>
      <c r="BM213" t="s">
        <v>115</v>
      </c>
      <c r="BN213" t="s">
        <v>116</v>
      </c>
      <c r="BO213">
        <v>0.21</v>
      </c>
      <c r="BP213">
        <v>0.62</v>
      </c>
      <c r="BQ213">
        <v>1</v>
      </c>
      <c r="BR213" t="s">
        <v>117</v>
      </c>
      <c r="BS213" t="s">
        <v>118</v>
      </c>
      <c r="BT213" t="s">
        <v>119</v>
      </c>
      <c r="BU213" t="s">
        <v>120</v>
      </c>
      <c r="BX213" t="b">
        <v>0</v>
      </c>
      <c r="BY213" t="b">
        <v>1</v>
      </c>
      <c r="BZ213">
        <f>VLOOKUP(AA213,Comps2,6,FALSE)</f>
        <v>428</v>
      </c>
      <c r="CA213">
        <f>VLOOKUP(AA213,Comps2,7,FALSE)</f>
        <v>478</v>
      </c>
      <c r="CB213" t="str">
        <f>VLOOKUP(AA213,Comps2,8,FALSE)</f>
        <v>mm</v>
      </c>
      <c r="CC213" t="str">
        <f>VLOOKUP(AA213,Comps2,9,FALSE)</f>
        <v>Field</v>
      </c>
      <c r="CD213">
        <f>VLOOKUP(AA213,Comps2,10,FALSE)</f>
        <v>1675</v>
      </c>
      <c r="CE213" t="str">
        <f>VLOOKUP(AA213,Comps2,11,FALSE)</f>
        <v>g</v>
      </c>
      <c r="CF213" t="str">
        <f>VLOOKUP(AA213,Comps2,12,FALSE)</f>
        <v>Field</v>
      </c>
      <c r="CG213">
        <f>VLOOKUP(AA213,Comps2,13,FALSE)</f>
        <v>0</v>
      </c>
      <c r="CH213" t="e">
        <f>VLOOKUP(AA213,Comps2,14,FALSE)</f>
        <v>#N/A</v>
      </c>
      <c r="CI213" t="str">
        <f>VLOOKUP(AA213,Comps2,15,FALSE)</f>
        <v>M</v>
      </c>
    </row>
    <row r="214" spans="1:87" x14ac:dyDescent="0.25">
      <c r="A214" s="1">
        <v>44698</v>
      </c>
      <c r="B214">
        <v>5</v>
      </c>
      <c r="C214">
        <v>2022</v>
      </c>
      <c r="D214" t="s">
        <v>280</v>
      </c>
      <c r="E214" t="s">
        <v>281</v>
      </c>
      <c r="F214" t="s">
        <v>78</v>
      </c>
      <c r="G214" t="s">
        <v>79</v>
      </c>
      <c r="H214" t="s">
        <v>80</v>
      </c>
      <c r="I214" t="s">
        <v>81</v>
      </c>
      <c r="J214" t="s">
        <v>82</v>
      </c>
      <c r="K214" t="s">
        <v>83</v>
      </c>
      <c r="L214" t="s">
        <v>282</v>
      </c>
      <c r="M214" t="s">
        <v>85</v>
      </c>
      <c r="N214" t="s">
        <v>86</v>
      </c>
      <c r="O214" s="2">
        <v>0.375</v>
      </c>
      <c r="P214" t="s">
        <v>87</v>
      </c>
      <c r="Q214">
        <v>1</v>
      </c>
      <c r="R214" t="s">
        <v>88</v>
      </c>
      <c r="S214">
        <v>32.988633999999998</v>
      </c>
      <c r="T214">
        <v>-116.582258</v>
      </c>
      <c r="U214" t="s">
        <v>89</v>
      </c>
      <c r="V214" t="b">
        <v>0</v>
      </c>
      <c r="W214">
        <v>9</v>
      </c>
      <c r="X214" t="s">
        <v>90</v>
      </c>
      <c r="Y214" t="s">
        <v>91</v>
      </c>
      <c r="Z214" t="s">
        <v>92</v>
      </c>
      <c r="AA214" t="s">
        <v>357</v>
      </c>
      <c r="AB214" t="s">
        <v>347</v>
      </c>
      <c r="AC214" t="s">
        <v>348</v>
      </c>
      <c r="AD214" t="s">
        <v>96</v>
      </c>
      <c r="AE214">
        <v>1</v>
      </c>
      <c r="AF214" t="s">
        <v>358</v>
      </c>
      <c r="AG214" t="b">
        <v>1</v>
      </c>
      <c r="AH214" t="s">
        <v>359</v>
      </c>
      <c r="AI214" t="s">
        <v>146</v>
      </c>
      <c r="AJ214" t="s">
        <v>147</v>
      </c>
      <c r="AK214">
        <v>43.09</v>
      </c>
      <c r="AL214" t="s">
        <v>101</v>
      </c>
      <c r="AN214" t="s">
        <v>351</v>
      </c>
      <c r="AO214">
        <v>1</v>
      </c>
      <c r="AP214" t="s">
        <v>103</v>
      </c>
      <c r="AQ214">
        <v>215.45</v>
      </c>
      <c r="AR214" t="s">
        <v>101</v>
      </c>
      <c r="AS214" t="s">
        <v>83</v>
      </c>
      <c r="AT214" t="s">
        <v>104</v>
      </c>
      <c r="AU214" t="s">
        <v>352</v>
      </c>
      <c r="AV214" t="s">
        <v>106</v>
      </c>
      <c r="AW214" t="s">
        <v>107</v>
      </c>
      <c r="AX214">
        <v>90</v>
      </c>
      <c r="AY214" t="s">
        <v>121</v>
      </c>
      <c r="AZ214" t="s">
        <v>109</v>
      </c>
      <c r="BA214" t="s">
        <v>110</v>
      </c>
      <c r="BB214" t="s">
        <v>122</v>
      </c>
      <c r="BC214" t="s">
        <v>112</v>
      </c>
      <c r="BD214" s="1">
        <v>44839</v>
      </c>
      <c r="BE214" t="s">
        <v>353</v>
      </c>
      <c r="BF214" s="1">
        <v>44698</v>
      </c>
      <c r="BG214" t="s">
        <v>114</v>
      </c>
      <c r="BH214" s="1">
        <v>44819</v>
      </c>
      <c r="BI214">
        <v>1</v>
      </c>
      <c r="BJ214">
        <f>BK214*1000</f>
        <v>290</v>
      </c>
      <c r="BK214">
        <v>0.28999999999999998</v>
      </c>
      <c r="BL214">
        <v>0.28999999999999998</v>
      </c>
      <c r="BM214" t="s">
        <v>115</v>
      </c>
      <c r="BN214" t="s">
        <v>116</v>
      </c>
      <c r="BO214">
        <v>0.21</v>
      </c>
      <c r="BP214">
        <v>0.62</v>
      </c>
      <c r="BQ214">
        <v>1</v>
      </c>
      <c r="BR214" t="s">
        <v>117</v>
      </c>
      <c r="BS214" t="s">
        <v>118</v>
      </c>
      <c r="BT214" t="s">
        <v>119</v>
      </c>
      <c r="BU214" t="s">
        <v>120</v>
      </c>
      <c r="BX214" t="b">
        <v>0</v>
      </c>
      <c r="BY214" t="b">
        <v>1</v>
      </c>
      <c r="BZ214">
        <f>VLOOKUP(AA214,Comps2,6,FALSE)</f>
        <v>420</v>
      </c>
      <c r="CA214">
        <f>VLOOKUP(AA214,Comps2,7,FALSE)</f>
        <v>455</v>
      </c>
      <c r="CB214" t="str">
        <f>VLOOKUP(AA214,Comps2,8,FALSE)</f>
        <v>mm</v>
      </c>
      <c r="CC214" t="str">
        <f>VLOOKUP(AA214,Comps2,9,FALSE)</f>
        <v>Field</v>
      </c>
      <c r="CD214">
        <f>VLOOKUP(AA214,Comps2,10,FALSE)</f>
        <v>1385</v>
      </c>
      <c r="CE214" t="str">
        <f>VLOOKUP(AA214,Comps2,11,FALSE)</f>
        <v>g</v>
      </c>
      <c r="CF214" t="str">
        <f>VLOOKUP(AA214,Comps2,12,FALSE)</f>
        <v>Field</v>
      </c>
      <c r="CG214">
        <f>VLOOKUP(AA214,Comps2,13,FALSE)</f>
        <v>0</v>
      </c>
      <c r="CH214" t="e">
        <f>VLOOKUP(AA214,Comps2,14,FALSE)</f>
        <v>#N/A</v>
      </c>
      <c r="CI214" t="str">
        <f>VLOOKUP(AA214,Comps2,15,FALSE)</f>
        <v>M</v>
      </c>
    </row>
    <row r="215" spans="1:87" x14ac:dyDescent="0.25">
      <c r="A215" s="1">
        <v>44698</v>
      </c>
      <c r="B215">
        <v>5</v>
      </c>
      <c r="C215">
        <v>2022</v>
      </c>
      <c r="D215" t="s">
        <v>280</v>
      </c>
      <c r="E215" t="s">
        <v>281</v>
      </c>
      <c r="F215" t="s">
        <v>78</v>
      </c>
      <c r="G215" t="s">
        <v>79</v>
      </c>
      <c r="H215" t="s">
        <v>80</v>
      </c>
      <c r="I215" t="s">
        <v>81</v>
      </c>
      <c r="J215" t="s">
        <v>82</v>
      </c>
      <c r="K215" t="s">
        <v>83</v>
      </c>
      <c r="L215" t="s">
        <v>282</v>
      </c>
      <c r="M215" t="s">
        <v>85</v>
      </c>
      <c r="N215" t="s">
        <v>86</v>
      </c>
      <c r="O215" s="2">
        <v>0.375</v>
      </c>
      <c r="P215" t="s">
        <v>87</v>
      </c>
      <c r="Q215">
        <v>1</v>
      </c>
      <c r="R215" t="s">
        <v>88</v>
      </c>
      <c r="S215">
        <v>32.988633999999998</v>
      </c>
      <c r="T215">
        <v>-116.582258</v>
      </c>
      <c r="U215" t="s">
        <v>89</v>
      </c>
      <c r="V215" t="b">
        <v>0</v>
      </c>
      <c r="W215">
        <v>9</v>
      </c>
      <c r="X215" t="s">
        <v>90</v>
      </c>
      <c r="Y215" t="s">
        <v>91</v>
      </c>
      <c r="Z215" t="s">
        <v>92</v>
      </c>
      <c r="AA215" t="s">
        <v>360</v>
      </c>
      <c r="AB215" t="s">
        <v>347</v>
      </c>
      <c r="AC215" t="s">
        <v>348</v>
      </c>
      <c r="AD215" t="s">
        <v>96</v>
      </c>
      <c r="AE215">
        <v>1</v>
      </c>
      <c r="AF215" t="s">
        <v>361</v>
      </c>
      <c r="AG215" t="b">
        <v>1</v>
      </c>
      <c r="AH215" t="s">
        <v>362</v>
      </c>
      <c r="AI215" t="s">
        <v>146</v>
      </c>
      <c r="AJ215" t="s">
        <v>147</v>
      </c>
      <c r="AK215">
        <v>43.09</v>
      </c>
      <c r="AL215" t="s">
        <v>101</v>
      </c>
      <c r="AN215" t="s">
        <v>351</v>
      </c>
      <c r="AO215">
        <v>1</v>
      </c>
      <c r="AP215" t="s">
        <v>103</v>
      </c>
      <c r="AQ215">
        <v>215.45</v>
      </c>
      <c r="AR215" t="s">
        <v>101</v>
      </c>
      <c r="AS215" t="s">
        <v>83</v>
      </c>
      <c r="AT215" t="s">
        <v>104</v>
      </c>
      <c r="AU215" t="s">
        <v>352</v>
      </c>
      <c r="AV215" t="s">
        <v>106</v>
      </c>
      <c r="AW215" t="s">
        <v>107</v>
      </c>
      <c r="AX215">
        <v>90</v>
      </c>
      <c r="AY215" t="s">
        <v>121</v>
      </c>
      <c r="AZ215" t="s">
        <v>109</v>
      </c>
      <c r="BA215" t="s">
        <v>110</v>
      </c>
      <c r="BB215" t="s">
        <v>122</v>
      </c>
      <c r="BC215" t="s">
        <v>112</v>
      </c>
      <c r="BD215" s="1">
        <v>44839</v>
      </c>
      <c r="BE215" t="s">
        <v>353</v>
      </c>
      <c r="BF215" s="1">
        <v>44698</v>
      </c>
      <c r="BG215" t="s">
        <v>114</v>
      </c>
      <c r="BH215" s="1">
        <v>44819</v>
      </c>
      <c r="BI215">
        <v>1</v>
      </c>
      <c r="BJ215">
        <f>BK215*1000</f>
        <v>290</v>
      </c>
      <c r="BK215">
        <v>0.28999999999999998</v>
      </c>
      <c r="BL215">
        <v>0.28999999999999998</v>
      </c>
      <c r="BM215" t="s">
        <v>115</v>
      </c>
      <c r="BN215" t="s">
        <v>116</v>
      </c>
      <c r="BO215">
        <v>0.21</v>
      </c>
      <c r="BP215">
        <v>0.62</v>
      </c>
      <c r="BQ215">
        <v>1</v>
      </c>
      <c r="BR215" t="s">
        <v>117</v>
      </c>
      <c r="BS215" t="s">
        <v>118</v>
      </c>
      <c r="BT215" t="s">
        <v>119</v>
      </c>
      <c r="BU215" t="s">
        <v>120</v>
      </c>
      <c r="BX215" t="b">
        <v>0</v>
      </c>
      <c r="BY215" t="b">
        <v>1</v>
      </c>
      <c r="BZ215">
        <f>VLOOKUP(AA215,Comps2,6,FALSE)</f>
        <v>405</v>
      </c>
      <c r="CA215">
        <f>VLOOKUP(AA215,Comps2,7,FALSE)</f>
        <v>454</v>
      </c>
      <c r="CB215" t="str">
        <f>VLOOKUP(AA215,Comps2,8,FALSE)</f>
        <v>mm</v>
      </c>
      <c r="CC215" t="str">
        <f>VLOOKUP(AA215,Comps2,9,FALSE)</f>
        <v>Field</v>
      </c>
      <c r="CD215">
        <f>VLOOKUP(AA215,Comps2,10,FALSE)</f>
        <v>1640</v>
      </c>
      <c r="CE215" t="str">
        <f>VLOOKUP(AA215,Comps2,11,FALSE)</f>
        <v>g</v>
      </c>
      <c r="CF215" t="str">
        <f>VLOOKUP(AA215,Comps2,12,FALSE)</f>
        <v>Field</v>
      </c>
      <c r="CG215">
        <f>VLOOKUP(AA215,Comps2,13,FALSE)</f>
        <v>0</v>
      </c>
      <c r="CH215" t="e">
        <f>VLOOKUP(AA215,Comps2,14,FALSE)</f>
        <v>#N/A</v>
      </c>
      <c r="CI215" t="str">
        <f>VLOOKUP(AA215,Comps2,15,FALSE)</f>
        <v>M</v>
      </c>
    </row>
    <row r="216" spans="1:87" x14ac:dyDescent="0.25">
      <c r="A216" s="1">
        <v>44698</v>
      </c>
      <c r="B216">
        <v>5</v>
      </c>
      <c r="C216">
        <v>2022</v>
      </c>
      <c r="D216" t="s">
        <v>280</v>
      </c>
      <c r="E216" t="s">
        <v>281</v>
      </c>
      <c r="F216" t="s">
        <v>78</v>
      </c>
      <c r="G216" t="s">
        <v>79</v>
      </c>
      <c r="H216" t="s">
        <v>80</v>
      </c>
      <c r="I216" t="s">
        <v>81</v>
      </c>
      <c r="J216" t="s">
        <v>82</v>
      </c>
      <c r="K216" t="s">
        <v>83</v>
      </c>
      <c r="L216" t="s">
        <v>282</v>
      </c>
      <c r="M216" t="s">
        <v>85</v>
      </c>
      <c r="N216" t="s">
        <v>86</v>
      </c>
      <c r="O216" s="2">
        <v>0.375</v>
      </c>
      <c r="P216" t="s">
        <v>87</v>
      </c>
      <c r="Q216">
        <v>1</v>
      </c>
      <c r="R216" t="s">
        <v>88</v>
      </c>
      <c r="S216">
        <v>32.988633999999998</v>
      </c>
      <c r="T216">
        <v>-116.582258</v>
      </c>
      <c r="U216" t="s">
        <v>89</v>
      </c>
      <c r="V216" t="b">
        <v>0</v>
      </c>
      <c r="W216">
        <v>9</v>
      </c>
      <c r="X216" t="s">
        <v>90</v>
      </c>
      <c r="Y216" t="s">
        <v>91</v>
      </c>
      <c r="Z216" t="s">
        <v>92</v>
      </c>
      <c r="AA216" t="s">
        <v>363</v>
      </c>
      <c r="AB216" t="s">
        <v>347</v>
      </c>
      <c r="AC216" t="s">
        <v>348</v>
      </c>
      <c r="AD216" t="s">
        <v>96</v>
      </c>
      <c r="AE216">
        <v>1</v>
      </c>
      <c r="AF216" t="s">
        <v>364</v>
      </c>
      <c r="AG216" t="b">
        <v>1</v>
      </c>
      <c r="AH216" t="s">
        <v>365</v>
      </c>
      <c r="AI216" t="s">
        <v>146</v>
      </c>
      <c r="AJ216" t="s">
        <v>147</v>
      </c>
      <c r="AK216">
        <v>43.09</v>
      </c>
      <c r="AL216" t="s">
        <v>101</v>
      </c>
      <c r="AN216" t="s">
        <v>351</v>
      </c>
      <c r="AO216">
        <v>1</v>
      </c>
      <c r="AP216" t="s">
        <v>103</v>
      </c>
      <c r="AQ216">
        <v>215.45</v>
      </c>
      <c r="AR216" t="s">
        <v>101</v>
      </c>
      <c r="AS216" t="s">
        <v>83</v>
      </c>
      <c r="AT216" t="s">
        <v>104</v>
      </c>
      <c r="AU216" t="s">
        <v>352</v>
      </c>
      <c r="AV216" t="s">
        <v>106</v>
      </c>
      <c r="AW216" t="s">
        <v>107</v>
      </c>
      <c r="AX216">
        <v>90</v>
      </c>
      <c r="AY216" t="s">
        <v>121</v>
      </c>
      <c r="AZ216" t="s">
        <v>109</v>
      </c>
      <c r="BA216" t="s">
        <v>110</v>
      </c>
      <c r="BB216" t="s">
        <v>122</v>
      </c>
      <c r="BC216" t="s">
        <v>112</v>
      </c>
      <c r="BD216" s="1">
        <v>44839</v>
      </c>
      <c r="BE216" t="s">
        <v>353</v>
      </c>
      <c r="BF216" s="1">
        <v>44698</v>
      </c>
      <c r="BG216" t="s">
        <v>114</v>
      </c>
      <c r="BH216" s="1">
        <v>44819</v>
      </c>
      <c r="BI216">
        <v>1</v>
      </c>
      <c r="BJ216">
        <f>BK216*1000</f>
        <v>290</v>
      </c>
      <c r="BK216">
        <v>0.28999999999999998</v>
      </c>
      <c r="BL216">
        <v>0.28999999999999998</v>
      </c>
      <c r="BM216" t="s">
        <v>115</v>
      </c>
      <c r="BN216" t="s">
        <v>116</v>
      </c>
      <c r="BO216">
        <v>0.21</v>
      </c>
      <c r="BP216">
        <v>0.62</v>
      </c>
      <c r="BQ216">
        <v>1</v>
      </c>
      <c r="BR216" t="s">
        <v>117</v>
      </c>
      <c r="BS216" t="s">
        <v>118</v>
      </c>
      <c r="BT216" t="s">
        <v>119</v>
      </c>
      <c r="BU216" t="s">
        <v>120</v>
      </c>
      <c r="BX216" t="b">
        <v>0</v>
      </c>
      <c r="BY216" t="b">
        <v>1</v>
      </c>
      <c r="BZ216">
        <f>VLOOKUP(AA216,Comps2,6,FALSE)</f>
        <v>450</v>
      </c>
      <c r="CA216">
        <f>VLOOKUP(AA216,Comps2,7,FALSE)</f>
        <v>500</v>
      </c>
      <c r="CB216" t="str">
        <f>VLOOKUP(AA216,Comps2,8,FALSE)</f>
        <v>mm</v>
      </c>
      <c r="CC216" t="str">
        <f>VLOOKUP(AA216,Comps2,9,FALSE)</f>
        <v>Field</v>
      </c>
      <c r="CD216">
        <f>VLOOKUP(AA216,Comps2,10,FALSE)</f>
        <v>1985</v>
      </c>
      <c r="CE216" t="str">
        <f>VLOOKUP(AA216,Comps2,11,FALSE)</f>
        <v>g</v>
      </c>
      <c r="CF216" t="str">
        <f>VLOOKUP(AA216,Comps2,12,FALSE)</f>
        <v>Field</v>
      </c>
      <c r="CG216">
        <f>VLOOKUP(AA216,Comps2,13,FALSE)</f>
        <v>0</v>
      </c>
      <c r="CH216" t="e">
        <f>VLOOKUP(AA216,Comps2,14,FALSE)</f>
        <v>#N/A</v>
      </c>
      <c r="CI216" t="str">
        <f>VLOOKUP(AA216,Comps2,15,FALSE)</f>
        <v>M</v>
      </c>
    </row>
    <row r="217" spans="1:87" x14ac:dyDescent="0.25">
      <c r="A217" s="1">
        <v>44698</v>
      </c>
      <c r="B217">
        <v>5</v>
      </c>
      <c r="C217">
        <v>2022</v>
      </c>
      <c r="D217" t="s">
        <v>280</v>
      </c>
      <c r="E217" t="s">
        <v>281</v>
      </c>
      <c r="F217" t="s">
        <v>78</v>
      </c>
      <c r="G217" t="s">
        <v>79</v>
      </c>
      <c r="H217" t="s">
        <v>80</v>
      </c>
      <c r="I217" t="s">
        <v>81</v>
      </c>
      <c r="J217" t="s">
        <v>82</v>
      </c>
      <c r="K217" t="s">
        <v>83</v>
      </c>
      <c r="L217" t="s">
        <v>282</v>
      </c>
      <c r="M217" t="s">
        <v>85</v>
      </c>
      <c r="N217" t="s">
        <v>86</v>
      </c>
      <c r="O217" s="2">
        <v>0.375</v>
      </c>
      <c r="P217" t="s">
        <v>87</v>
      </c>
      <c r="Q217">
        <v>1</v>
      </c>
      <c r="R217" t="s">
        <v>88</v>
      </c>
      <c r="S217">
        <v>32.988633999999998</v>
      </c>
      <c r="T217">
        <v>-116.582258</v>
      </c>
      <c r="U217" t="s">
        <v>89</v>
      </c>
      <c r="V217" t="b">
        <v>0</v>
      </c>
      <c r="W217">
        <v>9</v>
      </c>
      <c r="X217" t="s">
        <v>90</v>
      </c>
      <c r="Y217" t="s">
        <v>91</v>
      </c>
      <c r="Z217" t="s">
        <v>92</v>
      </c>
      <c r="AA217" t="s">
        <v>439</v>
      </c>
      <c r="AB217" t="s">
        <v>142</v>
      </c>
      <c r="AC217" t="s">
        <v>143</v>
      </c>
      <c r="AD217" t="s">
        <v>96</v>
      </c>
      <c r="AE217">
        <v>1</v>
      </c>
      <c r="AF217" t="s">
        <v>440</v>
      </c>
      <c r="AG217" t="b">
        <v>1</v>
      </c>
      <c r="AH217" t="s">
        <v>441</v>
      </c>
      <c r="AI217" t="s">
        <v>146</v>
      </c>
      <c r="AJ217" t="s">
        <v>147</v>
      </c>
      <c r="AK217">
        <v>20</v>
      </c>
      <c r="AL217" t="s">
        <v>101</v>
      </c>
      <c r="AN217" t="s">
        <v>442</v>
      </c>
      <c r="AO217">
        <v>1</v>
      </c>
      <c r="AP217" t="s">
        <v>103</v>
      </c>
      <c r="AQ217">
        <v>220.01</v>
      </c>
      <c r="AR217" t="s">
        <v>101</v>
      </c>
      <c r="AS217" t="s">
        <v>83</v>
      </c>
      <c r="AT217" t="s">
        <v>104</v>
      </c>
      <c r="AU217" t="s">
        <v>443</v>
      </c>
      <c r="AV217" t="s">
        <v>106</v>
      </c>
      <c r="AW217" t="s">
        <v>107</v>
      </c>
      <c r="AX217">
        <v>90</v>
      </c>
      <c r="AY217" t="s">
        <v>121</v>
      </c>
      <c r="AZ217" t="s">
        <v>109</v>
      </c>
      <c r="BA217" t="s">
        <v>110</v>
      </c>
      <c r="BB217" t="s">
        <v>122</v>
      </c>
      <c r="BC217" t="s">
        <v>112</v>
      </c>
      <c r="BD217" s="1">
        <v>44839</v>
      </c>
      <c r="BE217" t="s">
        <v>444</v>
      </c>
      <c r="BF217" s="1">
        <v>44698</v>
      </c>
      <c r="BG217" t="s">
        <v>114</v>
      </c>
      <c r="BH217" s="1">
        <v>44819</v>
      </c>
      <c r="BI217">
        <v>1</v>
      </c>
      <c r="BJ217">
        <f>BK217*1000</f>
        <v>290</v>
      </c>
      <c r="BK217">
        <v>0.28999999999999998</v>
      </c>
      <c r="BL217">
        <v>0.28999999999999998</v>
      </c>
      <c r="BM217" t="s">
        <v>115</v>
      </c>
      <c r="BN217" t="s">
        <v>116</v>
      </c>
      <c r="BO217">
        <v>0.21</v>
      </c>
      <c r="BP217">
        <v>0.62</v>
      </c>
      <c r="BQ217">
        <v>1</v>
      </c>
      <c r="BR217" t="s">
        <v>117</v>
      </c>
      <c r="BS217" t="s">
        <v>118</v>
      </c>
      <c r="BT217" t="s">
        <v>119</v>
      </c>
      <c r="BU217" t="s">
        <v>120</v>
      </c>
      <c r="BX217" t="b">
        <v>0</v>
      </c>
      <c r="BY217" t="b">
        <v>1</v>
      </c>
      <c r="BZ217">
        <f>VLOOKUP(AA217,Comps2,6,FALSE)</f>
        <v>418</v>
      </c>
      <c r="CA217">
        <f>VLOOKUP(AA217,Comps2,7,FALSE)</f>
        <v>430</v>
      </c>
      <c r="CB217" t="str">
        <f>VLOOKUP(AA217,Comps2,8,FALSE)</f>
        <v>mm</v>
      </c>
      <c r="CC217" t="str">
        <f>VLOOKUP(AA217,Comps2,9,FALSE)</f>
        <v>Field</v>
      </c>
      <c r="CD217">
        <f>VLOOKUP(AA217,Comps2,10,FALSE)</f>
        <v>1325</v>
      </c>
      <c r="CE217" t="str">
        <f>VLOOKUP(AA217,Comps2,11,FALSE)</f>
        <v>g</v>
      </c>
      <c r="CF217" t="str">
        <f>VLOOKUP(AA217,Comps2,12,FALSE)</f>
        <v>Field</v>
      </c>
      <c r="CG217">
        <f>VLOOKUP(AA217,Comps2,13,FALSE)</f>
        <v>0</v>
      </c>
      <c r="CH217">
        <f>VLOOKUP(AA217,Comps2,14,FALSE)</f>
        <v>14</v>
      </c>
      <c r="CI217" t="str">
        <f>VLOOKUP(AA217,Comps2,15,FALSE)</f>
        <v>M</v>
      </c>
    </row>
    <row r="218" spans="1:87" x14ac:dyDescent="0.25">
      <c r="A218" s="1">
        <v>44698</v>
      </c>
      <c r="B218">
        <v>5</v>
      </c>
      <c r="C218">
        <v>2022</v>
      </c>
      <c r="D218" t="s">
        <v>280</v>
      </c>
      <c r="E218" t="s">
        <v>281</v>
      </c>
      <c r="F218" t="s">
        <v>78</v>
      </c>
      <c r="G218" t="s">
        <v>79</v>
      </c>
      <c r="H218" t="s">
        <v>80</v>
      </c>
      <c r="I218" t="s">
        <v>81</v>
      </c>
      <c r="J218" t="s">
        <v>82</v>
      </c>
      <c r="K218" t="s">
        <v>83</v>
      </c>
      <c r="L218" t="s">
        <v>282</v>
      </c>
      <c r="M218" t="s">
        <v>85</v>
      </c>
      <c r="N218" t="s">
        <v>86</v>
      </c>
      <c r="O218" s="2">
        <v>0.375</v>
      </c>
      <c r="P218" t="s">
        <v>87</v>
      </c>
      <c r="Q218">
        <v>1</v>
      </c>
      <c r="R218" t="s">
        <v>88</v>
      </c>
      <c r="S218">
        <v>32.988633999999998</v>
      </c>
      <c r="T218">
        <v>-116.582258</v>
      </c>
      <c r="U218" t="s">
        <v>89</v>
      </c>
      <c r="V218" t="b">
        <v>0</v>
      </c>
      <c r="W218">
        <v>9</v>
      </c>
      <c r="X218" t="s">
        <v>90</v>
      </c>
      <c r="Y218" t="s">
        <v>91</v>
      </c>
      <c r="Z218" t="s">
        <v>92</v>
      </c>
      <c r="AA218" t="s">
        <v>449</v>
      </c>
      <c r="AB218" t="s">
        <v>142</v>
      </c>
      <c r="AC218" t="s">
        <v>143</v>
      </c>
      <c r="AD218" t="s">
        <v>96</v>
      </c>
      <c r="AE218">
        <v>1</v>
      </c>
      <c r="AF218" t="s">
        <v>450</v>
      </c>
      <c r="AG218" t="b">
        <v>1</v>
      </c>
      <c r="AH218" t="s">
        <v>451</v>
      </c>
      <c r="AI218" t="s">
        <v>146</v>
      </c>
      <c r="AJ218" t="s">
        <v>147</v>
      </c>
      <c r="AK218">
        <v>20.010000000000002</v>
      </c>
      <c r="AL218" t="s">
        <v>101</v>
      </c>
      <c r="AN218" t="s">
        <v>442</v>
      </c>
      <c r="AO218">
        <v>1</v>
      </c>
      <c r="AP218" t="s">
        <v>103</v>
      </c>
      <c r="AQ218">
        <v>220.01</v>
      </c>
      <c r="AR218" t="s">
        <v>101</v>
      </c>
      <c r="AS218" t="s">
        <v>83</v>
      </c>
      <c r="AT218" t="s">
        <v>104</v>
      </c>
      <c r="AU218" t="s">
        <v>443</v>
      </c>
      <c r="AV218" t="s">
        <v>106</v>
      </c>
      <c r="AW218" t="s">
        <v>107</v>
      </c>
      <c r="AX218">
        <v>90</v>
      </c>
      <c r="AY218" t="s">
        <v>121</v>
      </c>
      <c r="AZ218" t="s">
        <v>109</v>
      </c>
      <c r="BA218" t="s">
        <v>110</v>
      </c>
      <c r="BB218" t="s">
        <v>122</v>
      </c>
      <c r="BC218" t="s">
        <v>112</v>
      </c>
      <c r="BD218" s="1">
        <v>44839</v>
      </c>
      <c r="BE218" t="s">
        <v>444</v>
      </c>
      <c r="BF218" s="1">
        <v>44698</v>
      </c>
      <c r="BG218" t="s">
        <v>114</v>
      </c>
      <c r="BH218" s="1">
        <v>44819</v>
      </c>
      <c r="BI218">
        <v>1</v>
      </c>
      <c r="BJ218">
        <f>BK218*1000</f>
        <v>290</v>
      </c>
      <c r="BK218">
        <v>0.28999999999999998</v>
      </c>
      <c r="BL218">
        <v>0.28999999999999998</v>
      </c>
      <c r="BM218" t="s">
        <v>115</v>
      </c>
      <c r="BN218" t="s">
        <v>116</v>
      </c>
      <c r="BO218">
        <v>0.21</v>
      </c>
      <c r="BP218">
        <v>0.62</v>
      </c>
      <c r="BQ218">
        <v>1</v>
      </c>
      <c r="BR218" t="s">
        <v>117</v>
      </c>
      <c r="BS218" t="s">
        <v>118</v>
      </c>
      <c r="BT218" t="s">
        <v>119</v>
      </c>
      <c r="BU218" t="s">
        <v>120</v>
      </c>
      <c r="BX218" t="b">
        <v>0</v>
      </c>
      <c r="BY218" t="b">
        <v>1</v>
      </c>
      <c r="BZ218">
        <f>VLOOKUP(AA218,Comps2,6,FALSE)</f>
        <v>402</v>
      </c>
      <c r="CA218">
        <f>VLOOKUP(AA218,Comps2,7,FALSE)</f>
        <v>423</v>
      </c>
      <c r="CB218" t="str">
        <f>VLOOKUP(AA218,Comps2,8,FALSE)</f>
        <v>mm</v>
      </c>
      <c r="CC218" t="str">
        <f>VLOOKUP(AA218,Comps2,9,FALSE)</f>
        <v>Field</v>
      </c>
      <c r="CD218">
        <f>VLOOKUP(AA218,Comps2,10,FALSE)</f>
        <v>1280</v>
      </c>
      <c r="CE218" t="str">
        <f>VLOOKUP(AA218,Comps2,11,FALSE)</f>
        <v>g</v>
      </c>
      <c r="CF218" t="str">
        <f>VLOOKUP(AA218,Comps2,12,FALSE)</f>
        <v>Field</v>
      </c>
      <c r="CG218">
        <f>VLOOKUP(AA218,Comps2,13,FALSE)</f>
        <v>0</v>
      </c>
      <c r="CH218">
        <f>VLOOKUP(AA218,Comps2,14,FALSE)</f>
        <v>13</v>
      </c>
      <c r="CI218" t="str">
        <f>VLOOKUP(AA218,Comps2,15,FALSE)</f>
        <v>M</v>
      </c>
    </row>
    <row r="219" spans="1:87" x14ac:dyDescent="0.25">
      <c r="A219" s="1">
        <v>44698</v>
      </c>
      <c r="B219">
        <v>5</v>
      </c>
      <c r="C219">
        <v>2022</v>
      </c>
      <c r="D219" t="s">
        <v>280</v>
      </c>
      <c r="E219" t="s">
        <v>281</v>
      </c>
      <c r="F219" t="s">
        <v>78</v>
      </c>
      <c r="G219" t="s">
        <v>79</v>
      </c>
      <c r="H219" t="s">
        <v>80</v>
      </c>
      <c r="I219" t="s">
        <v>81</v>
      </c>
      <c r="J219" t="s">
        <v>82</v>
      </c>
      <c r="K219" t="s">
        <v>83</v>
      </c>
      <c r="L219" t="s">
        <v>282</v>
      </c>
      <c r="M219" t="s">
        <v>85</v>
      </c>
      <c r="N219" t="s">
        <v>86</v>
      </c>
      <c r="O219" s="2">
        <v>0.375</v>
      </c>
      <c r="P219" t="s">
        <v>87</v>
      </c>
      <c r="Q219">
        <v>1</v>
      </c>
      <c r="R219" t="s">
        <v>88</v>
      </c>
      <c r="S219">
        <v>32.988633999999998</v>
      </c>
      <c r="T219">
        <v>-116.582258</v>
      </c>
      <c r="U219" t="s">
        <v>89</v>
      </c>
      <c r="V219" t="b">
        <v>0</v>
      </c>
      <c r="W219">
        <v>9</v>
      </c>
      <c r="X219" t="s">
        <v>90</v>
      </c>
      <c r="Y219" t="s">
        <v>91</v>
      </c>
      <c r="Z219" t="s">
        <v>92</v>
      </c>
      <c r="AA219" t="s">
        <v>456</v>
      </c>
      <c r="AB219" t="s">
        <v>142</v>
      </c>
      <c r="AC219" t="s">
        <v>143</v>
      </c>
      <c r="AD219" t="s">
        <v>96</v>
      </c>
      <c r="AE219">
        <v>1</v>
      </c>
      <c r="AF219" t="s">
        <v>457</v>
      </c>
      <c r="AG219" t="b">
        <v>1</v>
      </c>
      <c r="AH219" t="s">
        <v>458</v>
      </c>
      <c r="AI219" t="s">
        <v>146</v>
      </c>
      <c r="AJ219" t="s">
        <v>147</v>
      </c>
      <c r="AK219">
        <v>20</v>
      </c>
      <c r="AL219" t="s">
        <v>101</v>
      </c>
      <c r="AN219" t="s">
        <v>442</v>
      </c>
      <c r="AO219">
        <v>1</v>
      </c>
      <c r="AP219" t="s">
        <v>103</v>
      </c>
      <c r="AQ219">
        <v>220.01</v>
      </c>
      <c r="AR219" t="s">
        <v>101</v>
      </c>
      <c r="AS219" t="s">
        <v>83</v>
      </c>
      <c r="AT219" t="s">
        <v>104</v>
      </c>
      <c r="AU219" t="s">
        <v>443</v>
      </c>
      <c r="AV219" t="s">
        <v>106</v>
      </c>
      <c r="AW219" t="s">
        <v>107</v>
      </c>
      <c r="AX219">
        <v>90</v>
      </c>
      <c r="AY219" t="s">
        <v>121</v>
      </c>
      <c r="AZ219" t="s">
        <v>109</v>
      </c>
      <c r="BA219" t="s">
        <v>110</v>
      </c>
      <c r="BB219" t="s">
        <v>122</v>
      </c>
      <c r="BC219" t="s">
        <v>112</v>
      </c>
      <c r="BD219" s="1">
        <v>44839</v>
      </c>
      <c r="BE219" t="s">
        <v>444</v>
      </c>
      <c r="BF219" s="1">
        <v>44698</v>
      </c>
      <c r="BG219" t="s">
        <v>114</v>
      </c>
      <c r="BH219" s="1">
        <v>44819</v>
      </c>
      <c r="BI219">
        <v>1</v>
      </c>
      <c r="BJ219">
        <f>BK219*1000</f>
        <v>290</v>
      </c>
      <c r="BK219">
        <v>0.28999999999999998</v>
      </c>
      <c r="BL219">
        <v>0.28999999999999998</v>
      </c>
      <c r="BM219" t="s">
        <v>115</v>
      </c>
      <c r="BN219" t="s">
        <v>116</v>
      </c>
      <c r="BO219">
        <v>0.21</v>
      </c>
      <c r="BP219">
        <v>0.62</v>
      </c>
      <c r="BQ219">
        <v>1</v>
      </c>
      <c r="BR219" t="s">
        <v>117</v>
      </c>
      <c r="BS219" t="s">
        <v>118</v>
      </c>
      <c r="BT219" t="s">
        <v>119</v>
      </c>
      <c r="BU219" t="s">
        <v>120</v>
      </c>
      <c r="BX219" t="b">
        <v>0</v>
      </c>
      <c r="BY219" t="b">
        <v>1</v>
      </c>
      <c r="BZ219">
        <f>VLOOKUP(AA219,Comps2,6,FALSE)</f>
        <v>455</v>
      </c>
      <c r="CA219">
        <f>VLOOKUP(AA219,Comps2,7,FALSE)</f>
        <v>485</v>
      </c>
      <c r="CB219" t="str">
        <f>VLOOKUP(AA219,Comps2,8,FALSE)</f>
        <v>mm</v>
      </c>
      <c r="CC219" t="str">
        <f>VLOOKUP(AA219,Comps2,9,FALSE)</f>
        <v>Field</v>
      </c>
      <c r="CD219">
        <f>VLOOKUP(AA219,Comps2,10,FALSE)</f>
        <v>2250</v>
      </c>
      <c r="CE219" t="str">
        <f>VLOOKUP(AA219,Comps2,11,FALSE)</f>
        <v>g</v>
      </c>
      <c r="CF219" t="str">
        <f>VLOOKUP(AA219,Comps2,12,FALSE)</f>
        <v>Field</v>
      </c>
      <c r="CG219">
        <f>VLOOKUP(AA219,Comps2,13,FALSE)</f>
        <v>0</v>
      </c>
      <c r="CH219">
        <f>VLOOKUP(AA219,Comps2,14,FALSE)</f>
        <v>16</v>
      </c>
      <c r="CI219" t="str">
        <f>VLOOKUP(AA219,Comps2,15,FALSE)</f>
        <v>F</v>
      </c>
    </row>
    <row r="220" spans="1:87" x14ac:dyDescent="0.25">
      <c r="A220" s="1">
        <v>44698</v>
      </c>
      <c r="B220">
        <v>5</v>
      </c>
      <c r="C220">
        <v>2022</v>
      </c>
      <c r="D220" t="s">
        <v>280</v>
      </c>
      <c r="E220" t="s">
        <v>281</v>
      </c>
      <c r="F220" t="s">
        <v>78</v>
      </c>
      <c r="G220" t="s">
        <v>79</v>
      </c>
      <c r="H220" t="s">
        <v>80</v>
      </c>
      <c r="I220" t="s">
        <v>81</v>
      </c>
      <c r="J220" t="s">
        <v>82</v>
      </c>
      <c r="K220" t="s">
        <v>83</v>
      </c>
      <c r="L220" t="s">
        <v>282</v>
      </c>
      <c r="M220" t="s">
        <v>85</v>
      </c>
      <c r="N220" t="s">
        <v>86</v>
      </c>
      <c r="O220" s="2">
        <v>0.375</v>
      </c>
      <c r="P220" t="s">
        <v>87</v>
      </c>
      <c r="Q220">
        <v>1</v>
      </c>
      <c r="R220" t="s">
        <v>88</v>
      </c>
      <c r="S220">
        <v>32.988633999999998</v>
      </c>
      <c r="T220">
        <v>-116.582258</v>
      </c>
      <c r="U220" t="s">
        <v>89</v>
      </c>
      <c r="V220" t="b">
        <v>0</v>
      </c>
      <c r="W220">
        <v>9</v>
      </c>
      <c r="X220" t="s">
        <v>90</v>
      </c>
      <c r="Y220" t="s">
        <v>91</v>
      </c>
      <c r="Z220" t="s">
        <v>92</v>
      </c>
      <c r="AA220" t="s">
        <v>463</v>
      </c>
      <c r="AB220" t="s">
        <v>142</v>
      </c>
      <c r="AC220" t="s">
        <v>143</v>
      </c>
      <c r="AD220" t="s">
        <v>96</v>
      </c>
      <c r="AE220">
        <v>1</v>
      </c>
      <c r="AF220" t="s">
        <v>464</v>
      </c>
      <c r="AG220" t="b">
        <v>1</v>
      </c>
      <c r="AH220" t="s">
        <v>465</v>
      </c>
      <c r="AI220" t="s">
        <v>146</v>
      </c>
      <c r="AJ220" t="s">
        <v>147</v>
      </c>
      <c r="AK220">
        <v>20</v>
      </c>
      <c r="AL220" t="s">
        <v>101</v>
      </c>
      <c r="AN220" t="s">
        <v>442</v>
      </c>
      <c r="AO220">
        <v>1</v>
      </c>
      <c r="AP220" t="s">
        <v>103</v>
      </c>
      <c r="AQ220">
        <v>220.01</v>
      </c>
      <c r="AR220" t="s">
        <v>101</v>
      </c>
      <c r="AS220" t="s">
        <v>83</v>
      </c>
      <c r="AT220" t="s">
        <v>104</v>
      </c>
      <c r="AU220" t="s">
        <v>443</v>
      </c>
      <c r="AV220" t="s">
        <v>106</v>
      </c>
      <c r="AW220" t="s">
        <v>107</v>
      </c>
      <c r="AX220">
        <v>90</v>
      </c>
      <c r="AY220" t="s">
        <v>121</v>
      </c>
      <c r="AZ220" t="s">
        <v>109</v>
      </c>
      <c r="BA220" t="s">
        <v>110</v>
      </c>
      <c r="BB220" t="s">
        <v>122</v>
      </c>
      <c r="BC220" t="s">
        <v>112</v>
      </c>
      <c r="BD220" s="1">
        <v>44839</v>
      </c>
      <c r="BE220" t="s">
        <v>444</v>
      </c>
      <c r="BF220" s="1">
        <v>44698</v>
      </c>
      <c r="BG220" t="s">
        <v>114</v>
      </c>
      <c r="BH220" s="1">
        <v>44819</v>
      </c>
      <c r="BI220">
        <v>1</v>
      </c>
      <c r="BJ220">
        <f>BK220*1000</f>
        <v>290</v>
      </c>
      <c r="BK220">
        <v>0.28999999999999998</v>
      </c>
      <c r="BL220">
        <v>0.28999999999999998</v>
      </c>
      <c r="BM220" t="s">
        <v>115</v>
      </c>
      <c r="BN220" t="s">
        <v>116</v>
      </c>
      <c r="BO220">
        <v>0.21</v>
      </c>
      <c r="BP220">
        <v>0.62</v>
      </c>
      <c r="BQ220">
        <v>1</v>
      </c>
      <c r="BR220" t="s">
        <v>117</v>
      </c>
      <c r="BS220" t="s">
        <v>118</v>
      </c>
      <c r="BT220" t="s">
        <v>119</v>
      </c>
      <c r="BU220" t="s">
        <v>120</v>
      </c>
      <c r="BX220" t="b">
        <v>0</v>
      </c>
      <c r="BY220" t="b">
        <v>1</v>
      </c>
      <c r="BZ220">
        <f>VLOOKUP(AA220,Comps2,6,FALSE)</f>
        <v>410</v>
      </c>
      <c r="CA220">
        <f>VLOOKUP(AA220,Comps2,7,FALSE)</f>
        <v>428</v>
      </c>
      <c r="CB220" t="str">
        <f>VLOOKUP(AA220,Comps2,8,FALSE)</f>
        <v>mm</v>
      </c>
      <c r="CC220" t="str">
        <f>VLOOKUP(AA220,Comps2,9,FALSE)</f>
        <v>Field</v>
      </c>
      <c r="CD220">
        <f>VLOOKUP(AA220,Comps2,10,FALSE)</f>
        <v>1550</v>
      </c>
      <c r="CE220" t="str">
        <f>VLOOKUP(AA220,Comps2,11,FALSE)</f>
        <v>g</v>
      </c>
      <c r="CF220" t="str">
        <f>VLOOKUP(AA220,Comps2,12,FALSE)</f>
        <v>Field</v>
      </c>
      <c r="CG220">
        <f>VLOOKUP(AA220,Comps2,13,FALSE)</f>
        <v>0</v>
      </c>
      <c r="CH220">
        <f>VLOOKUP(AA220,Comps2,14,FALSE)</f>
        <v>14</v>
      </c>
      <c r="CI220" t="str">
        <f>VLOOKUP(AA220,Comps2,15,FALSE)</f>
        <v>F</v>
      </c>
    </row>
    <row r="221" spans="1:87" x14ac:dyDescent="0.25">
      <c r="A221" s="1">
        <v>44698</v>
      </c>
      <c r="B221">
        <v>5</v>
      </c>
      <c r="C221">
        <v>2022</v>
      </c>
      <c r="D221" t="s">
        <v>280</v>
      </c>
      <c r="E221" t="s">
        <v>281</v>
      </c>
      <c r="F221" t="s">
        <v>78</v>
      </c>
      <c r="G221" t="s">
        <v>79</v>
      </c>
      <c r="H221" t="s">
        <v>80</v>
      </c>
      <c r="I221" t="s">
        <v>81</v>
      </c>
      <c r="J221" t="s">
        <v>82</v>
      </c>
      <c r="K221" t="s">
        <v>83</v>
      </c>
      <c r="L221" t="s">
        <v>282</v>
      </c>
      <c r="M221" t="s">
        <v>85</v>
      </c>
      <c r="N221" t="s">
        <v>86</v>
      </c>
      <c r="O221" s="2">
        <v>0.375</v>
      </c>
      <c r="P221" t="s">
        <v>87</v>
      </c>
      <c r="Q221">
        <v>1</v>
      </c>
      <c r="R221" t="s">
        <v>88</v>
      </c>
      <c r="S221">
        <v>32.988633999999998</v>
      </c>
      <c r="T221">
        <v>-116.582258</v>
      </c>
      <c r="U221" t="s">
        <v>89</v>
      </c>
      <c r="V221" t="b">
        <v>0</v>
      </c>
      <c r="W221">
        <v>9</v>
      </c>
      <c r="X221" t="s">
        <v>90</v>
      </c>
      <c r="Y221" t="s">
        <v>91</v>
      </c>
      <c r="Z221" t="s">
        <v>92</v>
      </c>
      <c r="AA221" t="s">
        <v>470</v>
      </c>
      <c r="AB221" t="s">
        <v>142</v>
      </c>
      <c r="AC221" t="s">
        <v>143</v>
      </c>
      <c r="AD221" t="s">
        <v>96</v>
      </c>
      <c r="AE221">
        <v>1</v>
      </c>
      <c r="AF221" t="s">
        <v>471</v>
      </c>
      <c r="AG221" t="b">
        <v>1</v>
      </c>
      <c r="AH221" t="s">
        <v>472</v>
      </c>
      <c r="AI221" t="s">
        <v>146</v>
      </c>
      <c r="AJ221" t="s">
        <v>147</v>
      </c>
      <c r="AK221">
        <v>20</v>
      </c>
      <c r="AL221" t="s">
        <v>101</v>
      </c>
      <c r="AN221" t="s">
        <v>442</v>
      </c>
      <c r="AO221">
        <v>1</v>
      </c>
      <c r="AP221" t="s">
        <v>103</v>
      </c>
      <c r="AQ221">
        <v>220.01</v>
      </c>
      <c r="AR221" t="s">
        <v>101</v>
      </c>
      <c r="AS221" t="s">
        <v>83</v>
      </c>
      <c r="AT221" t="s">
        <v>104</v>
      </c>
      <c r="AU221" t="s">
        <v>443</v>
      </c>
      <c r="AV221" t="s">
        <v>106</v>
      </c>
      <c r="AW221" t="s">
        <v>107</v>
      </c>
      <c r="AX221">
        <v>90</v>
      </c>
      <c r="AY221" t="s">
        <v>121</v>
      </c>
      <c r="AZ221" t="s">
        <v>109</v>
      </c>
      <c r="BA221" t="s">
        <v>110</v>
      </c>
      <c r="BB221" t="s">
        <v>122</v>
      </c>
      <c r="BC221" t="s">
        <v>112</v>
      </c>
      <c r="BD221" s="1">
        <v>44839</v>
      </c>
      <c r="BE221" t="s">
        <v>444</v>
      </c>
      <c r="BF221" s="1">
        <v>44698</v>
      </c>
      <c r="BG221" t="s">
        <v>114</v>
      </c>
      <c r="BH221" s="1">
        <v>44819</v>
      </c>
      <c r="BI221">
        <v>1</v>
      </c>
      <c r="BJ221">
        <f>BK221*1000</f>
        <v>290</v>
      </c>
      <c r="BK221">
        <v>0.28999999999999998</v>
      </c>
      <c r="BL221">
        <v>0.28999999999999998</v>
      </c>
      <c r="BM221" t="s">
        <v>115</v>
      </c>
      <c r="BN221" t="s">
        <v>116</v>
      </c>
      <c r="BO221">
        <v>0.21</v>
      </c>
      <c r="BP221">
        <v>0.62</v>
      </c>
      <c r="BQ221">
        <v>1</v>
      </c>
      <c r="BR221" t="s">
        <v>117</v>
      </c>
      <c r="BS221" t="s">
        <v>118</v>
      </c>
      <c r="BT221" t="s">
        <v>119</v>
      </c>
      <c r="BU221" t="s">
        <v>120</v>
      </c>
      <c r="BX221" t="b">
        <v>0</v>
      </c>
      <c r="BY221" t="b">
        <v>1</v>
      </c>
      <c r="BZ221">
        <f>VLOOKUP(AA221,Comps2,6,FALSE)</f>
        <v>457</v>
      </c>
      <c r="CA221">
        <f>VLOOKUP(AA221,Comps2,7,FALSE)</f>
        <v>470</v>
      </c>
      <c r="CB221" t="str">
        <f>VLOOKUP(AA221,Comps2,8,FALSE)</f>
        <v>mm</v>
      </c>
      <c r="CC221" t="str">
        <f>VLOOKUP(AA221,Comps2,9,FALSE)</f>
        <v>Field</v>
      </c>
      <c r="CD221">
        <f>VLOOKUP(AA221,Comps2,10,FALSE)</f>
        <v>2415</v>
      </c>
      <c r="CE221" t="str">
        <f>VLOOKUP(AA221,Comps2,11,FALSE)</f>
        <v>g</v>
      </c>
      <c r="CF221" t="str">
        <f>VLOOKUP(AA221,Comps2,12,FALSE)</f>
        <v>Field</v>
      </c>
      <c r="CG221">
        <f>VLOOKUP(AA221,Comps2,13,FALSE)</f>
        <v>0</v>
      </c>
      <c r="CH221">
        <f>VLOOKUP(AA221,Comps2,14,FALSE)</f>
        <v>15</v>
      </c>
      <c r="CI221" t="str">
        <f>VLOOKUP(AA221,Comps2,15,FALSE)</f>
        <v>F</v>
      </c>
    </row>
    <row r="222" spans="1:87" x14ac:dyDescent="0.25">
      <c r="A222" s="1">
        <v>44698</v>
      </c>
      <c r="B222">
        <v>5</v>
      </c>
      <c r="C222">
        <v>2022</v>
      </c>
      <c r="D222" t="s">
        <v>280</v>
      </c>
      <c r="E222" t="s">
        <v>281</v>
      </c>
      <c r="F222" t="s">
        <v>78</v>
      </c>
      <c r="G222" t="s">
        <v>79</v>
      </c>
      <c r="H222" t="s">
        <v>80</v>
      </c>
      <c r="I222" t="s">
        <v>81</v>
      </c>
      <c r="J222" t="s">
        <v>82</v>
      </c>
      <c r="K222" t="s">
        <v>83</v>
      </c>
      <c r="L222" t="s">
        <v>282</v>
      </c>
      <c r="M222" t="s">
        <v>85</v>
      </c>
      <c r="N222" t="s">
        <v>86</v>
      </c>
      <c r="O222" s="2">
        <v>0.375</v>
      </c>
      <c r="P222" t="s">
        <v>87</v>
      </c>
      <c r="Q222">
        <v>1</v>
      </c>
      <c r="R222" t="s">
        <v>88</v>
      </c>
      <c r="S222">
        <v>32.988633999999998</v>
      </c>
      <c r="T222">
        <v>-116.582258</v>
      </c>
      <c r="U222" t="s">
        <v>89</v>
      </c>
      <c r="V222" t="b">
        <v>0</v>
      </c>
      <c r="W222">
        <v>9</v>
      </c>
      <c r="X222" t="s">
        <v>90</v>
      </c>
      <c r="Y222" t="s">
        <v>91</v>
      </c>
      <c r="Z222" t="s">
        <v>92</v>
      </c>
      <c r="AA222" t="s">
        <v>477</v>
      </c>
      <c r="AB222" t="s">
        <v>142</v>
      </c>
      <c r="AC222" t="s">
        <v>143</v>
      </c>
      <c r="AD222" t="s">
        <v>96</v>
      </c>
      <c r="AE222">
        <v>1</v>
      </c>
      <c r="AF222" t="s">
        <v>478</v>
      </c>
      <c r="AG222" t="b">
        <v>1</v>
      </c>
      <c r="AH222" t="s">
        <v>479</v>
      </c>
      <c r="AI222" t="s">
        <v>146</v>
      </c>
      <c r="AJ222" t="s">
        <v>147</v>
      </c>
      <c r="AK222">
        <v>20</v>
      </c>
      <c r="AL222" t="s">
        <v>101</v>
      </c>
      <c r="AN222" t="s">
        <v>442</v>
      </c>
      <c r="AO222">
        <v>1</v>
      </c>
      <c r="AP222" t="s">
        <v>103</v>
      </c>
      <c r="AQ222">
        <v>220.01</v>
      </c>
      <c r="AR222" t="s">
        <v>101</v>
      </c>
      <c r="AS222" t="s">
        <v>83</v>
      </c>
      <c r="AT222" t="s">
        <v>104</v>
      </c>
      <c r="AU222" t="s">
        <v>443</v>
      </c>
      <c r="AV222" t="s">
        <v>106</v>
      </c>
      <c r="AW222" t="s">
        <v>107</v>
      </c>
      <c r="AX222">
        <v>90</v>
      </c>
      <c r="AY222" t="s">
        <v>121</v>
      </c>
      <c r="AZ222" t="s">
        <v>109</v>
      </c>
      <c r="BA222" t="s">
        <v>110</v>
      </c>
      <c r="BB222" t="s">
        <v>122</v>
      </c>
      <c r="BC222" t="s">
        <v>112</v>
      </c>
      <c r="BD222" s="1">
        <v>44839</v>
      </c>
      <c r="BE222" t="s">
        <v>444</v>
      </c>
      <c r="BF222" s="1">
        <v>44698</v>
      </c>
      <c r="BG222" t="s">
        <v>114</v>
      </c>
      <c r="BH222" s="1">
        <v>44819</v>
      </c>
      <c r="BI222">
        <v>1</v>
      </c>
      <c r="BJ222">
        <f>BK222*1000</f>
        <v>290</v>
      </c>
      <c r="BK222">
        <v>0.28999999999999998</v>
      </c>
      <c r="BL222">
        <v>0.28999999999999998</v>
      </c>
      <c r="BM222" t="s">
        <v>115</v>
      </c>
      <c r="BN222" t="s">
        <v>116</v>
      </c>
      <c r="BO222">
        <v>0.21</v>
      </c>
      <c r="BP222">
        <v>0.62</v>
      </c>
      <c r="BQ222">
        <v>1</v>
      </c>
      <c r="BR222" t="s">
        <v>117</v>
      </c>
      <c r="BS222" t="s">
        <v>118</v>
      </c>
      <c r="BT222" t="s">
        <v>119</v>
      </c>
      <c r="BU222" t="s">
        <v>120</v>
      </c>
      <c r="BX222" t="b">
        <v>0</v>
      </c>
      <c r="BY222" t="b">
        <v>1</v>
      </c>
      <c r="BZ222">
        <f>VLOOKUP(AA222,Comps2,6,FALSE)</f>
        <v>382</v>
      </c>
      <c r="CA222">
        <f>VLOOKUP(AA222,Comps2,7,FALSE)</f>
        <v>405</v>
      </c>
      <c r="CB222" t="str">
        <f>VLOOKUP(AA222,Comps2,8,FALSE)</f>
        <v>mm</v>
      </c>
      <c r="CC222" t="str">
        <f>VLOOKUP(AA222,Comps2,9,FALSE)</f>
        <v>Field</v>
      </c>
      <c r="CD222">
        <f>VLOOKUP(AA222,Comps2,10,FALSE)</f>
        <v>1155</v>
      </c>
      <c r="CE222" t="str">
        <f>VLOOKUP(AA222,Comps2,11,FALSE)</f>
        <v>g</v>
      </c>
      <c r="CF222" t="str">
        <f>VLOOKUP(AA222,Comps2,12,FALSE)</f>
        <v>Field</v>
      </c>
      <c r="CG222">
        <f>VLOOKUP(AA222,Comps2,13,FALSE)</f>
        <v>0</v>
      </c>
      <c r="CH222">
        <f>VLOOKUP(AA222,Comps2,14,FALSE)</f>
        <v>13</v>
      </c>
      <c r="CI222" t="str">
        <f>VLOOKUP(AA222,Comps2,15,FALSE)</f>
        <v>F</v>
      </c>
    </row>
    <row r="223" spans="1:87" x14ac:dyDescent="0.25">
      <c r="A223" s="1">
        <v>44698</v>
      </c>
      <c r="B223">
        <v>5</v>
      </c>
      <c r="C223">
        <v>2022</v>
      </c>
      <c r="D223" t="s">
        <v>280</v>
      </c>
      <c r="E223" t="s">
        <v>281</v>
      </c>
      <c r="F223" t="s">
        <v>78</v>
      </c>
      <c r="G223" t="s">
        <v>79</v>
      </c>
      <c r="H223" t="s">
        <v>80</v>
      </c>
      <c r="I223" t="s">
        <v>81</v>
      </c>
      <c r="J223" t="s">
        <v>82</v>
      </c>
      <c r="K223" t="s">
        <v>83</v>
      </c>
      <c r="L223" t="s">
        <v>282</v>
      </c>
      <c r="M223" t="s">
        <v>85</v>
      </c>
      <c r="N223" t="s">
        <v>86</v>
      </c>
      <c r="O223" s="2">
        <v>0.375</v>
      </c>
      <c r="P223" t="s">
        <v>87</v>
      </c>
      <c r="Q223">
        <v>1</v>
      </c>
      <c r="R223" t="s">
        <v>88</v>
      </c>
      <c r="S223">
        <v>32.988633999999998</v>
      </c>
      <c r="T223">
        <v>-116.582258</v>
      </c>
      <c r="U223" t="s">
        <v>89</v>
      </c>
      <c r="V223" t="b">
        <v>0</v>
      </c>
      <c r="W223">
        <v>9</v>
      </c>
      <c r="X223" t="s">
        <v>90</v>
      </c>
      <c r="Y223" t="s">
        <v>91</v>
      </c>
      <c r="Z223" t="s">
        <v>92</v>
      </c>
      <c r="AA223" t="s">
        <v>484</v>
      </c>
      <c r="AB223" t="s">
        <v>142</v>
      </c>
      <c r="AC223" t="s">
        <v>143</v>
      </c>
      <c r="AD223" t="s">
        <v>96</v>
      </c>
      <c r="AE223">
        <v>1</v>
      </c>
      <c r="AF223" t="s">
        <v>485</v>
      </c>
      <c r="AG223" t="b">
        <v>1</v>
      </c>
      <c r="AH223" t="s">
        <v>486</v>
      </c>
      <c r="AI223" t="s">
        <v>146</v>
      </c>
      <c r="AJ223" t="s">
        <v>147</v>
      </c>
      <c r="AK223">
        <v>20</v>
      </c>
      <c r="AL223" t="s">
        <v>101</v>
      </c>
      <c r="AN223" t="s">
        <v>442</v>
      </c>
      <c r="AO223">
        <v>1</v>
      </c>
      <c r="AP223" t="s">
        <v>103</v>
      </c>
      <c r="AQ223">
        <v>220.01</v>
      </c>
      <c r="AR223" t="s">
        <v>101</v>
      </c>
      <c r="AS223" t="s">
        <v>83</v>
      </c>
      <c r="AT223" t="s">
        <v>104</v>
      </c>
      <c r="AU223" t="s">
        <v>443</v>
      </c>
      <c r="AV223" t="s">
        <v>106</v>
      </c>
      <c r="AW223" t="s">
        <v>107</v>
      </c>
      <c r="AX223">
        <v>90</v>
      </c>
      <c r="AY223" t="s">
        <v>121</v>
      </c>
      <c r="AZ223" t="s">
        <v>109</v>
      </c>
      <c r="BA223" t="s">
        <v>110</v>
      </c>
      <c r="BB223" t="s">
        <v>122</v>
      </c>
      <c r="BC223" t="s">
        <v>112</v>
      </c>
      <c r="BD223" s="1">
        <v>44839</v>
      </c>
      <c r="BE223" t="s">
        <v>444</v>
      </c>
      <c r="BF223" s="1">
        <v>44698</v>
      </c>
      <c r="BG223" t="s">
        <v>114</v>
      </c>
      <c r="BH223" s="1">
        <v>44819</v>
      </c>
      <c r="BI223">
        <v>1</v>
      </c>
      <c r="BJ223">
        <f>BK223*1000</f>
        <v>290</v>
      </c>
      <c r="BK223">
        <v>0.28999999999999998</v>
      </c>
      <c r="BL223">
        <v>0.28999999999999998</v>
      </c>
      <c r="BM223" t="s">
        <v>115</v>
      </c>
      <c r="BN223" t="s">
        <v>116</v>
      </c>
      <c r="BO223">
        <v>0.21</v>
      </c>
      <c r="BP223">
        <v>0.62</v>
      </c>
      <c r="BQ223">
        <v>1</v>
      </c>
      <c r="BR223" t="s">
        <v>117</v>
      </c>
      <c r="BS223" t="s">
        <v>118</v>
      </c>
      <c r="BT223" t="s">
        <v>119</v>
      </c>
      <c r="BU223" t="s">
        <v>120</v>
      </c>
      <c r="BX223" t="b">
        <v>0</v>
      </c>
      <c r="BY223" t="b">
        <v>1</v>
      </c>
      <c r="BZ223">
        <f>VLOOKUP(AA223,Comps2,6,FALSE)</f>
        <v>500</v>
      </c>
      <c r="CA223">
        <f>VLOOKUP(AA223,Comps2,7,FALSE)</f>
        <v>518</v>
      </c>
      <c r="CB223" t="str">
        <f>VLOOKUP(AA223,Comps2,8,FALSE)</f>
        <v>mm</v>
      </c>
      <c r="CC223" t="str">
        <f>VLOOKUP(AA223,Comps2,9,FALSE)</f>
        <v>Field</v>
      </c>
      <c r="CD223">
        <f>VLOOKUP(AA223,Comps2,10,FALSE)</f>
        <v>2660</v>
      </c>
      <c r="CE223" t="str">
        <f>VLOOKUP(AA223,Comps2,11,FALSE)</f>
        <v>g</v>
      </c>
      <c r="CF223" t="str">
        <f>VLOOKUP(AA223,Comps2,12,FALSE)</f>
        <v>Field</v>
      </c>
      <c r="CG223">
        <f>VLOOKUP(AA223,Comps2,13,FALSE)</f>
        <v>0</v>
      </c>
      <c r="CH223">
        <f>VLOOKUP(AA223,Comps2,14,FALSE)</f>
        <v>18</v>
      </c>
      <c r="CI223" t="str">
        <f>VLOOKUP(AA223,Comps2,15,FALSE)</f>
        <v>F</v>
      </c>
    </row>
    <row r="224" spans="1:87" x14ac:dyDescent="0.25">
      <c r="A224" s="1">
        <v>44698</v>
      </c>
      <c r="B224">
        <v>5</v>
      </c>
      <c r="C224">
        <v>2022</v>
      </c>
      <c r="D224" t="s">
        <v>280</v>
      </c>
      <c r="E224" t="s">
        <v>281</v>
      </c>
      <c r="F224" t="s">
        <v>78</v>
      </c>
      <c r="G224" t="s">
        <v>79</v>
      </c>
      <c r="H224" t="s">
        <v>80</v>
      </c>
      <c r="I224" t="s">
        <v>81</v>
      </c>
      <c r="J224" t="s">
        <v>82</v>
      </c>
      <c r="K224" t="s">
        <v>83</v>
      </c>
      <c r="L224" t="s">
        <v>282</v>
      </c>
      <c r="M224" t="s">
        <v>85</v>
      </c>
      <c r="N224" t="s">
        <v>86</v>
      </c>
      <c r="O224" s="2">
        <v>0.375</v>
      </c>
      <c r="P224" t="s">
        <v>87</v>
      </c>
      <c r="Q224">
        <v>1</v>
      </c>
      <c r="R224" t="s">
        <v>88</v>
      </c>
      <c r="S224">
        <v>32.988633999999998</v>
      </c>
      <c r="T224">
        <v>-116.582258</v>
      </c>
      <c r="U224" t="s">
        <v>89</v>
      </c>
      <c r="V224" t="b">
        <v>0</v>
      </c>
      <c r="W224">
        <v>9</v>
      </c>
      <c r="X224" t="s">
        <v>90</v>
      </c>
      <c r="Y224" t="s">
        <v>91</v>
      </c>
      <c r="Z224" t="s">
        <v>92</v>
      </c>
      <c r="AA224" t="s">
        <v>491</v>
      </c>
      <c r="AB224" t="s">
        <v>142</v>
      </c>
      <c r="AC224" t="s">
        <v>143</v>
      </c>
      <c r="AD224" t="s">
        <v>96</v>
      </c>
      <c r="AE224">
        <v>1</v>
      </c>
      <c r="AF224" t="s">
        <v>492</v>
      </c>
      <c r="AG224" t="b">
        <v>1</v>
      </c>
      <c r="AH224" t="s">
        <v>493</v>
      </c>
      <c r="AI224" t="s">
        <v>146</v>
      </c>
      <c r="AJ224" t="s">
        <v>147</v>
      </c>
      <c r="AK224">
        <v>20</v>
      </c>
      <c r="AL224" t="s">
        <v>101</v>
      </c>
      <c r="AN224" t="s">
        <v>442</v>
      </c>
      <c r="AO224">
        <v>1</v>
      </c>
      <c r="AP224" t="s">
        <v>103</v>
      </c>
      <c r="AQ224">
        <v>220.01</v>
      </c>
      <c r="AR224" t="s">
        <v>101</v>
      </c>
      <c r="AS224" t="s">
        <v>83</v>
      </c>
      <c r="AT224" t="s">
        <v>104</v>
      </c>
      <c r="AU224" t="s">
        <v>443</v>
      </c>
      <c r="AV224" t="s">
        <v>106</v>
      </c>
      <c r="AW224" t="s">
        <v>107</v>
      </c>
      <c r="AX224">
        <v>90</v>
      </c>
      <c r="AY224" t="s">
        <v>121</v>
      </c>
      <c r="AZ224" t="s">
        <v>109</v>
      </c>
      <c r="BA224" t="s">
        <v>110</v>
      </c>
      <c r="BB224" t="s">
        <v>122</v>
      </c>
      <c r="BC224" t="s">
        <v>112</v>
      </c>
      <c r="BD224" s="1">
        <v>44839</v>
      </c>
      <c r="BE224" t="s">
        <v>444</v>
      </c>
      <c r="BF224" s="1">
        <v>44698</v>
      </c>
      <c r="BG224" t="s">
        <v>114</v>
      </c>
      <c r="BH224" s="1">
        <v>44819</v>
      </c>
      <c r="BI224">
        <v>1</v>
      </c>
      <c r="BJ224">
        <f>BK224*1000</f>
        <v>290</v>
      </c>
      <c r="BK224">
        <v>0.28999999999999998</v>
      </c>
      <c r="BL224">
        <v>0.28999999999999998</v>
      </c>
      <c r="BM224" t="s">
        <v>115</v>
      </c>
      <c r="BN224" t="s">
        <v>116</v>
      </c>
      <c r="BO224">
        <v>0.21</v>
      </c>
      <c r="BP224">
        <v>0.62</v>
      </c>
      <c r="BQ224">
        <v>1</v>
      </c>
      <c r="BR224" t="s">
        <v>117</v>
      </c>
      <c r="BS224" t="s">
        <v>118</v>
      </c>
      <c r="BT224" t="s">
        <v>119</v>
      </c>
      <c r="BU224" t="s">
        <v>120</v>
      </c>
      <c r="BX224" t="b">
        <v>0</v>
      </c>
      <c r="BY224" t="b">
        <v>1</v>
      </c>
      <c r="BZ224">
        <f>VLOOKUP(AA224,Comps2,6,FALSE)</f>
        <v>498</v>
      </c>
      <c r="CA224">
        <f>VLOOKUP(AA224,Comps2,7,FALSE)</f>
        <v>520</v>
      </c>
      <c r="CB224" t="str">
        <f>VLOOKUP(AA224,Comps2,8,FALSE)</f>
        <v>mm</v>
      </c>
      <c r="CC224" t="str">
        <f>VLOOKUP(AA224,Comps2,9,FALSE)</f>
        <v>Field</v>
      </c>
      <c r="CD224">
        <f>VLOOKUP(AA224,Comps2,10,FALSE)</f>
        <v>2750</v>
      </c>
      <c r="CE224" t="str">
        <f>VLOOKUP(AA224,Comps2,11,FALSE)</f>
        <v>g</v>
      </c>
      <c r="CF224" t="str">
        <f>VLOOKUP(AA224,Comps2,12,FALSE)</f>
        <v>Field</v>
      </c>
      <c r="CG224">
        <f>VLOOKUP(AA224,Comps2,13,FALSE)</f>
        <v>0</v>
      </c>
      <c r="CH224">
        <f>VLOOKUP(AA224,Comps2,14,FALSE)</f>
        <v>19</v>
      </c>
      <c r="CI224" t="str">
        <f>VLOOKUP(AA224,Comps2,15,FALSE)</f>
        <v>F</v>
      </c>
    </row>
    <row r="225" spans="1:87" x14ac:dyDescent="0.25">
      <c r="A225" s="1">
        <v>44698</v>
      </c>
      <c r="B225">
        <v>5</v>
      </c>
      <c r="C225">
        <v>2022</v>
      </c>
      <c r="D225" t="s">
        <v>280</v>
      </c>
      <c r="E225" t="s">
        <v>281</v>
      </c>
      <c r="F225" t="s">
        <v>78</v>
      </c>
      <c r="G225" t="s">
        <v>79</v>
      </c>
      <c r="H225" t="s">
        <v>80</v>
      </c>
      <c r="I225" t="s">
        <v>81</v>
      </c>
      <c r="J225" t="s">
        <v>82</v>
      </c>
      <c r="K225" t="s">
        <v>83</v>
      </c>
      <c r="L225" t="s">
        <v>282</v>
      </c>
      <c r="M225" t="s">
        <v>85</v>
      </c>
      <c r="N225" t="s">
        <v>86</v>
      </c>
      <c r="O225" s="2">
        <v>0.375</v>
      </c>
      <c r="P225" t="s">
        <v>87</v>
      </c>
      <c r="Q225">
        <v>1</v>
      </c>
      <c r="R225" t="s">
        <v>88</v>
      </c>
      <c r="S225">
        <v>32.988633999999998</v>
      </c>
      <c r="T225">
        <v>-116.582258</v>
      </c>
      <c r="U225" t="s">
        <v>89</v>
      </c>
      <c r="V225" t="b">
        <v>0</v>
      </c>
      <c r="W225">
        <v>9</v>
      </c>
      <c r="X225" t="s">
        <v>90</v>
      </c>
      <c r="Y225" t="s">
        <v>91</v>
      </c>
      <c r="Z225" t="s">
        <v>92</v>
      </c>
      <c r="AA225" t="s">
        <v>498</v>
      </c>
      <c r="AB225" t="s">
        <v>142</v>
      </c>
      <c r="AC225" t="s">
        <v>143</v>
      </c>
      <c r="AD225" t="s">
        <v>96</v>
      </c>
      <c r="AE225">
        <v>1</v>
      </c>
      <c r="AF225" t="s">
        <v>499</v>
      </c>
      <c r="AG225" t="b">
        <v>1</v>
      </c>
      <c r="AH225" t="s">
        <v>500</v>
      </c>
      <c r="AI225" t="s">
        <v>146</v>
      </c>
      <c r="AJ225" t="s">
        <v>147</v>
      </c>
      <c r="AK225">
        <v>20</v>
      </c>
      <c r="AL225" t="s">
        <v>101</v>
      </c>
      <c r="AN225" t="s">
        <v>442</v>
      </c>
      <c r="AO225">
        <v>1</v>
      </c>
      <c r="AP225" t="s">
        <v>103</v>
      </c>
      <c r="AQ225">
        <v>220.01</v>
      </c>
      <c r="AR225" t="s">
        <v>101</v>
      </c>
      <c r="AS225" t="s">
        <v>83</v>
      </c>
      <c r="AT225" t="s">
        <v>104</v>
      </c>
      <c r="AU225" t="s">
        <v>443</v>
      </c>
      <c r="AV225" t="s">
        <v>106</v>
      </c>
      <c r="AW225" t="s">
        <v>107</v>
      </c>
      <c r="AX225">
        <v>90</v>
      </c>
      <c r="AY225" t="s">
        <v>121</v>
      </c>
      <c r="AZ225" t="s">
        <v>109</v>
      </c>
      <c r="BA225" t="s">
        <v>110</v>
      </c>
      <c r="BB225" t="s">
        <v>122</v>
      </c>
      <c r="BC225" t="s">
        <v>112</v>
      </c>
      <c r="BD225" s="1">
        <v>44839</v>
      </c>
      <c r="BE225" t="s">
        <v>444</v>
      </c>
      <c r="BF225" s="1">
        <v>44698</v>
      </c>
      <c r="BG225" t="s">
        <v>114</v>
      </c>
      <c r="BH225" s="1">
        <v>44819</v>
      </c>
      <c r="BI225">
        <v>1</v>
      </c>
      <c r="BJ225">
        <f>BK225*1000</f>
        <v>290</v>
      </c>
      <c r="BK225">
        <v>0.28999999999999998</v>
      </c>
      <c r="BL225">
        <v>0.28999999999999998</v>
      </c>
      <c r="BM225" t="s">
        <v>115</v>
      </c>
      <c r="BN225" t="s">
        <v>116</v>
      </c>
      <c r="BO225">
        <v>0.21</v>
      </c>
      <c r="BP225">
        <v>0.62</v>
      </c>
      <c r="BQ225">
        <v>1</v>
      </c>
      <c r="BR225" t="s">
        <v>117</v>
      </c>
      <c r="BS225" t="s">
        <v>118</v>
      </c>
      <c r="BT225" t="s">
        <v>119</v>
      </c>
      <c r="BU225" t="s">
        <v>120</v>
      </c>
      <c r="BX225" t="b">
        <v>0</v>
      </c>
      <c r="BY225" t="b">
        <v>1</v>
      </c>
      <c r="BZ225">
        <f>VLOOKUP(AA225,Comps2,6,FALSE)</f>
        <v>438</v>
      </c>
      <c r="CA225">
        <f>VLOOKUP(AA225,Comps2,7,FALSE)</f>
        <v>454</v>
      </c>
      <c r="CB225" t="str">
        <f>VLOOKUP(AA225,Comps2,8,FALSE)</f>
        <v>mm</v>
      </c>
      <c r="CC225" t="str">
        <f>VLOOKUP(AA225,Comps2,9,FALSE)</f>
        <v>Field</v>
      </c>
      <c r="CD225">
        <f>VLOOKUP(AA225,Comps2,10,FALSE)</f>
        <v>2000</v>
      </c>
      <c r="CE225" t="str">
        <f>VLOOKUP(AA225,Comps2,11,FALSE)</f>
        <v>g</v>
      </c>
      <c r="CF225" t="str">
        <f>VLOOKUP(AA225,Comps2,12,FALSE)</f>
        <v>Field</v>
      </c>
      <c r="CG225">
        <f>VLOOKUP(AA225,Comps2,13,FALSE)</f>
        <v>0</v>
      </c>
      <c r="CH225">
        <f>VLOOKUP(AA225,Comps2,14,FALSE)</f>
        <v>15</v>
      </c>
      <c r="CI225" t="str">
        <f>VLOOKUP(AA225,Comps2,15,FALSE)</f>
        <v>F</v>
      </c>
    </row>
    <row r="226" spans="1:87" x14ac:dyDescent="0.25">
      <c r="A226" s="1">
        <v>44698</v>
      </c>
      <c r="B226">
        <v>5</v>
      </c>
      <c r="C226">
        <v>2022</v>
      </c>
      <c r="D226" t="s">
        <v>280</v>
      </c>
      <c r="E226" t="s">
        <v>281</v>
      </c>
      <c r="F226" t="s">
        <v>78</v>
      </c>
      <c r="G226" t="s">
        <v>79</v>
      </c>
      <c r="H226" t="s">
        <v>80</v>
      </c>
      <c r="I226" t="s">
        <v>81</v>
      </c>
      <c r="J226" t="s">
        <v>82</v>
      </c>
      <c r="K226" t="s">
        <v>83</v>
      </c>
      <c r="L226" t="s">
        <v>282</v>
      </c>
      <c r="M226" t="s">
        <v>85</v>
      </c>
      <c r="N226" t="s">
        <v>86</v>
      </c>
      <c r="O226" s="2">
        <v>0.375</v>
      </c>
      <c r="P226" t="s">
        <v>87</v>
      </c>
      <c r="Q226">
        <v>1</v>
      </c>
      <c r="R226" t="s">
        <v>88</v>
      </c>
      <c r="S226">
        <v>32.988633999999998</v>
      </c>
      <c r="T226">
        <v>-116.582258</v>
      </c>
      <c r="U226" t="s">
        <v>89</v>
      </c>
      <c r="V226" t="b">
        <v>0</v>
      </c>
      <c r="W226">
        <v>9</v>
      </c>
      <c r="X226" t="s">
        <v>90</v>
      </c>
      <c r="Y226" t="s">
        <v>91</v>
      </c>
      <c r="Z226" t="s">
        <v>92</v>
      </c>
      <c r="AA226" t="s">
        <v>505</v>
      </c>
      <c r="AB226" t="s">
        <v>142</v>
      </c>
      <c r="AC226" t="s">
        <v>143</v>
      </c>
      <c r="AD226" t="s">
        <v>96</v>
      </c>
      <c r="AE226">
        <v>1</v>
      </c>
      <c r="AF226" t="s">
        <v>506</v>
      </c>
      <c r="AG226" t="b">
        <v>1</v>
      </c>
      <c r="AH226" t="s">
        <v>507</v>
      </c>
      <c r="AI226" t="s">
        <v>146</v>
      </c>
      <c r="AJ226" t="s">
        <v>147</v>
      </c>
      <c r="AK226">
        <v>20</v>
      </c>
      <c r="AL226" t="s">
        <v>101</v>
      </c>
      <c r="AN226" t="s">
        <v>442</v>
      </c>
      <c r="AO226">
        <v>1</v>
      </c>
      <c r="AP226" t="s">
        <v>103</v>
      </c>
      <c r="AQ226">
        <v>220.01</v>
      </c>
      <c r="AR226" t="s">
        <v>101</v>
      </c>
      <c r="AS226" t="s">
        <v>83</v>
      </c>
      <c r="AT226" t="s">
        <v>104</v>
      </c>
      <c r="AU226" t="s">
        <v>443</v>
      </c>
      <c r="AV226" t="s">
        <v>106</v>
      </c>
      <c r="AW226" t="s">
        <v>107</v>
      </c>
      <c r="AX226">
        <v>90</v>
      </c>
      <c r="AY226" t="s">
        <v>121</v>
      </c>
      <c r="AZ226" t="s">
        <v>109</v>
      </c>
      <c r="BA226" t="s">
        <v>110</v>
      </c>
      <c r="BB226" t="s">
        <v>122</v>
      </c>
      <c r="BC226" t="s">
        <v>112</v>
      </c>
      <c r="BD226" s="1">
        <v>44839</v>
      </c>
      <c r="BE226" t="s">
        <v>444</v>
      </c>
      <c r="BF226" s="1">
        <v>44698</v>
      </c>
      <c r="BG226" t="s">
        <v>114</v>
      </c>
      <c r="BH226" s="1">
        <v>44819</v>
      </c>
      <c r="BI226">
        <v>1</v>
      </c>
      <c r="BJ226">
        <f>BK226*1000</f>
        <v>290</v>
      </c>
      <c r="BK226">
        <v>0.28999999999999998</v>
      </c>
      <c r="BL226">
        <v>0.28999999999999998</v>
      </c>
      <c r="BM226" t="s">
        <v>115</v>
      </c>
      <c r="BN226" t="s">
        <v>116</v>
      </c>
      <c r="BO226">
        <v>0.21</v>
      </c>
      <c r="BP226">
        <v>0.62</v>
      </c>
      <c r="BQ226">
        <v>1</v>
      </c>
      <c r="BR226" t="s">
        <v>117</v>
      </c>
      <c r="BS226" t="s">
        <v>118</v>
      </c>
      <c r="BT226" t="s">
        <v>119</v>
      </c>
      <c r="BU226" t="s">
        <v>120</v>
      </c>
      <c r="BX226" t="b">
        <v>0</v>
      </c>
      <c r="BY226" t="b">
        <v>1</v>
      </c>
      <c r="BZ226">
        <f>VLOOKUP(AA226,Comps2,6,FALSE)</f>
        <v>517</v>
      </c>
      <c r="CA226">
        <f>VLOOKUP(AA226,Comps2,7,FALSE)</f>
        <v>537</v>
      </c>
      <c r="CB226" t="str">
        <f>VLOOKUP(AA226,Comps2,8,FALSE)</f>
        <v>mm</v>
      </c>
      <c r="CC226" t="str">
        <f>VLOOKUP(AA226,Comps2,9,FALSE)</f>
        <v>Field</v>
      </c>
      <c r="CD226">
        <f>VLOOKUP(AA226,Comps2,10,FALSE)</f>
        <v>2980</v>
      </c>
      <c r="CE226" t="str">
        <f>VLOOKUP(AA226,Comps2,11,FALSE)</f>
        <v>g</v>
      </c>
      <c r="CF226" t="str">
        <f>VLOOKUP(AA226,Comps2,12,FALSE)</f>
        <v>Field</v>
      </c>
      <c r="CG226">
        <f>VLOOKUP(AA226,Comps2,13,FALSE)</f>
        <v>0</v>
      </c>
      <c r="CH226">
        <f>VLOOKUP(AA226,Comps2,14,FALSE)</f>
        <v>20</v>
      </c>
      <c r="CI226" t="str">
        <f>VLOOKUP(AA226,Comps2,15,FALSE)</f>
        <v>F</v>
      </c>
    </row>
    <row r="227" spans="1:87" x14ac:dyDescent="0.25">
      <c r="A227" s="1">
        <v>44698</v>
      </c>
      <c r="B227">
        <v>5</v>
      </c>
      <c r="C227">
        <v>2022</v>
      </c>
      <c r="D227" t="s">
        <v>280</v>
      </c>
      <c r="E227" t="s">
        <v>281</v>
      </c>
      <c r="F227" t="s">
        <v>78</v>
      </c>
      <c r="G227" t="s">
        <v>79</v>
      </c>
      <c r="H227" t="s">
        <v>80</v>
      </c>
      <c r="I227" t="s">
        <v>81</v>
      </c>
      <c r="J227" t="s">
        <v>82</v>
      </c>
      <c r="K227" t="s">
        <v>83</v>
      </c>
      <c r="L227" t="s">
        <v>282</v>
      </c>
      <c r="M227" t="s">
        <v>85</v>
      </c>
      <c r="N227" t="s">
        <v>86</v>
      </c>
      <c r="O227" s="2">
        <v>0.375</v>
      </c>
      <c r="P227" t="s">
        <v>87</v>
      </c>
      <c r="Q227">
        <v>1</v>
      </c>
      <c r="R227" t="s">
        <v>88</v>
      </c>
      <c r="S227">
        <v>32.988633999999998</v>
      </c>
      <c r="T227">
        <v>-116.582258</v>
      </c>
      <c r="U227" t="s">
        <v>89</v>
      </c>
      <c r="V227" t="b">
        <v>0</v>
      </c>
      <c r="W227">
        <v>9</v>
      </c>
      <c r="X227" t="s">
        <v>90</v>
      </c>
      <c r="Y227" t="s">
        <v>91</v>
      </c>
      <c r="Z227" t="s">
        <v>92</v>
      </c>
      <c r="AA227" t="s">
        <v>512</v>
      </c>
      <c r="AB227" t="s">
        <v>142</v>
      </c>
      <c r="AC227" t="s">
        <v>143</v>
      </c>
      <c r="AD227" t="s">
        <v>96</v>
      </c>
      <c r="AE227">
        <v>1</v>
      </c>
      <c r="AF227" t="s">
        <v>513</v>
      </c>
      <c r="AG227" t="b">
        <v>1</v>
      </c>
      <c r="AH227" t="s">
        <v>514</v>
      </c>
      <c r="AI227" t="s">
        <v>146</v>
      </c>
      <c r="AJ227" t="s">
        <v>147</v>
      </c>
      <c r="AK227">
        <v>20</v>
      </c>
      <c r="AL227" t="s">
        <v>101</v>
      </c>
      <c r="AN227" t="s">
        <v>442</v>
      </c>
      <c r="AO227">
        <v>1</v>
      </c>
      <c r="AP227" t="s">
        <v>103</v>
      </c>
      <c r="AQ227">
        <v>220.01</v>
      </c>
      <c r="AR227" t="s">
        <v>101</v>
      </c>
      <c r="AS227" t="s">
        <v>83</v>
      </c>
      <c r="AT227" t="s">
        <v>104</v>
      </c>
      <c r="AU227" t="s">
        <v>443</v>
      </c>
      <c r="AV227" t="s">
        <v>106</v>
      </c>
      <c r="AW227" t="s">
        <v>107</v>
      </c>
      <c r="AX227">
        <v>90</v>
      </c>
      <c r="AY227" t="s">
        <v>121</v>
      </c>
      <c r="AZ227" t="s">
        <v>109</v>
      </c>
      <c r="BA227" t="s">
        <v>110</v>
      </c>
      <c r="BB227" t="s">
        <v>122</v>
      </c>
      <c r="BC227" t="s">
        <v>112</v>
      </c>
      <c r="BD227" s="1">
        <v>44839</v>
      </c>
      <c r="BE227" t="s">
        <v>444</v>
      </c>
      <c r="BF227" s="1">
        <v>44698</v>
      </c>
      <c r="BG227" t="s">
        <v>114</v>
      </c>
      <c r="BH227" s="1">
        <v>44819</v>
      </c>
      <c r="BI227">
        <v>1</v>
      </c>
      <c r="BJ227">
        <f>BK227*1000</f>
        <v>290</v>
      </c>
      <c r="BK227">
        <v>0.28999999999999998</v>
      </c>
      <c r="BL227">
        <v>0.28999999999999998</v>
      </c>
      <c r="BM227" t="s">
        <v>115</v>
      </c>
      <c r="BN227" t="s">
        <v>116</v>
      </c>
      <c r="BO227">
        <v>0.21</v>
      </c>
      <c r="BP227">
        <v>0.62</v>
      </c>
      <c r="BQ227">
        <v>1</v>
      </c>
      <c r="BR227" t="s">
        <v>117</v>
      </c>
      <c r="BS227" t="s">
        <v>118</v>
      </c>
      <c r="BT227" t="s">
        <v>119</v>
      </c>
      <c r="BU227" t="s">
        <v>120</v>
      </c>
      <c r="BX227" t="b">
        <v>0</v>
      </c>
      <c r="BY227" t="b">
        <v>1</v>
      </c>
      <c r="BZ227">
        <f>VLOOKUP(AA227,Comps2,6,FALSE)</f>
        <v>490</v>
      </c>
      <c r="CA227">
        <f>VLOOKUP(AA227,Comps2,7,FALSE)</f>
        <v>508</v>
      </c>
      <c r="CB227" t="str">
        <f>VLOOKUP(AA227,Comps2,8,FALSE)</f>
        <v>mm</v>
      </c>
      <c r="CC227" t="str">
        <f>VLOOKUP(AA227,Comps2,9,FALSE)</f>
        <v>Field</v>
      </c>
      <c r="CD227">
        <f>VLOOKUP(AA227,Comps2,10,FALSE)</f>
        <v>2305</v>
      </c>
      <c r="CE227" t="str">
        <f>VLOOKUP(AA227,Comps2,11,FALSE)</f>
        <v>g</v>
      </c>
      <c r="CF227" t="str">
        <f>VLOOKUP(AA227,Comps2,12,FALSE)</f>
        <v>Field</v>
      </c>
      <c r="CG227">
        <f>VLOOKUP(AA227,Comps2,13,FALSE)</f>
        <v>0</v>
      </c>
      <c r="CH227">
        <f>VLOOKUP(AA227,Comps2,14,FALSE)</f>
        <v>18</v>
      </c>
      <c r="CI227" t="str">
        <f>VLOOKUP(AA227,Comps2,15,FALSE)</f>
        <v>LAB</v>
      </c>
    </row>
    <row r="228" spans="1:87" x14ac:dyDescent="0.25">
      <c r="A228" s="1">
        <v>44797</v>
      </c>
      <c r="B228">
        <v>8</v>
      </c>
      <c r="C228">
        <v>2022</v>
      </c>
      <c r="D228" t="s">
        <v>878</v>
      </c>
      <c r="E228" t="s">
        <v>879</v>
      </c>
      <c r="F228" t="s">
        <v>78</v>
      </c>
      <c r="G228" t="s">
        <v>79</v>
      </c>
      <c r="H228" t="s">
        <v>80</v>
      </c>
      <c r="I228" t="s">
        <v>81</v>
      </c>
      <c r="J228" t="s">
        <v>82</v>
      </c>
      <c r="K228" t="s">
        <v>83</v>
      </c>
      <c r="M228" t="s">
        <v>527</v>
      </c>
      <c r="N228" t="s">
        <v>86</v>
      </c>
      <c r="O228" s="2">
        <v>0.33333333333333331</v>
      </c>
      <c r="P228" t="s">
        <v>528</v>
      </c>
      <c r="Q228">
        <v>1</v>
      </c>
      <c r="R228" t="s">
        <v>88</v>
      </c>
      <c r="S228">
        <v>33.191589999999998</v>
      </c>
      <c r="T228">
        <v>-117.38888</v>
      </c>
      <c r="U228" t="s">
        <v>89</v>
      </c>
      <c r="V228" t="b">
        <v>0</v>
      </c>
      <c r="X228" t="s">
        <v>529</v>
      </c>
      <c r="Y228" t="s">
        <v>91</v>
      </c>
      <c r="AA228" t="s">
        <v>919</v>
      </c>
      <c r="AB228" t="s">
        <v>920</v>
      </c>
      <c r="AC228" t="s">
        <v>921</v>
      </c>
      <c r="AD228" t="s">
        <v>96</v>
      </c>
      <c r="AE228">
        <v>1</v>
      </c>
      <c r="AF228" t="s">
        <v>922</v>
      </c>
      <c r="AG228" t="b">
        <v>1</v>
      </c>
      <c r="AH228" t="s">
        <v>923</v>
      </c>
      <c r="AI228" t="s">
        <v>99</v>
      </c>
      <c r="AJ228" t="s">
        <v>100</v>
      </c>
      <c r="AK228">
        <v>114.92</v>
      </c>
      <c r="AL228" t="s">
        <v>101</v>
      </c>
      <c r="AN228" t="s">
        <v>924</v>
      </c>
      <c r="AO228">
        <v>1</v>
      </c>
      <c r="AP228" t="s">
        <v>103</v>
      </c>
      <c r="AQ228">
        <v>114.92</v>
      </c>
      <c r="AR228" t="s">
        <v>101</v>
      </c>
      <c r="AS228" t="s">
        <v>83</v>
      </c>
      <c r="AT228" t="s">
        <v>104</v>
      </c>
      <c r="AU228" t="s">
        <v>925</v>
      </c>
      <c r="AV228" t="s">
        <v>106</v>
      </c>
      <c r="AW228" t="s">
        <v>107</v>
      </c>
      <c r="AX228">
        <v>90</v>
      </c>
      <c r="AY228" t="s">
        <v>121</v>
      </c>
      <c r="AZ228" t="s">
        <v>109</v>
      </c>
      <c r="BA228" t="s">
        <v>110</v>
      </c>
      <c r="BB228" t="s">
        <v>122</v>
      </c>
      <c r="BC228" t="s">
        <v>1618</v>
      </c>
      <c r="BD228" s="1">
        <v>45020</v>
      </c>
      <c r="BE228" t="s">
        <v>922</v>
      </c>
      <c r="BF228" s="1">
        <v>44797</v>
      </c>
      <c r="BG228" t="s">
        <v>114</v>
      </c>
      <c r="BH228" s="1">
        <v>44981</v>
      </c>
      <c r="BI228">
        <v>1</v>
      </c>
      <c r="BJ228">
        <f>BK228*1000</f>
        <v>290</v>
      </c>
      <c r="BK228">
        <v>0.28999999999999998</v>
      </c>
      <c r="BL228">
        <v>0.28999999999999998</v>
      </c>
      <c r="BM228" t="s">
        <v>115</v>
      </c>
      <c r="BN228" t="s">
        <v>116</v>
      </c>
      <c r="BO228">
        <v>0.21</v>
      </c>
      <c r="BP228">
        <v>0.64</v>
      </c>
      <c r="BQ228">
        <v>1</v>
      </c>
      <c r="BR228" t="s">
        <v>117</v>
      </c>
      <c r="BS228" t="s">
        <v>118</v>
      </c>
      <c r="BT228" t="s">
        <v>119</v>
      </c>
      <c r="BU228" t="s">
        <v>120</v>
      </c>
      <c r="BX228" t="b">
        <v>0</v>
      </c>
      <c r="BY228" t="b">
        <v>1</v>
      </c>
      <c r="BZ228">
        <f>VLOOKUP(AA228,Comps2,6,FALSE)</f>
        <v>-88</v>
      </c>
      <c r="CA228">
        <f>VLOOKUP(AA228,Comps2,7,FALSE)</f>
        <v>213</v>
      </c>
      <c r="CB228" t="str">
        <f>VLOOKUP(AA228,Comps2,8,FALSE)</f>
        <v>mm</v>
      </c>
      <c r="CC228" t="str">
        <f>VLOOKUP(AA228,Comps2,9,FALSE)</f>
        <v>Field</v>
      </c>
      <c r="CD228">
        <f>VLOOKUP(AA228,Comps2,10,FALSE)</f>
        <v>135</v>
      </c>
      <c r="CE228" t="str">
        <f>VLOOKUP(AA228,Comps2,11,FALSE)</f>
        <v>g</v>
      </c>
      <c r="CF228" t="str">
        <f>VLOOKUP(AA228,Comps2,12,FALSE)</f>
        <v>Field</v>
      </c>
      <c r="CG228">
        <f>VLOOKUP(AA228,Comps2,13,FALSE)</f>
        <v>0</v>
      </c>
      <c r="CH228" t="e">
        <f>VLOOKUP(AA228,Comps2,14,FALSE)</f>
        <v>#N/A</v>
      </c>
      <c r="CI228" t="str">
        <f>VLOOKUP(AA228,Comps2,15,FALSE)</f>
        <v>LAB</v>
      </c>
    </row>
    <row r="229" spans="1:87" x14ac:dyDescent="0.25">
      <c r="A229" s="1">
        <v>44803</v>
      </c>
      <c r="B229">
        <v>8</v>
      </c>
      <c r="C229">
        <v>2022</v>
      </c>
      <c r="D229" t="s">
        <v>972</v>
      </c>
      <c r="E229" t="s">
        <v>973</v>
      </c>
      <c r="F229" t="s">
        <v>78</v>
      </c>
      <c r="G229" t="s">
        <v>79</v>
      </c>
      <c r="H229" t="s">
        <v>80</v>
      </c>
      <c r="I229" t="s">
        <v>81</v>
      </c>
      <c r="J229" t="s">
        <v>82</v>
      </c>
      <c r="K229" t="s">
        <v>83</v>
      </c>
      <c r="M229" t="s">
        <v>782</v>
      </c>
      <c r="N229" t="s">
        <v>86</v>
      </c>
      <c r="O229" s="2">
        <v>0.57291666666666663</v>
      </c>
      <c r="P229" t="s">
        <v>783</v>
      </c>
      <c r="Q229">
        <v>1</v>
      </c>
      <c r="R229" t="s">
        <v>88</v>
      </c>
      <c r="S229">
        <v>33.20900125</v>
      </c>
      <c r="T229">
        <v>-117.40103499999999</v>
      </c>
      <c r="U229" t="s">
        <v>89</v>
      </c>
      <c r="V229" t="b">
        <v>0</v>
      </c>
      <c r="W229">
        <v>9</v>
      </c>
      <c r="X229" t="s">
        <v>784</v>
      </c>
      <c r="Y229" t="s">
        <v>91</v>
      </c>
      <c r="AA229" t="s">
        <v>974</v>
      </c>
      <c r="AB229" t="s">
        <v>787</v>
      </c>
      <c r="AC229" t="s">
        <v>788</v>
      </c>
      <c r="AD229" t="s">
        <v>96</v>
      </c>
      <c r="AE229">
        <v>1</v>
      </c>
      <c r="AF229" t="s">
        <v>975</v>
      </c>
      <c r="AG229" t="b">
        <v>1</v>
      </c>
      <c r="AH229" t="s">
        <v>976</v>
      </c>
      <c r="AI229" t="s">
        <v>99</v>
      </c>
      <c r="AJ229" t="s">
        <v>100</v>
      </c>
      <c r="AK229">
        <v>48.75</v>
      </c>
      <c r="AL229" t="s">
        <v>101</v>
      </c>
      <c r="AN229" t="s">
        <v>977</v>
      </c>
      <c r="AO229">
        <v>1</v>
      </c>
      <c r="AP229" t="s">
        <v>103</v>
      </c>
      <c r="AQ229">
        <v>375</v>
      </c>
      <c r="AR229" t="s">
        <v>101</v>
      </c>
      <c r="AS229" t="s">
        <v>83</v>
      </c>
      <c r="AT229" t="s">
        <v>104</v>
      </c>
      <c r="AU229" t="s">
        <v>978</v>
      </c>
      <c r="AV229" t="s">
        <v>106</v>
      </c>
      <c r="AW229" t="s">
        <v>107</v>
      </c>
      <c r="AX229">
        <v>90</v>
      </c>
      <c r="AY229" t="s">
        <v>121</v>
      </c>
      <c r="AZ229" t="s">
        <v>109</v>
      </c>
      <c r="BA229" t="s">
        <v>110</v>
      </c>
      <c r="BB229" t="s">
        <v>122</v>
      </c>
      <c r="BC229" t="s">
        <v>1618</v>
      </c>
      <c r="BD229" s="1">
        <v>45020</v>
      </c>
      <c r="BE229" t="s">
        <v>979</v>
      </c>
      <c r="BF229" s="1">
        <v>44803</v>
      </c>
      <c r="BG229" t="s">
        <v>114</v>
      </c>
      <c r="BH229" s="1">
        <v>44981</v>
      </c>
      <c r="BI229">
        <v>1</v>
      </c>
      <c r="BJ229">
        <f>BK229*1000</f>
        <v>290</v>
      </c>
      <c r="BK229">
        <v>0.28999999999999998</v>
      </c>
      <c r="BL229">
        <v>0.28999999999999998</v>
      </c>
      <c r="BM229" t="s">
        <v>115</v>
      </c>
      <c r="BN229" t="s">
        <v>116</v>
      </c>
      <c r="BO229">
        <v>0.21</v>
      </c>
      <c r="BP229">
        <v>0.64</v>
      </c>
      <c r="BQ229">
        <v>1</v>
      </c>
      <c r="BR229" t="s">
        <v>117</v>
      </c>
      <c r="BS229" t="s">
        <v>118</v>
      </c>
      <c r="BT229" t="s">
        <v>119</v>
      </c>
      <c r="BU229" t="s">
        <v>120</v>
      </c>
      <c r="BX229" t="b">
        <v>0</v>
      </c>
      <c r="BY229" t="b">
        <v>1</v>
      </c>
      <c r="BZ229">
        <f>VLOOKUP(AA229,Comps2,6,FALSE)</f>
        <v>184</v>
      </c>
      <c r="CA229">
        <f>VLOOKUP(AA229,Comps2,7,FALSE)</f>
        <v>200</v>
      </c>
      <c r="CB229" t="str">
        <f>VLOOKUP(AA229,Comps2,8,FALSE)</f>
        <v>mm</v>
      </c>
      <c r="CC229" t="str">
        <f>VLOOKUP(AA229,Comps2,9,FALSE)</f>
        <v>Field</v>
      </c>
      <c r="CD229">
        <f>VLOOKUP(AA229,Comps2,10,FALSE)</f>
        <v>165</v>
      </c>
      <c r="CE229" t="str">
        <f>VLOOKUP(AA229,Comps2,11,FALSE)</f>
        <v>g</v>
      </c>
      <c r="CF229" t="str">
        <f>VLOOKUP(AA229,Comps2,12,FALSE)</f>
        <v>Field</v>
      </c>
      <c r="CG229">
        <f>VLOOKUP(AA229,Comps2,13,FALSE)</f>
        <v>0</v>
      </c>
      <c r="CH229" t="e">
        <f>VLOOKUP(AA229,Comps2,14,FALSE)</f>
        <v>#N/A</v>
      </c>
      <c r="CI229" t="str">
        <f>VLOOKUP(AA229,Comps2,15,FALSE)</f>
        <v>LAB</v>
      </c>
    </row>
    <row r="230" spans="1:87" x14ac:dyDescent="0.25">
      <c r="A230" s="1">
        <v>44803</v>
      </c>
      <c r="B230">
        <v>8</v>
      </c>
      <c r="C230">
        <v>2022</v>
      </c>
      <c r="D230" t="s">
        <v>972</v>
      </c>
      <c r="E230" t="s">
        <v>973</v>
      </c>
      <c r="F230" t="s">
        <v>78</v>
      </c>
      <c r="G230" t="s">
        <v>79</v>
      </c>
      <c r="H230" t="s">
        <v>80</v>
      </c>
      <c r="I230" t="s">
        <v>81</v>
      </c>
      <c r="J230" t="s">
        <v>82</v>
      </c>
      <c r="K230" t="s">
        <v>83</v>
      </c>
      <c r="M230" t="s">
        <v>782</v>
      </c>
      <c r="N230" t="s">
        <v>86</v>
      </c>
      <c r="O230" s="2">
        <v>0.57291666666666663</v>
      </c>
      <c r="P230" t="s">
        <v>783</v>
      </c>
      <c r="Q230">
        <v>1</v>
      </c>
      <c r="R230" t="s">
        <v>88</v>
      </c>
      <c r="S230">
        <v>33.20900125</v>
      </c>
      <c r="T230">
        <v>-117.40103499999999</v>
      </c>
      <c r="U230" t="s">
        <v>89</v>
      </c>
      <c r="V230" t="b">
        <v>0</v>
      </c>
      <c r="W230">
        <v>9</v>
      </c>
      <c r="X230" t="s">
        <v>784</v>
      </c>
      <c r="Y230" t="s">
        <v>91</v>
      </c>
      <c r="AA230" t="s">
        <v>980</v>
      </c>
      <c r="AB230" t="s">
        <v>787</v>
      </c>
      <c r="AC230" t="s">
        <v>788</v>
      </c>
      <c r="AD230" t="s">
        <v>96</v>
      </c>
      <c r="AE230">
        <v>1</v>
      </c>
      <c r="AF230" t="s">
        <v>981</v>
      </c>
      <c r="AG230" t="b">
        <v>1</v>
      </c>
      <c r="AH230" t="s">
        <v>982</v>
      </c>
      <c r="AI230" t="s">
        <v>99</v>
      </c>
      <c r="AJ230" t="s">
        <v>100</v>
      </c>
      <c r="AK230">
        <v>56.25</v>
      </c>
      <c r="AL230" t="s">
        <v>101</v>
      </c>
      <c r="AN230" t="s">
        <v>977</v>
      </c>
      <c r="AO230">
        <v>1</v>
      </c>
      <c r="AP230" t="s">
        <v>103</v>
      </c>
      <c r="AQ230">
        <v>375</v>
      </c>
      <c r="AR230" t="s">
        <v>101</v>
      </c>
      <c r="AS230" t="s">
        <v>83</v>
      </c>
      <c r="AT230" t="s">
        <v>104</v>
      </c>
      <c r="AU230" t="s">
        <v>978</v>
      </c>
      <c r="AV230" t="s">
        <v>106</v>
      </c>
      <c r="AW230" t="s">
        <v>107</v>
      </c>
      <c r="AX230">
        <v>90</v>
      </c>
      <c r="AY230" t="s">
        <v>121</v>
      </c>
      <c r="AZ230" t="s">
        <v>109</v>
      </c>
      <c r="BA230" t="s">
        <v>110</v>
      </c>
      <c r="BB230" t="s">
        <v>122</v>
      </c>
      <c r="BC230" t="s">
        <v>1618</v>
      </c>
      <c r="BD230" s="1">
        <v>45020</v>
      </c>
      <c r="BE230" t="s">
        <v>979</v>
      </c>
      <c r="BF230" s="1">
        <v>44803</v>
      </c>
      <c r="BG230" t="s">
        <v>114</v>
      </c>
      <c r="BH230" s="1">
        <v>44981</v>
      </c>
      <c r="BI230">
        <v>1</v>
      </c>
      <c r="BJ230">
        <f>BK230*1000</f>
        <v>290</v>
      </c>
      <c r="BK230">
        <v>0.28999999999999998</v>
      </c>
      <c r="BL230">
        <v>0.28999999999999998</v>
      </c>
      <c r="BM230" t="s">
        <v>115</v>
      </c>
      <c r="BN230" t="s">
        <v>116</v>
      </c>
      <c r="BO230">
        <v>0.21</v>
      </c>
      <c r="BP230">
        <v>0.64</v>
      </c>
      <c r="BQ230">
        <v>1</v>
      </c>
      <c r="BR230" t="s">
        <v>117</v>
      </c>
      <c r="BS230" t="s">
        <v>118</v>
      </c>
      <c r="BT230" t="s">
        <v>119</v>
      </c>
      <c r="BU230" t="s">
        <v>120</v>
      </c>
      <c r="BX230" t="b">
        <v>0</v>
      </c>
      <c r="BY230" t="b">
        <v>1</v>
      </c>
      <c r="BZ230">
        <f>VLOOKUP(AA230,Comps2,6,FALSE)</f>
        <v>191</v>
      </c>
      <c r="CA230">
        <f>VLOOKUP(AA230,Comps2,7,FALSE)</f>
        <v>210</v>
      </c>
      <c r="CB230" t="str">
        <f>VLOOKUP(AA230,Comps2,8,FALSE)</f>
        <v>mm</v>
      </c>
      <c r="CC230" t="str">
        <f>VLOOKUP(AA230,Comps2,9,FALSE)</f>
        <v>Field</v>
      </c>
      <c r="CD230">
        <f>VLOOKUP(AA230,Comps2,10,FALSE)</f>
        <v>195</v>
      </c>
      <c r="CE230" t="str">
        <f>VLOOKUP(AA230,Comps2,11,FALSE)</f>
        <v>g</v>
      </c>
      <c r="CF230" t="str">
        <f>VLOOKUP(AA230,Comps2,12,FALSE)</f>
        <v>Field</v>
      </c>
      <c r="CG230">
        <f>VLOOKUP(AA230,Comps2,13,FALSE)</f>
        <v>0</v>
      </c>
      <c r="CH230" t="e">
        <f>VLOOKUP(AA230,Comps2,14,FALSE)</f>
        <v>#N/A</v>
      </c>
      <c r="CI230" t="str">
        <f>VLOOKUP(AA230,Comps2,15,FALSE)</f>
        <v>LAB</v>
      </c>
    </row>
    <row r="231" spans="1:87" x14ac:dyDescent="0.25">
      <c r="A231" s="1">
        <v>44803</v>
      </c>
      <c r="B231">
        <v>8</v>
      </c>
      <c r="C231">
        <v>2022</v>
      </c>
      <c r="D231" t="s">
        <v>972</v>
      </c>
      <c r="E231" t="s">
        <v>973</v>
      </c>
      <c r="F231" t="s">
        <v>78</v>
      </c>
      <c r="G231" t="s">
        <v>79</v>
      </c>
      <c r="H231" t="s">
        <v>80</v>
      </c>
      <c r="I231" t="s">
        <v>81</v>
      </c>
      <c r="J231" t="s">
        <v>82</v>
      </c>
      <c r="K231" t="s">
        <v>83</v>
      </c>
      <c r="M231" t="s">
        <v>782</v>
      </c>
      <c r="N231" t="s">
        <v>86</v>
      </c>
      <c r="O231" s="2">
        <v>0.57291666666666663</v>
      </c>
      <c r="P231" t="s">
        <v>783</v>
      </c>
      <c r="Q231">
        <v>1</v>
      </c>
      <c r="R231" t="s">
        <v>88</v>
      </c>
      <c r="S231">
        <v>33.20900125</v>
      </c>
      <c r="T231">
        <v>-117.40103499999999</v>
      </c>
      <c r="U231" t="s">
        <v>89</v>
      </c>
      <c r="V231" t="b">
        <v>0</v>
      </c>
      <c r="W231">
        <v>9</v>
      </c>
      <c r="X231" t="s">
        <v>784</v>
      </c>
      <c r="Y231" t="s">
        <v>91</v>
      </c>
      <c r="AA231" t="s">
        <v>983</v>
      </c>
      <c r="AB231" t="s">
        <v>787</v>
      </c>
      <c r="AC231" t="s">
        <v>788</v>
      </c>
      <c r="AD231" t="s">
        <v>96</v>
      </c>
      <c r="AE231">
        <v>1</v>
      </c>
      <c r="AF231" t="s">
        <v>984</v>
      </c>
      <c r="AG231" t="b">
        <v>1</v>
      </c>
      <c r="AH231" t="s">
        <v>985</v>
      </c>
      <c r="AI231" t="s">
        <v>99</v>
      </c>
      <c r="AJ231" t="s">
        <v>100</v>
      </c>
      <c r="AK231">
        <v>56.25</v>
      </c>
      <c r="AL231" t="s">
        <v>101</v>
      </c>
      <c r="AN231" t="s">
        <v>977</v>
      </c>
      <c r="AO231">
        <v>1</v>
      </c>
      <c r="AP231" t="s">
        <v>103</v>
      </c>
      <c r="AQ231">
        <v>375</v>
      </c>
      <c r="AR231" t="s">
        <v>101</v>
      </c>
      <c r="AS231" t="s">
        <v>83</v>
      </c>
      <c r="AT231" t="s">
        <v>104</v>
      </c>
      <c r="AU231" t="s">
        <v>978</v>
      </c>
      <c r="AV231" t="s">
        <v>106</v>
      </c>
      <c r="AW231" t="s">
        <v>107</v>
      </c>
      <c r="AX231">
        <v>90</v>
      </c>
      <c r="AY231" t="s">
        <v>121</v>
      </c>
      <c r="AZ231" t="s">
        <v>109</v>
      </c>
      <c r="BA231" t="s">
        <v>110</v>
      </c>
      <c r="BB231" t="s">
        <v>122</v>
      </c>
      <c r="BC231" t="s">
        <v>1618</v>
      </c>
      <c r="BD231" s="1">
        <v>45020</v>
      </c>
      <c r="BE231" t="s">
        <v>979</v>
      </c>
      <c r="BF231" s="1">
        <v>44803</v>
      </c>
      <c r="BG231" t="s">
        <v>114</v>
      </c>
      <c r="BH231" s="1">
        <v>44981</v>
      </c>
      <c r="BI231">
        <v>1</v>
      </c>
      <c r="BJ231">
        <f>BK231*1000</f>
        <v>290</v>
      </c>
      <c r="BK231">
        <v>0.28999999999999998</v>
      </c>
      <c r="BL231">
        <v>0.28999999999999998</v>
      </c>
      <c r="BM231" t="s">
        <v>115</v>
      </c>
      <c r="BN231" t="s">
        <v>116</v>
      </c>
      <c r="BO231">
        <v>0.21</v>
      </c>
      <c r="BP231">
        <v>0.64</v>
      </c>
      <c r="BQ231">
        <v>1</v>
      </c>
      <c r="BR231" t="s">
        <v>117</v>
      </c>
      <c r="BS231" t="s">
        <v>118</v>
      </c>
      <c r="BT231" t="s">
        <v>119</v>
      </c>
      <c r="BU231" t="s">
        <v>120</v>
      </c>
      <c r="BX231" t="b">
        <v>0</v>
      </c>
      <c r="BY231" t="b">
        <v>1</v>
      </c>
      <c r="BZ231">
        <f>VLOOKUP(AA231,Comps2,6,FALSE)</f>
        <v>198</v>
      </c>
      <c r="CA231">
        <f>VLOOKUP(AA231,Comps2,7,FALSE)</f>
        <v>217</v>
      </c>
      <c r="CB231" t="str">
        <f>VLOOKUP(AA231,Comps2,8,FALSE)</f>
        <v>mm</v>
      </c>
      <c r="CC231" t="str">
        <f>VLOOKUP(AA231,Comps2,9,FALSE)</f>
        <v>Field</v>
      </c>
      <c r="CD231">
        <f>VLOOKUP(AA231,Comps2,10,FALSE)</f>
        <v>195</v>
      </c>
      <c r="CE231" t="str">
        <f>VLOOKUP(AA231,Comps2,11,FALSE)</f>
        <v>g</v>
      </c>
      <c r="CF231" t="str">
        <f>VLOOKUP(AA231,Comps2,12,FALSE)</f>
        <v>Field</v>
      </c>
      <c r="CG231">
        <f>VLOOKUP(AA231,Comps2,13,FALSE)</f>
        <v>0</v>
      </c>
      <c r="CH231" t="e">
        <f>VLOOKUP(AA231,Comps2,14,FALSE)</f>
        <v>#N/A</v>
      </c>
      <c r="CI231" t="str">
        <f>VLOOKUP(AA231,Comps2,15,FALSE)</f>
        <v>LAB</v>
      </c>
    </row>
    <row r="232" spans="1:87" x14ac:dyDescent="0.25">
      <c r="A232" s="1">
        <v>44803</v>
      </c>
      <c r="B232">
        <v>8</v>
      </c>
      <c r="C232">
        <v>2022</v>
      </c>
      <c r="D232" t="s">
        <v>972</v>
      </c>
      <c r="E232" t="s">
        <v>973</v>
      </c>
      <c r="F232" t="s">
        <v>78</v>
      </c>
      <c r="G232" t="s">
        <v>79</v>
      </c>
      <c r="H232" t="s">
        <v>80</v>
      </c>
      <c r="I232" t="s">
        <v>81</v>
      </c>
      <c r="J232" t="s">
        <v>82</v>
      </c>
      <c r="K232" t="s">
        <v>83</v>
      </c>
      <c r="M232" t="s">
        <v>782</v>
      </c>
      <c r="N232" t="s">
        <v>86</v>
      </c>
      <c r="O232" s="2">
        <v>0.57291666666666663</v>
      </c>
      <c r="P232" t="s">
        <v>783</v>
      </c>
      <c r="Q232">
        <v>1</v>
      </c>
      <c r="R232" t="s">
        <v>88</v>
      </c>
      <c r="S232">
        <v>33.20900125</v>
      </c>
      <c r="T232">
        <v>-117.40103499999999</v>
      </c>
      <c r="U232" t="s">
        <v>89</v>
      </c>
      <c r="V232" t="b">
        <v>0</v>
      </c>
      <c r="W232">
        <v>9</v>
      </c>
      <c r="X232" t="s">
        <v>784</v>
      </c>
      <c r="Y232" t="s">
        <v>91</v>
      </c>
      <c r="AA232" t="s">
        <v>986</v>
      </c>
      <c r="AB232" t="s">
        <v>787</v>
      </c>
      <c r="AC232" t="s">
        <v>788</v>
      </c>
      <c r="AD232" t="s">
        <v>96</v>
      </c>
      <c r="AE232">
        <v>1</v>
      </c>
      <c r="AF232" t="s">
        <v>987</v>
      </c>
      <c r="AG232" t="b">
        <v>1</v>
      </c>
      <c r="AH232" t="s">
        <v>988</v>
      </c>
      <c r="AI232" t="s">
        <v>99</v>
      </c>
      <c r="AJ232" t="s">
        <v>100</v>
      </c>
      <c r="AK232">
        <v>108.75</v>
      </c>
      <c r="AL232" t="s">
        <v>101</v>
      </c>
      <c r="AN232" t="s">
        <v>977</v>
      </c>
      <c r="AO232">
        <v>1</v>
      </c>
      <c r="AP232" t="s">
        <v>103</v>
      </c>
      <c r="AQ232">
        <v>375</v>
      </c>
      <c r="AR232" t="s">
        <v>101</v>
      </c>
      <c r="AS232" t="s">
        <v>83</v>
      </c>
      <c r="AT232" t="s">
        <v>104</v>
      </c>
      <c r="AU232" t="s">
        <v>978</v>
      </c>
      <c r="AV232" t="s">
        <v>106</v>
      </c>
      <c r="AW232" t="s">
        <v>107</v>
      </c>
      <c r="AX232">
        <v>90</v>
      </c>
      <c r="AY232" t="s">
        <v>121</v>
      </c>
      <c r="AZ232" t="s">
        <v>109</v>
      </c>
      <c r="BA232" t="s">
        <v>110</v>
      </c>
      <c r="BB232" t="s">
        <v>122</v>
      </c>
      <c r="BC232" t="s">
        <v>1618</v>
      </c>
      <c r="BD232" s="1">
        <v>45020</v>
      </c>
      <c r="BE232" t="s">
        <v>979</v>
      </c>
      <c r="BF232" s="1">
        <v>44803</v>
      </c>
      <c r="BG232" t="s">
        <v>114</v>
      </c>
      <c r="BH232" s="1">
        <v>44981</v>
      </c>
      <c r="BI232">
        <v>1</v>
      </c>
      <c r="BJ232">
        <f>BK232*1000</f>
        <v>290</v>
      </c>
      <c r="BK232">
        <v>0.28999999999999998</v>
      </c>
      <c r="BL232">
        <v>0.28999999999999998</v>
      </c>
      <c r="BM232" t="s">
        <v>115</v>
      </c>
      <c r="BN232" t="s">
        <v>116</v>
      </c>
      <c r="BO232">
        <v>0.21</v>
      </c>
      <c r="BP232">
        <v>0.64</v>
      </c>
      <c r="BQ232">
        <v>1</v>
      </c>
      <c r="BR232" t="s">
        <v>117</v>
      </c>
      <c r="BS232" t="s">
        <v>118</v>
      </c>
      <c r="BT232" t="s">
        <v>119</v>
      </c>
      <c r="BU232" t="s">
        <v>120</v>
      </c>
      <c r="BX232" t="b">
        <v>0</v>
      </c>
      <c r="BY232" t="b">
        <v>1</v>
      </c>
      <c r="BZ232">
        <f>VLOOKUP(AA232,Comps2,6,FALSE)</f>
        <v>246</v>
      </c>
      <c r="CA232">
        <f>VLOOKUP(AA232,Comps2,7,FALSE)</f>
        <v>266</v>
      </c>
      <c r="CB232" t="str">
        <f>VLOOKUP(AA232,Comps2,8,FALSE)</f>
        <v>mm</v>
      </c>
      <c r="CC232" t="str">
        <f>VLOOKUP(AA232,Comps2,9,FALSE)</f>
        <v>Field</v>
      </c>
      <c r="CD232">
        <f>VLOOKUP(AA232,Comps2,10,FALSE)</f>
        <v>365</v>
      </c>
      <c r="CE232" t="str">
        <f>VLOOKUP(AA232,Comps2,11,FALSE)</f>
        <v>g</v>
      </c>
      <c r="CF232" t="str">
        <f>VLOOKUP(AA232,Comps2,12,FALSE)</f>
        <v>Field</v>
      </c>
      <c r="CG232">
        <f>VLOOKUP(AA232,Comps2,13,FALSE)</f>
        <v>0</v>
      </c>
      <c r="CH232" t="e">
        <f>VLOOKUP(AA232,Comps2,14,FALSE)</f>
        <v>#N/A</v>
      </c>
      <c r="CI232" t="str">
        <f>VLOOKUP(AA232,Comps2,15,FALSE)</f>
        <v>LAB</v>
      </c>
    </row>
    <row r="233" spans="1:87" x14ac:dyDescent="0.25">
      <c r="A233" s="1">
        <v>44803</v>
      </c>
      <c r="B233">
        <v>8</v>
      </c>
      <c r="C233">
        <v>2022</v>
      </c>
      <c r="D233" t="s">
        <v>972</v>
      </c>
      <c r="E233" t="s">
        <v>973</v>
      </c>
      <c r="F233" t="s">
        <v>78</v>
      </c>
      <c r="G233" t="s">
        <v>79</v>
      </c>
      <c r="H233" t="s">
        <v>80</v>
      </c>
      <c r="I233" t="s">
        <v>81</v>
      </c>
      <c r="J233" t="s">
        <v>82</v>
      </c>
      <c r="K233" t="s">
        <v>83</v>
      </c>
      <c r="M233" t="s">
        <v>782</v>
      </c>
      <c r="N233" t="s">
        <v>86</v>
      </c>
      <c r="O233" s="2">
        <v>0.57291666666666663</v>
      </c>
      <c r="P233" t="s">
        <v>783</v>
      </c>
      <c r="Q233">
        <v>1</v>
      </c>
      <c r="R233" t="s">
        <v>88</v>
      </c>
      <c r="S233">
        <v>33.20900125</v>
      </c>
      <c r="T233">
        <v>-117.40103499999999</v>
      </c>
      <c r="U233" t="s">
        <v>89</v>
      </c>
      <c r="V233" t="b">
        <v>0</v>
      </c>
      <c r="W233">
        <v>9</v>
      </c>
      <c r="X233" t="s">
        <v>784</v>
      </c>
      <c r="Y233" t="s">
        <v>91</v>
      </c>
      <c r="AA233" t="s">
        <v>989</v>
      </c>
      <c r="AB233" t="s">
        <v>787</v>
      </c>
      <c r="AC233" t="s">
        <v>788</v>
      </c>
      <c r="AD233" t="s">
        <v>96</v>
      </c>
      <c r="AE233">
        <v>1</v>
      </c>
      <c r="AF233" t="s">
        <v>990</v>
      </c>
      <c r="AG233" t="b">
        <v>1</v>
      </c>
      <c r="AH233" t="s">
        <v>991</v>
      </c>
      <c r="AI233" t="s">
        <v>99</v>
      </c>
      <c r="AJ233" t="s">
        <v>100</v>
      </c>
      <c r="AK233">
        <v>105</v>
      </c>
      <c r="AL233" t="s">
        <v>101</v>
      </c>
      <c r="AN233" t="s">
        <v>977</v>
      </c>
      <c r="AO233">
        <v>1</v>
      </c>
      <c r="AP233" t="s">
        <v>103</v>
      </c>
      <c r="AQ233">
        <v>375</v>
      </c>
      <c r="AR233" t="s">
        <v>101</v>
      </c>
      <c r="AS233" t="s">
        <v>83</v>
      </c>
      <c r="AT233" t="s">
        <v>104</v>
      </c>
      <c r="AU233" t="s">
        <v>978</v>
      </c>
      <c r="AV233" t="s">
        <v>106</v>
      </c>
      <c r="AW233" t="s">
        <v>107</v>
      </c>
      <c r="AX233">
        <v>90</v>
      </c>
      <c r="AY233" t="s">
        <v>121</v>
      </c>
      <c r="AZ233" t="s">
        <v>109</v>
      </c>
      <c r="BA233" t="s">
        <v>110</v>
      </c>
      <c r="BB233" t="s">
        <v>122</v>
      </c>
      <c r="BC233" t="s">
        <v>1618</v>
      </c>
      <c r="BD233" s="1">
        <v>45020</v>
      </c>
      <c r="BE233" t="s">
        <v>979</v>
      </c>
      <c r="BF233" s="1">
        <v>44803</v>
      </c>
      <c r="BG233" t="s">
        <v>114</v>
      </c>
      <c r="BH233" s="1">
        <v>44981</v>
      </c>
      <c r="BI233">
        <v>1</v>
      </c>
      <c r="BJ233">
        <f>BK233*1000</f>
        <v>290</v>
      </c>
      <c r="BK233">
        <v>0.28999999999999998</v>
      </c>
      <c r="BL233">
        <v>0.28999999999999998</v>
      </c>
      <c r="BM233" t="s">
        <v>115</v>
      </c>
      <c r="BN233" t="s">
        <v>116</v>
      </c>
      <c r="BO233">
        <v>0.21</v>
      </c>
      <c r="BP233">
        <v>0.64</v>
      </c>
      <c r="BQ233">
        <v>1</v>
      </c>
      <c r="BR233" t="s">
        <v>117</v>
      </c>
      <c r="BS233" t="s">
        <v>118</v>
      </c>
      <c r="BT233" t="s">
        <v>119</v>
      </c>
      <c r="BU233" t="s">
        <v>120</v>
      </c>
      <c r="BX233" t="b">
        <v>0</v>
      </c>
      <c r="BY233" t="b">
        <v>1</v>
      </c>
      <c r="BZ233">
        <f>VLOOKUP(AA233,Comps2,6,FALSE)</f>
        <v>240</v>
      </c>
      <c r="CA233">
        <f>VLOOKUP(AA233,Comps2,7,FALSE)</f>
        <v>259</v>
      </c>
      <c r="CB233" t="str">
        <f>VLOOKUP(AA233,Comps2,8,FALSE)</f>
        <v>mm</v>
      </c>
      <c r="CC233" t="str">
        <f>VLOOKUP(AA233,Comps2,9,FALSE)</f>
        <v>Field</v>
      </c>
      <c r="CD233">
        <f>VLOOKUP(AA233,Comps2,10,FALSE)</f>
        <v>350</v>
      </c>
      <c r="CE233" t="str">
        <f>VLOOKUP(AA233,Comps2,11,FALSE)</f>
        <v>g</v>
      </c>
      <c r="CF233" t="str">
        <f>VLOOKUP(AA233,Comps2,12,FALSE)</f>
        <v>Field</v>
      </c>
      <c r="CG233">
        <f>VLOOKUP(AA233,Comps2,13,FALSE)</f>
        <v>0</v>
      </c>
      <c r="CH233" t="e">
        <f>VLOOKUP(AA233,Comps2,14,FALSE)</f>
        <v>#N/A</v>
      </c>
      <c r="CI233" t="str">
        <f>VLOOKUP(AA233,Comps2,15,FALSE)</f>
        <v>LAB</v>
      </c>
    </row>
    <row r="234" spans="1:87" x14ac:dyDescent="0.25">
      <c r="A234" s="1">
        <v>44698</v>
      </c>
      <c r="B234">
        <v>5</v>
      </c>
      <c r="C234">
        <v>2022</v>
      </c>
      <c r="D234" t="s">
        <v>280</v>
      </c>
      <c r="E234" t="s">
        <v>281</v>
      </c>
      <c r="F234" t="s">
        <v>78</v>
      </c>
      <c r="G234" t="s">
        <v>79</v>
      </c>
      <c r="H234" t="s">
        <v>80</v>
      </c>
      <c r="I234" t="s">
        <v>81</v>
      </c>
      <c r="J234" t="s">
        <v>82</v>
      </c>
      <c r="K234" t="s">
        <v>83</v>
      </c>
      <c r="L234" t="s">
        <v>282</v>
      </c>
      <c r="M234" t="s">
        <v>85</v>
      </c>
      <c r="N234" t="s">
        <v>86</v>
      </c>
      <c r="O234" s="2">
        <v>0.375</v>
      </c>
      <c r="P234" t="s">
        <v>87</v>
      </c>
      <c r="Q234">
        <v>1</v>
      </c>
      <c r="R234" t="s">
        <v>88</v>
      </c>
      <c r="S234">
        <v>32.988633999999998</v>
      </c>
      <c r="T234">
        <v>-116.582258</v>
      </c>
      <c r="U234" t="s">
        <v>89</v>
      </c>
      <c r="V234" t="b">
        <v>0</v>
      </c>
      <c r="W234">
        <v>9</v>
      </c>
      <c r="X234" t="s">
        <v>90</v>
      </c>
      <c r="Y234" t="s">
        <v>91</v>
      </c>
      <c r="Z234" t="s">
        <v>92</v>
      </c>
      <c r="AA234" t="s">
        <v>346</v>
      </c>
      <c r="AB234" t="s">
        <v>347</v>
      </c>
      <c r="AC234" t="s">
        <v>348</v>
      </c>
      <c r="AD234" t="s">
        <v>96</v>
      </c>
      <c r="AE234">
        <v>1</v>
      </c>
      <c r="AF234" t="s">
        <v>349</v>
      </c>
      <c r="AG234" t="b">
        <v>1</v>
      </c>
      <c r="AH234" t="s">
        <v>350</v>
      </c>
      <c r="AI234" t="s">
        <v>146</v>
      </c>
      <c r="AJ234" t="s">
        <v>147</v>
      </c>
      <c r="AK234">
        <v>43.09</v>
      </c>
      <c r="AL234" t="s">
        <v>101</v>
      </c>
      <c r="AN234" t="s">
        <v>351</v>
      </c>
      <c r="AO234">
        <v>1</v>
      </c>
      <c r="AP234" t="s">
        <v>103</v>
      </c>
      <c r="AQ234">
        <v>215.45</v>
      </c>
      <c r="AR234" t="s">
        <v>101</v>
      </c>
      <c r="AS234" t="s">
        <v>83</v>
      </c>
      <c r="AT234" t="s">
        <v>104</v>
      </c>
      <c r="AU234" t="s">
        <v>352</v>
      </c>
      <c r="AV234" t="s">
        <v>106</v>
      </c>
      <c r="AW234" t="s">
        <v>107</v>
      </c>
      <c r="AX234">
        <v>90</v>
      </c>
      <c r="AY234" t="s">
        <v>121</v>
      </c>
      <c r="AZ234" t="s">
        <v>109</v>
      </c>
      <c r="BA234" t="s">
        <v>110</v>
      </c>
      <c r="BB234" t="s">
        <v>122</v>
      </c>
      <c r="BC234" t="s">
        <v>112</v>
      </c>
      <c r="BD234" s="1">
        <v>44839</v>
      </c>
      <c r="BE234" t="s">
        <v>1612</v>
      </c>
      <c r="BF234" s="1">
        <v>44698</v>
      </c>
      <c r="BG234" t="s">
        <v>114</v>
      </c>
      <c r="BH234" s="1">
        <v>44819</v>
      </c>
      <c r="BI234">
        <v>2</v>
      </c>
      <c r="BJ234">
        <f>BK234*1000</f>
        <v>280</v>
      </c>
      <c r="BK234">
        <v>0.28000000000000003</v>
      </c>
      <c r="BL234">
        <v>0.28000000000000003</v>
      </c>
      <c r="BM234" t="s">
        <v>115</v>
      </c>
      <c r="BN234" t="s">
        <v>116</v>
      </c>
      <c r="BO234">
        <v>0.21</v>
      </c>
      <c r="BP234">
        <v>0.62</v>
      </c>
      <c r="BQ234">
        <v>1</v>
      </c>
      <c r="BR234" t="s">
        <v>117</v>
      </c>
      <c r="BS234" t="s">
        <v>118</v>
      </c>
      <c r="BT234" t="s">
        <v>119</v>
      </c>
      <c r="BU234" t="s">
        <v>120</v>
      </c>
      <c r="BW234" t="s">
        <v>1613</v>
      </c>
      <c r="BX234" t="b">
        <v>0</v>
      </c>
      <c r="BY234" t="b">
        <v>1</v>
      </c>
      <c r="BZ234">
        <f>VLOOKUP(AA234,Comps2,6,FALSE)</f>
        <v>408</v>
      </c>
      <c r="CA234">
        <f>VLOOKUP(AA234,Comps2,7,FALSE)</f>
        <v>455</v>
      </c>
      <c r="CB234" t="str">
        <f>VLOOKUP(AA234,Comps2,8,FALSE)</f>
        <v>mm</v>
      </c>
      <c r="CC234" t="str">
        <f>VLOOKUP(AA234,Comps2,9,FALSE)</f>
        <v>Field</v>
      </c>
      <c r="CD234">
        <f>VLOOKUP(AA234,Comps2,10,FALSE)</f>
        <v>1490</v>
      </c>
      <c r="CE234" t="str">
        <f>VLOOKUP(AA234,Comps2,11,FALSE)</f>
        <v>g</v>
      </c>
      <c r="CF234" t="str">
        <f>VLOOKUP(AA234,Comps2,12,FALSE)</f>
        <v>Field</v>
      </c>
      <c r="CG234">
        <f>VLOOKUP(AA234,Comps2,13,FALSE)</f>
        <v>0</v>
      </c>
      <c r="CH234" t="e">
        <f>VLOOKUP(AA234,Comps2,14,FALSE)</f>
        <v>#N/A</v>
      </c>
      <c r="CI234" t="str">
        <f>VLOOKUP(AA234,Comps2,15,FALSE)</f>
        <v>M</v>
      </c>
    </row>
    <row r="235" spans="1:87" x14ac:dyDescent="0.25">
      <c r="A235" s="1">
        <v>44698</v>
      </c>
      <c r="B235">
        <v>5</v>
      </c>
      <c r="C235">
        <v>2022</v>
      </c>
      <c r="D235" t="s">
        <v>280</v>
      </c>
      <c r="E235" t="s">
        <v>281</v>
      </c>
      <c r="F235" t="s">
        <v>78</v>
      </c>
      <c r="G235" t="s">
        <v>79</v>
      </c>
      <c r="H235" t="s">
        <v>80</v>
      </c>
      <c r="I235" t="s">
        <v>81</v>
      </c>
      <c r="J235" t="s">
        <v>82</v>
      </c>
      <c r="K235" t="s">
        <v>83</v>
      </c>
      <c r="L235" t="s">
        <v>282</v>
      </c>
      <c r="M235" t="s">
        <v>85</v>
      </c>
      <c r="N235" t="s">
        <v>86</v>
      </c>
      <c r="O235" s="2">
        <v>0.375</v>
      </c>
      <c r="P235" t="s">
        <v>87</v>
      </c>
      <c r="Q235">
        <v>1</v>
      </c>
      <c r="R235" t="s">
        <v>88</v>
      </c>
      <c r="S235">
        <v>32.988633999999998</v>
      </c>
      <c r="T235">
        <v>-116.582258</v>
      </c>
      <c r="U235" t="s">
        <v>89</v>
      </c>
      <c r="V235" t="b">
        <v>0</v>
      </c>
      <c r="W235">
        <v>9</v>
      </c>
      <c r="X235" t="s">
        <v>90</v>
      </c>
      <c r="Y235" t="s">
        <v>91</v>
      </c>
      <c r="Z235" t="s">
        <v>92</v>
      </c>
      <c r="AA235" t="s">
        <v>354</v>
      </c>
      <c r="AB235" t="s">
        <v>347</v>
      </c>
      <c r="AC235" t="s">
        <v>348</v>
      </c>
      <c r="AD235" t="s">
        <v>96</v>
      </c>
      <c r="AE235">
        <v>1</v>
      </c>
      <c r="AF235" t="s">
        <v>355</v>
      </c>
      <c r="AG235" t="b">
        <v>1</v>
      </c>
      <c r="AH235" t="s">
        <v>356</v>
      </c>
      <c r="AI235" t="s">
        <v>146</v>
      </c>
      <c r="AJ235" t="s">
        <v>147</v>
      </c>
      <c r="AK235">
        <v>43.09</v>
      </c>
      <c r="AL235" t="s">
        <v>101</v>
      </c>
      <c r="AN235" t="s">
        <v>351</v>
      </c>
      <c r="AO235">
        <v>1</v>
      </c>
      <c r="AP235" t="s">
        <v>103</v>
      </c>
      <c r="AQ235">
        <v>215.45</v>
      </c>
      <c r="AR235" t="s">
        <v>101</v>
      </c>
      <c r="AS235" t="s">
        <v>83</v>
      </c>
      <c r="AT235" t="s">
        <v>104</v>
      </c>
      <c r="AU235" t="s">
        <v>352</v>
      </c>
      <c r="AV235" t="s">
        <v>106</v>
      </c>
      <c r="AW235" t="s">
        <v>107</v>
      </c>
      <c r="AX235">
        <v>90</v>
      </c>
      <c r="AY235" t="s">
        <v>121</v>
      </c>
      <c r="AZ235" t="s">
        <v>109</v>
      </c>
      <c r="BA235" t="s">
        <v>110</v>
      </c>
      <c r="BB235" t="s">
        <v>122</v>
      </c>
      <c r="BC235" t="s">
        <v>112</v>
      </c>
      <c r="BD235" s="1">
        <v>44839</v>
      </c>
      <c r="BE235" t="s">
        <v>1612</v>
      </c>
      <c r="BF235" s="1">
        <v>44698</v>
      </c>
      <c r="BG235" t="s">
        <v>114</v>
      </c>
      <c r="BH235" s="1">
        <v>44819</v>
      </c>
      <c r="BI235">
        <v>2</v>
      </c>
      <c r="BJ235">
        <f>BK235*1000</f>
        <v>280</v>
      </c>
      <c r="BK235">
        <v>0.28000000000000003</v>
      </c>
      <c r="BL235">
        <v>0.28000000000000003</v>
      </c>
      <c r="BM235" t="s">
        <v>115</v>
      </c>
      <c r="BN235" t="s">
        <v>116</v>
      </c>
      <c r="BO235">
        <v>0.21</v>
      </c>
      <c r="BP235">
        <v>0.62</v>
      </c>
      <c r="BQ235">
        <v>1</v>
      </c>
      <c r="BR235" t="s">
        <v>117</v>
      </c>
      <c r="BS235" t="s">
        <v>118</v>
      </c>
      <c r="BT235" t="s">
        <v>119</v>
      </c>
      <c r="BU235" t="s">
        <v>120</v>
      </c>
      <c r="BW235" t="s">
        <v>1613</v>
      </c>
      <c r="BX235" t="b">
        <v>0</v>
      </c>
      <c r="BY235" t="b">
        <v>1</v>
      </c>
      <c r="BZ235">
        <f>VLOOKUP(AA235,Comps2,6,FALSE)</f>
        <v>428</v>
      </c>
      <c r="CA235">
        <f>VLOOKUP(AA235,Comps2,7,FALSE)</f>
        <v>478</v>
      </c>
      <c r="CB235" t="str">
        <f>VLOOKUP(AA235,Comps2,8,FALSE)</f>
        <v>mm</v>
      </c>
      <c r="CC235" t="str">
        <f>VLOOKUP(AA235,Comps2,9,FALSE)</f>
        <v>Field</v>
      </c>
      <c r="CD235">
        <f>VLOOKUP(AA235,Comps2,10,FALSE)</f>
        <v>1675</v>
      </c>
      <c r="CE235" t="str">
        <f>VLOOKUP(AA235,Comps2,11,FALSE)</f>
        <v>g</v>
      </c>
      <c r="CF235" t="str">
        <f>VLOOKUP(AA235,Comps2,12,FALSE)</f>
        <v>Field</v>
      </c>
      <c r="CG235">
        <f>VLOOKUP(AA235,Comps2,13,FALSE)</f>
        <v>0</v>
      </c>
      <c r="CH235" t="e">
        <f>VLOOKUP(AA235,Comps2,14,FALSE)</f>
        <v>#N/A</v>
      </c>
      <c r="CI235" t="str">
        <f>VLOOKUP(AA235,Comps2,15,FALSE)</f>
        <v>M</v>
      </c>
    </row>
    <row r="236" spans="1:87" x14ac:dyDescent="0.25">
      <c r="A236" s="1">
        <v>44698</v>
      </c>
      <c r="B236">
        <v>5</v>
      </c>
      <c r="C236">
        <v>2022</v>
      </c>
      <c r="D236" t="s">
        <v>280</v>
      </c>
      <c r="E236" t="s">
        <v>281</v>
      </c>
      <c r="F236" t="s">
        <v>78</v>
      </c>
      <c r="G236" t="s">
        <v>79</v>
      </c>
      <c r="H236" t="s">
        <v>80</v>
      </c>
      <c r="I236" t="s">
        <v>81</v>
      </c>
      <c r="J236" t="s">
        <v>82</v>
      </c>
      <c r="K236" t="s">
        <v>83</v>
      </c>
      <c r="L236" t="s">
        <v>282</v>
      </c>
      <c r="M236" t="s">
        <v>85</v>
      </c>
      <c r="N236" t="s">
        <v>86</v>
      </c>
      <c r="O236" s="2">
        <v>0.375</v>
      </c>
      <c r="P236" t="s">
        <v>87</v>
      </c>
      <c r="Q236">
        <v>1</v>
      </c>
      <c r="R236" t="s">
        <v>88</v>
      </c>
      <c r="S236">
        <v>32.988633999999998</v>
      </c>
      <c r="T236">
        <v>-116.582258</v>
      </c>
      <c r="U236" t="s">
        <v>89</v>
      </c>
      <c r="V236" t="b">
        <v>0</v>
      </c>
      <c r="W236">
        <v>9</v>
      </c>
      <c r="X236" t="s">
        <v>90</v>
      </c>
      <c r="Y236" t="s">
        <v>91</v>
      </c>
      <c r="Z236" t="s">
        <v>92</v>
      </c>
      <c r="AA236" t="s">
        <v>357</v>
      </c>
      <c r="AB236" t="s">
        <v>347</v>
      </c>
      <c r="AC236" t="s">
        <v>348</v>
      </c>
      <c r="AD236" t="s">
        <v>96</v>
      </c>
      <c r="AE236">
        <v>1</v>
      </c>
      <c r="AF236" t="s">
        <v>358</v>
      </c>
      <c r="AG236" t="b">
        <v>1</v>
      </c>
      <c r="AH236" t="s">
        <v>359</v>
      </c>
      <c r="AI236" t="s">
        <v>146</v>
      </c>
      <c r="AJ236" t="s">
        <v>147</v>
      </c>
      <c r="AK236">
        <v>43.09</v>
      </c>
      <c r="AL236" t="s">
        <v>101</v>
      </c>
      <c r="AN236" t="s">
        <v>351</v>
      </c>
      <c r="AO236">
        <v>1</v>
      </c>
      <c r="AP236" t="s">
        <v>103</v>
      </c>
      <c r="AQ236">
        <v>215.45</v>
      </c>
      <c r="AR236" t="s">
        <v>101</v>
      </c>
      <c r="AS236" t="s">
        <v>83</v>
      </c>
      <c r="AT236" t="s">
        <v>104</v>
      </c>
      <c r="AU236" t="s">
        <v>352</v>
      </c>
      <c r="AV236" t="s">
        <v>106</v>
      </c>
      <c r="AW236" t="s">
        <v>107</v>
      </c>
      <c r="AX236">
        <v>90</v>
      </c>
      <c r="AY236" t="s">
        <v>121</v>
      </c>
      <c r="AZ236" t="s">
        <v>109</v>
      </c>
      <c r="BA236" t="s">
        <v>110</v>
      </c>
      <c r="BB236" t="s">
        <v>122</v>
      </c>
      <c r="BC236" t="s">
        <v>112</v>
      </c>
      <c r="BD236" s="1">
        <v>44839</v>
      </c>
      <c r="BE236" t="s">
        <v>1612</v>
      </c>
      <c r="BF236" s="1">
        <v>44698</v>
      </c>
      <c r="BG236" t="s">
        <v>114</v>
      </c>
      <c r="BH236" s="1">
        <v>44819</v>
      </c>
      <c r="BI236">
        <v>2</v>
      </c>
      <c r="BJ236">
        <f>BK236*1000</f>
        <v>280</v>
      </c>
      <c r="BK236">
        <v>0.28000000000000003</v>
      </c>
      <c r="BL236">
        <v>0.28000000000000003</v>
      </c>
      <c r="BM236" t="s">
        <v>115</v>
      </c>
      <c r="BN236" t="s">
        <v>116</v>
      </c>
      <c r="BO236">
        <v>0.21</v>
      </c>
      <c r="BP236">
        <v>0.62</v>
      </c>
      <c r="BQ236">
        <v>1</v>
      </c>
      <c r="BR236" t="s">
        <v>117</v>
      </c>
      <c r="BS236" t="s">
        <v>118</v>
      </c>
      <c r="BT236" t="s">
        <v>119</v>
      </c>
      <c r="BU236" t="s">
        <v>120</v>
      </c>
      <c r="BW236" t="s">
        <v>1613</v>
      </c>
      <c r="BX236" t="b">
        <v>0</v>
      </c>
      <c r="BY236" t="b">
        <v>1</v>
      </c>
      <c r="BZ236">
        <f>VLOOKUP(AA236,Comps2,6,FALSE)</f>
        <v>420</v>
      </c>
      <c r="CA236">
        <f>VLOOKUP(AA236,Comps2,7,FALSE)</f>
        <v>455</v>
      </c>
      <c r="CB236" t="str">
        <f>VLOOKUP(AA236,Comps2,8,FALSE)</f>
        <v>mm</v>
      </c>
      <c r="CC236" t="str">
        <f>VLOOKUP(AA236,Comps2,9,FALSE)</f>
        <v>Field</v>
      </c>
      <c r="CD236">
        <f>VLOOKUP(AA236,Comps2,10,FALSE)</f>
        <v>1385</v>
      </c>
      <c r="CE236" t="str">
        <f>VLOOKUP(AA236,Comps2,11,FALSE)</f>
        <v>g</v>
      </c>
      <c r="CF236" t="str">
        <f>VLOOKUP(AA236,Comps2,12,FALSE)</f>
        <v>Field</v>
      </c>
      <c r="CG236">
        <f>VLOOKUP(AA236,Comps2,13,FALSE)</f>
        <v>0</v>
      </c>
      <c r="CH236" t="e">
        <f>VLOOKUP(AA236,Comps2,14,FALSE)</f>
        <v>#N/A</v>
      </c>
      <c r="CI236" t="str">
        <f>VLOOKUP(AA236,Comps2,15,FALSE)</f>
        <v>M</v>
      </c>
    </row>
    <row r="237" spans="1:87" x14ac:dyDescent="0.25">
      <c r="A237" s="1">
        <v>44698</v>
      </c>
      <c r="B237">
        <v>5</v>
      </c>
      <c r="C237">
        <v>2022</v>
      </c>
      <c r="D237" t="s">
        <v>280</v>
      </c>
      <c r="E237" t="s">
        <v>281</v>
      </c>
      <c r="F237" t="s">
        <v>78</v>
      </c>
      <c r="G237" t="s">
        <v>79</v>
      </c>
      <c r="H237" t="s">
        <v>80</v>
      </c>
      <c r="I237" t="s">
        <v>81</v>
      </c>
      <c r="J237" t="s">
        <v>82</v>
      </c>
      <c r="K237" t="s">
        <v>83</v>
      </c>
      <c r="L237" t="s">
        <v>282</v>
      </c>
      <c r="M237" t="s">
        <v>85</v>
      </c>
      <c r="N237" t="s">
        <v>86</v>
      </c>
      <c r="O237" s="2">
        <v>0.375</v>
      </c>
      <c r="P237" t="s">
        <v>87</v>
      </c>
      <c r="Q237">
        <v>1</v>
      </c>
      <c r="R237" t="s">
        <v>88</v>
      </c>
      <c r="S237">
        <v>32.988633999999998</v>
      </c>
      <c r="T237">
        <v>-116.582258</v>
      </c>
      <c r="U237" t="s">
        <v>89</v>
      </c>
      <c r="V237" t="b">
        <v>0</v>
      </c>
      <c r="W237">
        <v>9</v>
      </c>
      <c r="X237" t="s">
        <v>90</v>
      </c>
      <c r="Y237" t="s">
        <v>91</v>
      </c>
      <c r="Z237" t="s">
        <v>92</v>
      </c>
      <c r="AA237" t="s">
        <v>360</v>
      </c>
      <c r="AB237" t="s">
        <v>347</v>
      </c>
      <c r="AC237" t="s">
        <v>348</v>
      </c>
      <c r="AD237" t="s">
        <v>96</v>
      </c>
      <c r="AE237">
        <v>1</v>
      </c>
      <c r="AF237" t="s">
        <v>361</v>
      </c>
      <c r="AG237" t="b">
        <v>1</v>
      </c>
      <c r="AH237" t="s">
        <v>362</v>
      </c>
      <c r="AI237" t="s">
        <v>146</v>
      </c>
      <c r="AJ237" t="s">
        <v>147</v>
      </c>
      <c r="AK237">
        <v>43.09</v>
      </c>
      <c r="AL237" t="s">
        <v>101</v>
      </c>
      <c r="AN237" t="s">
        <v>351</v>
      </c>
      <c r="AO237">
        <v>1</v>
      </c>
      <c r="AP237" t="s">
        <v>103</v>
      </c>
      <c r="AQ237">
        <v>215.45</v>
      </c>
      <c r="AR237" t="s">
        <v>101</v>
      </c>
      <c r="AS237" t="s">
        <v>83</v>
      </c>
      <c r="AT237" t="s">
        <v>104</v>
      </c>
      <c r="AU237" t="s">
        <v>352</v>
      </c>
      <c r="AV237" t="s">
        <v>106</v>
      </c>
      <c r="AW237" t="s">
        <v>107</v>
      </c>
      <c r="AX237">
        <v>90</v>
      </c>
      <c r="AY237" t="s">
        <v>121</v>
      </c>
      <c r="AZ237" t="s">
        <v>109</v>
      </c>
      <c r="BA237" t="s">
        <v>110</v>
      </c>
      <c r="BB237" t="s">
        <v>122</v>
      </c>
      <c r="BC237" t="s">
        <v>112</v>
      </c>
      <c r="BD237" s="1">
        <v>44839</v>
      </c>
      <c r="BE237" t="s">
        <v>1612</v>
      </c>
      <c r="BF237" s="1">
        <v>44698</v>
      </c>
      <c r="BG237" t="s">
        <v>114</v>
      </c>
      <c r="BH237" s="1">
        <v>44819</v>
      </c>
      <c r="BI237">
        <v>2</v>
      </c>
      <c r="BJ237">
        <f>BK237*1000</f>
        <v>280</v>
      </c>
      <c r="BK237">
        <v>0.28000000000000003</v>
      </c>
      <c r="BL237">
        <v>0.28000000000000003</v>
      </c>
      <c r="BM237" t="s">
        <v>115</v>
      </c>
      <c r="BN237" t="s">
        <v>116</v>
      </c>
      <c r="BO237">
        <v>0.21</v>
      </c>
      <c r="BP237">
        <v>0.62</v>
      </c>
      <c r="BQ237">
        <v>1</v>
      </c>
      <c r="BR237" t="s">
        <v>117</v>
      </c>
      <c r="BS237" t="s">
        <v>118</v>
      </c>
      <c r="BT237" t="s">
        <v>119</v>
      </c>
      <c r="BU237" t="s">
        <v>120</v>
      </c>
      <c r="BW237" t="s">
        <v>1613</v>
      </c>
      <c r="BX237" t="b">
        <v>0</v>
      </c>
      <c r="BY237" t="b">
        <v>1</v>
      </c>
      <c r="BZ237">
        <f>VLOOKUP(AA237,Comps2,6,FALSE)</f>
        <v>405</v>
      </c>
      <c r="CA237">
        <f>VLOOKUP(AA237,Comps2,7,FALSE)</f>
        <v>454</v>
      </c>
      <c r="CB237" t="str">
        <f>VLOOKUP(AA237,Comps2,8,FALSE)</f>
        <v>mm</v>
      </c>
      <c r="CC237" t="str">
        <f>VLOOKUP(AA237,Comps2,9,FALSE)</f>
        <v>Field</v>
      </c>
      <c r="CD237">
        <f>VLOOKUP(AA237,Comps2,10,FALSE)</f>
        <v>1640</v>
      </c>
      <c r="CE237" t="str">
        <f>VLOOKUP(AA237,Comps2,11,FALSE)</f>
        <v>g</v>
      </c>
      <c r="CF237" t="str">
        <f>VLOOKUP(AA237,Comps2,12,FALSE)</f>
        <v>Field</v>
      </c>
      <c r="CG237">
        <f>VLOOKUP(AA237,Comps2,13,FALSE)</f>
        <v>0</v>
      </c>
      <c r="CH237" t="e">
        <f>VLOOKUP(AA237,Comps2,14,FALSE)</f>
        <v>#N/A</v>
      </c>
      <c r="CI237" t="str">
        <f>VLOOKUP(AA237,Comps2,15,FALSE)</f>
        <v>M</v>
      </c>
    </row>
    <row r="238" spans="1:87" x14ac:dyDescent="0.25">
      <c r="A238" s="1">
        <v>44698</v>
      </c>
      <c r="B238">
        <v>5</v>
      </c>
      <c r="C238">
        <v>2022</v>
      </c>
      <c r="D238" t="s">
        <v>280</v>
      </c>
      <c r="E238" t="s">
        <v>281</v>
      </c>
      <c r="F238" t="s">
        <v>78</v>
      </c>
      <c r="G238" t="s">
        <v>79</v>
      </c>
      <c r="H238" t="s">
        <v>80</v>
      </c>
      <c r="I238" t="s">
        <v>81</v>
      </c>
      <c r="J238" t="s">
        <v>82</v>
      </c>
      <c r="K238" t="s">
        <v>83</v>
      </c>
      <c r="L238" t="s">
        <v>282</v>
      </c>
      <c r="M238" t="s">
        <v>85</v>
      </c>
      <c r="N238" t="s">
        <v>86</v>
      </c>
      <c r="O238" s="2">
        <v>0.375</v>
      </c>
      <c r="P238" t="s">
        <v>87</v>
      </c>
      <c r="Q238">
        <v>1</v>
      </c>
      <c r="R238" t="s">
        <v>88</v>
      </c>
      <c r="S238">
        <v>32.988633999999998</v>
      </c>
      <c r="T238">
        <v>-116.582258</v>
      </c>
      <c r="U238" t="s">
        <v>89</v>
      </c>
      <c r="V238" t="b">
        <v>0</v>
      </c>
      <c r="W238">
        <v>9</v>
      </c>
      <c r="X238" t="s">
        <v>90</v>
      </c>
      <c r="Y238" t="s">
        <v>91</v>
      </c>
      <c r="Z238" t="s">
        <v>92</v>
      </c>
      <c r="AA238" t="s">
        <v>363</v>
      </c>
      <c r="AB238" t="s">
        <v>347</v>
      </c>
      <c r="AC238" t="s">
        <v>348</v>
      </c>
      <c r="AD238" t="s">
        <v>96</v>
      </c>
      <c r="AE238">
        <v>1</v>
      </c>
      <c r="AF238" t="s">
        <v>364</v>
      </c>
      <c r="AG238" t="b">
        <v>1</v>
      </c>
      <c r="AH238" t="s">
        <v>365</v>
      </c>
      <c r="AI238" t="s">
        <v>146</v>
      </c>
      <c r="AJ238" t="s">
        <v>147</v>
      </c>
      <c r="AK238">
        <v>43.09</v>
      </c>
      <c r="AL238" t="s">
        <v>101</v>
      </c>
      <c r="AN238" t="s">
        <v>351</v>
      </c>
      <c r="AO238">
        <v>1</v>
      </c>
      <c r="AP238" t="s">
        <v>103</v>
      </c>
      <c r="AQ238">
        <v>215.45</v>
      </c>
      <c r="AR238" t="s">
        <v>101</v>
      </c>
      <c r="AS238" t="s">
        <v>83</v>
      </c>
      <c r="AT238" t="s">
        <v>104</v>
      </c>
      <c r="AU238" t="s">
        <v>352</v>
      </c>
      <c r="AV238" t="s">
        <v>106</v>
      </c>
      <c r="AW238" t="s">
        <v>107</v>
      </c>
      <c r="AX238">
        <v>90</v>
      </c>
      <c r="AY238" t="s">
        <v>121</v>
      </c>
      <c r="AZ238" t="s">
        <v>109</v>
      </c>
      <c r="BA238" t="s">
        <v>110</v>
      </c>
      <c r="BB238" t="s">
        <v>122</v>
      </c>
      <c r="BC238" t="s">
        <v>112</v>
      </c>
      <c r="BD238" s="1">
        <v>44839</v>
      </c>
      <c r="BE238" t="s">
        <v>1612</v>
      </c>
      <c r="BF238" s="1">
        <v>44698</v>
      </c>
      <c r="BG238" t="s">
        <v>114</v>
      </c>
      <c r="BH238" s="1">
        <v>44819</v>
      </c>
      <c r="BI238">
        <v>2</v>
      </c>
      <c r="BJ238">
        <f>BK238*1000</f>
        <v>280</v>
      </c>
      <c r="BK238">
        <v>0.28000000000000003</v>
      </c>
      <c r="BL238">
        <v>0.28000000000000003</v>
      </c>
      <c r="BM238" t="s">
        <v>115</v>
      </c>
      <c r="BN238" t="s">
        <v>116</v>
      </c>
      <c r="BO238">
        <v>0.21</v>
      </c>
      <c r="BP238">
        <v>0.62</v>
      </c>
      <c r="BQ238">
        <v>1</v>
      </c>
      <c r="BR238" t="s">
        <v>117</v>
      </c>
      <c r="BS238" t="s">
        <v>118</v>
      </c>
      <c r="BT238" t="s">
        <v>119</v>
      </c>
      <c r="BU238" t="s">
        <v>120</v>
      </c>
      <c r="BW238" t="s">
        <v>1613</v>
      </c>
      <c r="BX238" t="b">
        <v>0</v>
      </c>
      <c r="BY238" t="b">
        <v>1</v>
      </c>
      <c r="BZ238">
        <f>VLOOKUP(AA238,Comps2,6,FALSE)</f>
        <v>450</v>
      </c>
      <c r="CA238">
        <f>VLOOKUP(AA238,Comps2,7,FALSE)</f>
        <v>500</v>
      </c>
      <c r="CB238" t="str">
        <f>VLOOKUP(AA238,Comps2,8,FALSE)</f>
        <v>mm</v>
      </c>
      <c r="CC238" t="str">
        <f>VLOOKUP(AA238,Comps2,9,FALSE)</f>
        <v>Field</v>
      </c>
      <c r="CD238">
        <f>VLOOKUP(AA238,Comps2,10,FALSE)</f>
        <v>1985</v>
      </c>
      <c r="CE238" t="str">
        <f>VLOOKUP(AA238,Comps2,11,FALSE)</f>
        <v>g</v>
      </c>
      <c r="CF238" t="str">
        <f>VLOOKUP(AA238,Comps2,12,FALSE)</f>
        <v>Field</v>
      </c>
      <c r="CG238">
        <f>VLOOKUP(AA238,Comps2,13,FALSE)</f>
        <v>0</v>
      </c>
      <c r="CH238" t="e">
        <f>VLOOKUP(AA238,Comps2,14,FALSE)</f>
        <v>#N/A</v>
      </c>
      <c r="CI238" t="str">
        <f>VLOOKUP(AA238,Comps2,15,FALSE)</f>
        <v>M</v>
      </c>
    </row>
    <row r="239" spans="1:87" x14ac:dyDescent="0.25">
      <c r="A239" s="1">
        <v>44796</v>
      </c>
      <c r="B239">
        <v>8</v>
      </c>
      <c r="C239">
        <v>2022</v>
      </c>
      <c r="D239" t="s">
        <v>729</v>
      </c>
      <c r="E239" t="s">
        <v>730</v>
      </c>
      <c r="F239" t="s">
        <v>78</v>
      </c>
      <c r="G239" t="s">
        <v>79</v>
      </c>
      <c r="H239" t="s">
        <v>80</v>
      </c>
      <c r="I239" t="s">
        <v>81</v>
      </c>
      <c r="J239" t="s">
        <v>82</v>
      </c>
      <c r="K239" t="s">
        <v>83</v>
      </c>
      <c r="M239" t="s">
        <v>782</v>
      </c>
      <c r="N239" t="s">
        <v>86</v>
      </c>
      <c r="O239" s="2">
        <v>0.29166666666666669</v>
      </c>
      <c r="P239" t="s">
        <v>783</v>
      </c>
      <c r="Q239">
        <v>1</v>
      </c>
      <c r="R239" t="s">
        <v>88</v>
      </c>
      <c r="S239">
        <v>32.579559000000003</v>
      </c>
      <c r="T239">
        <v>-117.137264</v>
      </c>
      <c r="U239" t="s">
        <v>89</v>
      </c>
      <c r="V239" t="b">
        <v>0</v>
      </c>
      <c r="X239" t="s">
        <v>784</v>
      </c>
      <c r="Y239" t="s">
        <v>91</v>
      </c>
      <c r="Z239" t="s">
        <v>785</v>
      </c>
      <c r="AA239" t="s">
        <v>815</v>
      </c>
      <c r="AB239" t="s">
        <v>808</v>
      </c>
      <c r="AC239" t="s">
        <v>809</v>
      </c>
      <c r="AD239" t="s">
        <v>96</v>
      </c>
      <c r="AE239">
        <v>1</v>
      </c>
      <c r="AF239" t="s">
        <v>816</v>
      </c>
      <c r="AG239" t="b">
        <v>1</v>
      </c>
      <c r="AH239" t="s">
        <v>817</v>
      </c>
      <c r="AI239" t="s">
        <v>99</v>
      </c>
      <c r="AJ239" t="s">
        <v>100</v>
      </c>
      <c r="AK239">
        <v>100.8</v>
      </c>
      <c r="AL239" t="s">
        <v>101</v>
      </c>
      <c r="AN239" t="s">
        <v>818</v>
      </c>
      <c r="AO239">
        <v>1</v>
      </c>
      <c r="AP239" t="s">
        <v>103</v>
      </c>
      <c r="AQ239">
        <v>400.4</v>
      </c>
      <c r="AR239" t="s">
        <v>101</v>
      </c>
      <c r="AS239" t="s">
        <v>83</v>
      </c>
      <c r="AT239" t="s">
        <v>104</v>
      </c>
      <c r="AU239" t="s">
        <v>819</v>
      </c>
      <c r="AV239" t="s">
        <v>106</v>
      </c>
      <c r="AW239" t="s">
        <v>107</v>
      </c>
      <c r="AX239">
        <v>90</v>
      </c>
      <c r="AY239" t="s">
        <v>121</v>
      </c>
      <c r="AZ239" t="s">
        <v>109</v>
      </c>
      <c r="BA239" t="s">
        <v>110</v>
      </c>
      <c r="BB239" t="s">
        <v>122</v>
      </c>
      <c r="BC239" t="s">
        <v>738</v>
      </c>
      <c r="BD239" s="1">
        <v>44974</v>
      </c>
      <c r="BE239" t="s">
        <v>820</v>
      </c>
      <c r="BF239" s="1">
        <v>44796</v>
      </c>
      <c r="BG239" t="s">
        <v>114</v>
      </c>
      <c r="BH239" s="1">
        <v>44973</v>
      </c>
      <c r="BI239">
        <v>1</v>
      </c>
      <c r="BJ239">
        <f>BK239*1000</f>
        <v>220</v>
      </c>
      <c r="BK239">
        <v>0.22</v>
      </c>
      <c r="BL239">
        <v>0.22</v>
      </c>
      <c r="BM239" t="s">
        <v>115</v>
      </c>
      <c r="BN239" t="s">
        <v>116</v>
      </c>
      <c r="BO239">
        <v>0.21</v>
      </c>
      <c r="BP239">
        <v>0.64</v>
      </c>
      <c r="BQ239">
        <v>1</v>
      </c>
      <c r="BR239" t="s">
        <v>117</v>
      </c>
      <c r="BS239" t="s">
        <v>118</v>
      </c>
      <c r="BT239" t="s">
        <v>119</v>
      </c>
      <c r="BU239" t="s">
        <v>120</v>
      </c>
      <c r="BX239" t="b">
        <v>0</v>
      </c>
      <c r="BY239" t="b">
        <v>1</v>
      </c>
      <c r="BZ239">
        <f>VLOOKUP(AA239,Comps2,6,FALSE)</f>
        <v>273</v>
      </c>
      <c r="CA239">
        <f>VLOOKUP(AA239,Comps2,7,FALSE)</f>
        <v>278</v>
      </c>
      <c r="CB239" t="str">
        <f>VLOOKUP(AA239,Comps2,8,FALSE)</f>
        <v>mm</v>
      </c>
      <c r="CC239" t="str">
        <f>VLOOKUP(AA239,Comps2,9,FALSE)</f>
        <v>Field</v>
      </c>
      <c r="CD239">
        <f>VLOOKUP(AA239,Comps2,10,FALSE)</f>
        <v>195</v>
      </c>
      <c r="CE239" t="str">
        <f>VLOOKUP(AA239,Comps2,11,FALSE)</f>
        <v>g</v>
      </c>
      <c r="CF239" t="str">
        <f>VLOOKUP(AA239,Comps2,12,FALSE)</f>
        <v>Field</v>
      </c>
      <c r="CG239">
        <f>VLOOKUP(AA239,Comps2,13,FALSE)</f>
        <v>0</v>
      </c>
      <c r="CH239" t="e">
        <f>VLOOKUP(AA239,Comps2,14,FALSE)</f>
        <v>#N/A</v>
      </c>
      <c r="CI239" t="str">
        <f>VLOOKUP(AA239,Comps2,15,FALSE)</f>
        <v>LAB</v>
      </c>
    </row>
    <row r="240" spans="1:87" x14ac:dyDescent="0.25">
      <c r="A240" s="1">
        <v>44796</v>
      </c>
      <c r="B240">
        <v>8</v>
      </c>
      <c r="C240">
        <v>2022</v>
      </c>
      <c r="D240" t="s">
        <v>729</v>
      </c>
      <c r="E240" t="s">
        <v>730</v>
      </c>
      <c r="F240" t="s">
        <v>78</v>
      </c>
      <c r="G240" t="s">
        <v>79</v>
      </c>
      <c r="H240" t="s">
        <v>80</v>
      </c>
      <c r="I240" t="s">
        <v>81</v>
      </c>
      <c r="J240" t="s">
        <v>82</v>
      </c>
      <c r="K240" t="s">
        <v>83</v>
      </c>
      <c r="M240" t="s">
        <v>782</v>
      </c>
      <c r="N240" t="s">
        <v>86</v>
      </c>
      <c r="O240" s="2">
        <v>0.29166666666666669</v>
      </c>
      <c r="P240" t="s">
        <v>783</v>
      </c>
      <c r="Q240">
        <v>1</v>
      </c>
      <c r="R240" t="s">
        <v>88</v>
      </c>
      <c r="S240">
        <v>32.579559000000003</v>
      </c>
      <c r="T240">
        <v>-117.137264</v>
      </c>
      <c r="U240" t="s">
        <v>89</v>
      </c>
      <c r="V240" t="b">
        <v>0</v>
      </c>
      <c r="X240" t="s">
        <v>784</v>
      </c>
      <c r="Y240" t="s">
        <v>91</v>
      </c>
      <c r="Z240" t="s">
        <v>785</v>
      </c>
      <c r="AA240" t="s">
        <v>821</v>
      </c>
      <c r="AB240" t="s">
        <v>808</v>
      </c>
      <c r="AC240" t="s">
        <v>809</v>
      </c>
      <c r="AD240" t="s">
        <v>96</v>
      </c>
      <c r="AE240">
        <v>1</v>
      </c>
      <c r="AF240" t="s">
        <v>822</v>
      </c>
      <c r="AG240" t="b">
        <v>1</v>
      </c>
      <c r="AH240" t="s">
        <v>823</v>
      </c>
      <c r="AI240" t="s">
        <v>99</v>
      </c>
      <c r="AJ240" t="s">
        <v>100</v>
      </c>
      <c r="AK240">
        <v>116</v>
      </c>
      <c r="AL240" t="s">
        <v>101</v>
      </c>
      <c r="AN240" t="s">
        <v>818</v>
      </c>
      <c r="AO240">
        <v>1</v>
      </c>
      <c r="AP240" t="s">
        <v>103</v>
      </c>
      <c r="AQ240">
        <v>400.4</v>
      </c>
      <c r="AR240" t="s">
        <v>101</v>
      </c>
      <c r="AS240" t="s">
        <v>83</v>
      </c>
      <c r="AT240" t="s">
        <v>104</v>
      </c>
      <c r="AU240" t="s">
        <v>819</v>
      </c>
      <c r="AV240" t="s">
        <v>106</v>
      </c>
      <c r="AW240" t="s">
        <v>107</v>
      </c>
      <c r="AX240">
        <v>90</v>
      </c>
      <c r="AY240" t="s">
        <v>121</v>
      </c>
      <c r="AZ240" t="s">
        <v>109</v>
      </c>
      <c r="BA240" t="s">
        <v>110</v>
      </c>
      <c r="BB240" t="s">
        <v>122</v>
      </c>
      <c r="BC240" t="s">
        <v>738</v>
      </c>
      <c r="BD240" s="1">
        <v>44974</v>
      </c>
      <c r="BE240" t="s">
        <v>820</v>
      </c>
      <c r="BF240" s="1">
        <v>44796</v>
      </c>
      <c r="BG240" t="s">
        <v>114</v>
      </c>
      <c r="BH240" s="1">
        <v>44973</v>
      </c>
      <c r="BI240">
        <v>1</v>
      </c>
      <c r="BJ240">
        <f>BK240*1000</f>
        <v>220</v>
      </c>
      <c r="BK240">
        <v>0.22</v>
      </c>
      <c r="BL240">
        <v>0.22</v>
      </c>
      <c r="BM240" t="s">
        <v>115</v>
      </c>
      <c r="BN240" t="s">
        <v>116</v>
      </c>
      <c r="BO240">
        <v>0.21</v>
      </c>
      <c r="BP240">
        <v>0.64</v>
      </c>
      <c r="BQ240">
        <v>1</v>
      </c>
      <c r="BR240" t="s">
        <v>117</v>
      </c>
      <c r="BS240" t="s">
        <v>118</v>
      </c>
      <c r="BT240" t="s">
        <v>119</v>
      </c>
      <c r="BU240" t="s">
        <v>120</v>
      </c>
      <c r="BX240" t="b">
        <v>0</v>
      </c>
      <c r="BY240" t="b">
        <v>1</v>
      </c>
      <c r="BZ240">
        <f>VLOOKUP(AA240,Comps2,6,FALSE)</f>
        <v>269</v>
      </c>
      <c r="CA240">
        <f>VLOOKUP(AA240,Comps2,7,FALSE)</f>
        <v>274</v>
      </c>
      <c r="CB240" t="str">
        <f>VLOOKUP(AA240,Comps2,8,FALSE)</f>
        <v>mm</v>
      </c>
      <c r="CC240" t="str">
        <f>VLOOKUP(AA240,Comps2,9,FALSE)</f>
        <v>Field</v>
      </c>
      <c r="CD240">
        <f>VLOOKUP(AA240,Comps2,10,FALSE)</f>
        <v>225</v>
      </c>
      <c r="CE240" t="str">
        <f>VLOOKUP(AA240,Comps2,11,FALSE)</f>
        <v>g</v>
      </c>
      <c r="CF240" t="str">
        <f>VLOOKUP(AA240,Comps2,12,FALSE)</f>
        <v>Field</v>
      </c>
      <c r="CG240">
        <f>VLOOKUP(AA240,Comps2,13,FALSE)</f>
        <v>0</v>
      </c>
      <c r="CH240" t="e">
        <f>VLOOKUP(AA240,Comps2,14,FALSE)</f>
        <v>#N/A</v>
      </c>
      <c r="CI240" t="str">
        <f>VLOOKUP(AA240,Comps2,15,FALSE)</f>
        <v>LAB</v>
      </c>
    </row>
    <row r="241" spans="1:87" x14ac:dyDescent="0.25">
      <c r="A241" s="1">
        <v>44796</v>
      </c>
      <c r="B241">
        <v>8</v>
      </c>
      <c r="C241">
        <v>2022</v>
      </c>
      <c r="D241" t="s">
        <v>729</v>
      </c>
      <c r="E241" t="s">
        <v>730</v>
      </c>
      <c r="F241" t="s">
        <v>78</v>
      </c>
      <c r="G241" t="s">
        <v>79</v>
      </c>
      <c r="H241" t="s">
        <v>80</v>
      </c>
      <c r="I241" t="s">
        <v>81</v>
      </c>
      <c r="J241" t="s">
        <v>82</v>
      </c>
      <c r="K241" t="s">
        <v>83</v>
      </c>
      <c r="M241" t="s">
        <v>782</v>
      </c>
      <c r="N241" t="s">
        <v>86</v>
      </c>
      <c r="O241" s="2">
        <v>0.29166666666666669</v>
      </c>
      <c r="P241" t="s">
        <v>783</v>
      </c>
      <c r="Q241">
        <v>1</v>
      </c>
      <c r="R241" t="s">
        <v>88</v>
      </c>
      <c r="S241">
        <v>32.579559000000003</v>
      </c>
      <c r="T241">
        <v>-117.137264</v>
      </c>
      <c r="U241" t="s">
        <v>89</v>
      </c>
      <c r="V241" t="b">
        <v>0</v>
      </c>
      <c r="X241" t="s">
        <v>784</v>
      </c>
      <c r="Y241" t="s">
        <v>91</v>
      </c>
      <c r="Z241" t="s">
        <v>785</v>
      </c>
      <c r="AA241" t="s">
        <v>824</v>
      </c>
      <c r="AB241" t="s">
        <v>808</v>
      </c>
      <c r="AC241" t="s">
        <v>809</v>
      </c>
      <c r="AD241" t="s">
        <v>96</v>
      </c>
      <c r="AE241">
        <v>1</v>
      </c>
      <c r="AF241" t="s">
        <v>825</v>
      </c>
      <c r="AG241" t="b">
        <v>1</v>
      </c>
      <c r="AH241" t="s">
        <v>826</v>
      </c>
      <c r="AI241" t="s">
        <v>99</v>
      </c>
      <c r="AJ241" t="s">
        <v>100</v>
      </c>
      <c r="AK241">
        <v>77.599999999999994</v>
      </c>
      <c r="AL241" t="s">
        <v>101</v>
      </c>
      <c r="AN241" t="s">
        <v>818</v>
      </c>
      <c r="AO241">
        <v>1</v>
      </c>
      <c r="AP241" t="s">
        <v>103</v>
      </c>
      <c r="AQ241">
        <v>400.4</v>
      </c>
      <c r="AR241" t="s">
        <v>101</v>
      </c>
      <c r="AS241" t="s">
        <v>83</v>
      </c>
      <c r="AT241" t="s">
        <v>104</v>
      </c>
      <c r="AU241" t="s">
        <v>819</v>
      </c>
      <c r="AV241" t="s">
        <v>106</v>
      </c>
      <c r="AW241" t="s">
        <v>107</v>
      </c>
      <c r="AX241">
        <v>90</v>
      </c>
      <c r="AY241" t="s">
        <v>121</v>
      </c>
      <c r="AZ241" t="s">
        <v>109</v>
      </c>
      <c r="BA241" t="s">
        <v>110</v>
      </c>
      <c r="BB241" t="s">
        <v>122</v>
      </c>
      <c r="BC241" t="s">
        <v>738</v>
      </c>
      <c r="BD241" s="1">
        <v>44974</v>
      </c>
      <c r="BE241" t="s">
        <v>820</v>
      </c>
      <c r="BF241" s="1">
        <v>44796</v>
      </c>
      <c r="BG241" t="s">
        <v>114</v>
      </c>
      <c r="BH241" s="1">
        <v>44973</v>
      </c>
      <c r="BI241">
        <v>1</v>
      </c>
      <c r="BJ241">
        <f>BK241*1000</f>
        <v>220</v>
      </c>
      <c r="BK241">
        <v>0.22</v>
      </c>
      <c r="BL241">
        <v>0.22</v>
      </c>
      <c r="BM241" t="s">
        <v>115</v>
      </c>
      <c r="BN241" t="s">
        <v>116</v>
      </c>
      <c r="BO241">
        <v>0.21</v>
      </c>
      <c r="BP241">
        <v>0.64</v>
      </c>
      <c r="BQ241">
        <v>1</v>
      </c>
      <c r="BR241" t="s">
        <v>117</v>
      </c>
      <c r="BS241" t="s">
        <v>118</v>
      </c>
      <c r="BT241" t="s">
        <v>119</v>
      </c>
      <c r="BU241" t="s">
        <v>120</v>
      </c>
      <c r="BX241" t="b">
        <v>0</v>
      </c>
      <c r="BY241" t="b">
        <v>1</v>
      </c>
      <c r="BZ241">
        <f>VLOOKUP(AA241,Comps2,6,FALSE)</f>
        <v>254</v>
      </c>
      <c r="CA241">
        <f>VLOOKUP(AA241,Comps2,7,FALSE)</f>
        <v>257</v>
      </c>
      <c r="CB241" t="str">
        <f>VLOOKUP(AA241,Comps2,8,FALSE)</f>
        <v>mm</v>
      </c>
      <c r="CC241" t="str">
        <f>VLOOKUP(AA241,Comps2,9,FALSE)</f>
        <v>Field</v>
      </c>
      <c r="CD241">
        <f>VLOOKUP(AA241,Comps2,10,FALSE)</f>
        <v>150</v>
      </c>
      <c r="CE241" t="str">
        <f>VLOOKUP(AA241,Comps2,11,FALSE)</f>
        <v>g</v>
      </c>
      <c r="CF241" t="str">
        <f>VLOOKUP(AA241,Comps2,12,FALSE)</f>
        <v>Field</v>
      </c>
      <c r="CG241">
        <f>VLOOKUP(AA241,Comps2,13,FALSE)</f>
        <v>0</v>
      </c>
      <c r="CH241" t="e">
        <f>VLOOKUP(AA241,Comps2,14,FALSE)</f>
        <v>#N/A</v>
      </c>
      <c r="CI241" t="str">
        <f>VLOOKUP(AA241,Comps2,15,FALSE)</f>
        <v>LAB</v>
      </c>
    </row>
    <row r="242" spans="1:87" x14ac:dyDescent="0.25">
      <c r="A242" s="1">
        <v>44796</v>
      </c>
      <c r="B242">
        <v>8</v>
      </c>
      <c r="C242">
        <v>2022</v>
      </c>
      <c r="D242" t="s">
        <v>729</v>
      </c>
      <c r="E242" t="s">
        <v>730</v>
      </c>
      <c r="F242" t="s">
        <v>78</v>
      </c>
      <c r="G242" t="s">
        <v>79</v>
      </c>
      <c r="H242" t="s">
        <v>80</v>
      </c>
      <c r="I242" t="s">
        <v>81</v>
      </c>
      <c r="J242" t="s">
        <v>82</v>
      </c>
      <c r="K242" t="s">
        <v>83</v>
      </c>
      <c r="M242" t="s">
        <v>782</v>
      </c>
      <c r="N242" t="s">
        <v>86</v>
      </c>
      <c r="O242" s="2">
        <v>0.29166666666666669</v>
      </c>
      <c r="P242" t="s">
        <v>783</v>
      </c>
      <c r="Q242">
        <v>1</v>
      </c>
      <c r="R242" t="s">
        <v>88</v>
      </c>
      <c r="S242">
        <v>32.579559000000003</v>
      </c>
      <c r="T242">
        <v>-117.137264</v>
      </c>
      <c r="U242" t="s">
        <v>89</v>
      </c>
      <c r="V242" t="b">
        <v>0</v>
      </c>
      <c r="X242" t="s">
        <v>784</v>
      </c>
      <c r="Y242" t="s">
        <v>91</v>
      </c>
      <c r="Z242" t="s">
        <v>785</v>
      </c>
      <c r="AA242" t="s">
        <v>839</v>
      </c>
      <c r="AB242" t="s">
        <v>808</v>
      </c>
      <c r="AC242" t="s">
        <v>809</v>
      </c>
      <c r="AD242" t="s">
        <v>96</v>
      </c>
      <c r="AE242">
        <v>1</v>
      </c>
      <c r="AF242" t="s">
        <v>840</v>
      </c>
      <c r="AG242" t="b">
        <v>1</v>
      </c>
      <c r="AH242" t="s">
        <v>841</v>
      </c>
      <c r="AI242" t="s">
        <v>99</v>
      </c>
      <c r="AJ242" t="s">
        <v>100</v>
      </c>
      <c r="AK242">
        <v>49.2</v>
      </c>
      <c r="AL242" t="s">
        <v>101</v>
      </c>
      <c r="AN242" t="s">
        <v>818</v>
      </c>
      <c r="AO242">
        <v>1</v>
      </c>
      <c r="AP242" t="s">
        <v>103</v>
      </c>
      <c r="AQ242">
        <v>400.4</v>
      </c>
      <c r="AR242" t="s">
        <v>101</v>
      </c>
      <c r="AS242" t="s">
        <v>83</v>
      </c>
      <c r="AT242" t="s">
        <v>104</v>
      </c>
      <c r="AU242" t="s">
        <v>819</v>
      </c>
      <c r="AV242" t="s">
        <v>106</v>
      </c>
      <c r="AW242" t="s">
        <v>107</v>
      </c>
      <c r="AX242">
        <v>90</v>
      </c>
      <c r="AY242" t="s">
        <v>121</v>
      </c>
      <c r="AZ242" t="s">
        <v>109</v>
      </c>
      <c r="BA242" t="s">
        <v>110</v>
      </c>
      <c r="BB242" t="s">
        <v>122</v>
      </c>
      <c r="BC242" t="s">
        <v>738</v>
      </c>
      <c r="BD242" s="1">
        <v>44974</v>
      </c>
      <c r="BE242" t="s">
        <v>820</v>
      </c>
      <c r="BF242" s="1">
        <v>44796</v>
      </c>
      <c r="BG242" t="s">
        <v>114</v>
      </c>
      <c r="BH242" s="1">
        <v>44973</v>
      </c>
      <c r="BI242">
        <v>1</v>
      </c>
      <c r="BJ242">
        <f>BK242*1000</f>
        <v>220</v>
      </c>
      <c r="BK242">
        <v>0.22</v>
      </c>
      <c r="BL242">
        <v>0.22</v>
      </c>
      <c r="BM242" t="s">
        <v>115</v>
      </c>
      <c r="BN242" t="s">
        <v>116</v>
      </c>
      <c r="BO242">
        <v>0.21</v>
      </c>
      <c r="BP242">
        <v>0.64</v>
      </c>
      <c r="BQ242">
        <v>1</v>
      </c>
      <c r="BR242" t="s">
        <v>117</v>
      </c>
      <c r="BS242" t="s">
        <v>118</v>
      </c>
      <c r="BT242" t="s">
        <v>119</v>
      </c>
      <c r="BU242" t="s">
        <v>120</v>
      </c>
      <c r="BX242" t="b">
        <v>0</v>
      </c>
      <c r="BY242" t="b">
        <v>1</v>
      </c>
      <c r="BZ242">
        <f>VLOOKUP(AA242,Comps2,6,FALSE)</f>
        <v>230</v>
      </c>
      <c r="CA242">
        <f>VLOOKUP(AA242,Comps2,7,FALSE)</f>
        <v>235</v>
      </c>
      <c r="CB242" t="str">
        <f>VLOOKUP(AA242,Comps2,8,FALSE)</f>
        <v>mm</v>
      </c>
      <c r="CC242" t="str">
        <f>VLOOKUP(AA242,Comps2,9,FALSE)</f>
        <v>Field</v>
      </c>
      <c r="CD242">
        <f>VLOOKUP(AA242,Comps2,10,FALSE)</f>
        <v>95</v>
      </c>
      <c r="CE242" t="str">
        <f>VLOOKUP(AA242,Comps2,11,FALSE)</f>
        <v>g</v>
      </c>
      <c r="CF242" t="str">
        <f>VLOOKUP(AA242,Comps2,12,FALSE)</f>
        <v>Field</v>
      </c>
      <c r="CG242">
        <f>VLOOKUP(AA242,Comps2,13,FALSE)</f>
        <v>0</v>
      </c>
      <c r="CH242" t="e">
        <f>VLOOKUP(AA242,Comps2,14,FALSE)</f>
        <v>#N/A</v>
      </c>
      <c r="CI242" t="str">
        <f>VLOOKUP(AA242,Comps2,15,FALSE)</f>
        <v>LAB</v>
      </c>
    </row>
    <row r="243" spans="1:87" x14ac:dyDescent="0.25">
      <c r="A243" s="1">
        <v>44796</v>
      </c>
      <c r="B243">
        <v>8</v>
      </c>
      <c r="C243">
        <v>2022</v>
      </c>
      <c r="D243" t="s">
        <v>729</v>
      </c>
      <c r="E243" t="s">
        <v>730</v>
      </c>
      <c r="F243" t="s">
        <v>78</v>
      </c>
      <c r="G243" t="s">
        <v>79</v>
      </c>
      <c r="H243" t="s">
        <v>80</v>
      </c>
      <c r="I243" t="s">
        <v>81</v>
      </c>
      <c r="J243" t="s">
        <v>82</v>
      </c>
      <c r="K243" t="s">
        <v>83</v>
      </c>
      <c r="M243" t="s">
        <v>782</v>
      </c>
      <c r="N243" t="s">
        <v>86</v>
      </c>
      <c r="O243" s="2">
        <v>0.29166666666666669</v>
      </c>
      <c r="P243" t="s">
        <v>783</v>
      </c>
      <c r="Q243">
        <v>1</v>
      </c>
      <c r="R243" t="s">
        <v>88</v>
      </c>
      <c r="S243">
        <v>32.579559000000003</v>
      </c>
      <c r="T243">
        <v>-117.137264</v>
      </c>
      <c r="U243" t="s">
        <v>89</v>
      </c>
      <c r="V243" t="b">
        <v>0</v>
      </c>
      <c r="X243" t="s">
        <v>784</v>
      </c>
      <c r="Y243" t="s">
        <v>91</v>
      </c>
      <c r="Z243" t="s">
        <v>785</v>
      </c>
      <c r="AA243" t="s">
        <v>842</v>
      </c>
      <c r="AB243" t="s">
        <v>808</v>
      </c>
      <c r="AC243" t="s">
        <v>809</v>
      </c>
      <c r="AD243" t="s">
        <v>96</v>
      </c>
      <c r="AE243">
        <v>1</v>
      </c>
      <c r="AF243" t="s">
        <v>843</v>
      </c>
      <c r="AG243" t="b">
        <v>1</v>
      </c>
      <c r="AH243" t="s">
        <v>844</v>
      </c>
      <c r="AI243" t="s">
        <v>99</v>
      </c>
      <c r="AJ243" t="s">
        <v>100</v>
      </c>
      <c r="AK243">
        <v>56.8</v>
      </c>
      <c r="AL243" t="s">
        <v>101</v>
      </c>
      <c r="AN243" t="s">
        <v>818</v>
      </c>
      <c r="AO243">
        <v>1</v>
      </c>
      <c r="AP243" t="s">
        <v>103</v>
      </c>
      <c r="AQ243">
        <v>400.4</v>
      </c>
      <c r="AR243" t="s">
        <v>101</v>
      </c>
      <c r="AS243" t="s">
        <v>83</v>
      </c>
      <c r="AT243" t="s">
        <v>104</v>
      </c>
      <c r="AU243" t="s">
        <v>819</v>
      </c>
      <c r="AV243" t="s">
        <v>106</v>
      </c>
      <c r="AW243" t="s">
        <v>107</v>
      </c>
      <c r="AX243">
        <v>90</v>
      </c>
      <c r="AY243" t="s">
        <v>121</v>
      </c>
      <c r="AZ243" t="s">
        <v>109</v>
      </c>
      <c r="BA243" t="s">
        <v>110</v>
      </c>
      <c r="BB243" t="s">
        <v>122</v>
      </c>
      <c r="BC243" t="s">
        <v>738</v>
      </c>
      <c r="BD243" s="1">
        <v>44974</v>
      </c>
      <c r="BE243" t="s">
        <v>820</v>
      </c>
      <c r="BF243" s="1">
        <v>44796</v>
      </c>
      <c r="BG243" t="s">
        <v>114</v>
      </c>
      <c r="BH243" s="1">
        <v>44973</v>
      </c>
      <c r="BI243">
        <v>1</v>
      </c>
      <c r="BJ243">
        <f>BK243*1000</f>
        <v>220</v>
      </c>
      <c r="BK243">
        <v>0.22</v>
      </c>
      <c r="BL243">
        <v>0.22</v>
      </c>
      <c r="BM243" t="s">
        <v>115</v>
      </c>
      <c r="BN243" t="s">
        <v>116</v>
      </c>
      <c r="BO243">
        <v>0.21</v>
      </c>
      <c r="BP243">
        <v>0.64</v>
      </c>
      <c r="BQ243">
        <v>1</v>
      </c>
      <c r="BR243" t="s">
        <v>117</v>
      </c>
      <c r="BS243" t="s">
        <v>118</v>
      </c>
      <c r="BT243" t="s">
        <v>119</v>
      </c>
      <c r="BU243" t="s">
        <v>120</v>
      </c>
      <c r="BX243" t="b">
        <v>0</v>
      </c>
      <c r="BY243" t="b">
        <v>1</v>
      </c>
      <c r="BZ243">
        <f>VLOOKUP(AA243,Comps2,6,FALSE)</f>
        <v>235</v>
      </c>
      <c r="CA243">
        <f>VLOOKUP(AA243,Comps2,7,FALSE)</f>
        <v>242</v>
      </c>
      <c r="CB243" t="str">
        <f>VLOOKUP(AA243,Comps2,8,FALSE)</f>
        <v>mm</v>
      </c>
      <c r="CC243" t="str">
        <f>VLOOKUP(AA243,Comps2,9,FALSE)</f>
        <v>Field</v>
      </c>
      <c r="CD243">
        <f>VLOOKUP(AA243,Comps2,10,FALSE)</f>
        <v>110</v>
      </c>
      <c r="CE243" t="str">
        <f>VLOOKUP(AA243,Comps2,11,FALSE)</f>
        <v>g</v>
      </c>
      <c r="CF243" t="str">
        <f>VLOOKUP(AA243,Comps2,12,FALSE)</f>
        <v>Field</v>
      </c>
      <c r="CG243">
        <f>VLOOKUP(AA243,Comps2,13,FALSE)</f>
        <v>0</v>
      </c>
      <c r="CH243" t="e">
        <f>VLOOKUP(AA243,Comps2,14,FALSE)</f>
        <v>#N/A</v>
      </c>
      <c r="CI243" t="str">
        <f>VLOOKUP(AA243,Comps2,15,FALSE)</f>
        <v>LAB</v>
      </c>
    </row>
    <row r="244" spans="1:87" x14ac:dyDescent="0.25">
      <c r="A244" s="1">
        <v>44796</v>
      </c>
      <c r="B244">
        <v>8</v>
      </c>
      <c r="C244">
        <v>2022</v>
      </c>
      <c r="D244" t="s">
        <v>729</v>
      </c>
      <c r="E244" t="s">
        <v>730</v>
      </c>
      <c r="F244" t="s">
        <v>78</v>
      </c>
      <c r="G244" t="s">
        <v>79</v>
      </c>
      <c r="H244" t="s">
        <v>80</v>
      </c>
      <c r="I244" t="s">
        <v>81</v>
      </c>
      <c r="J244" t="s">
        <v>82</v>
      </c>
      <c r="K244" t="s">
        <v>83</v>
      </c>
      <c r="M244" t="s">
        <v>782</v>
      </c>
      <c r="N244" t="s">
        <v>86</v>
      </c>
      <c r="O244" s="2">
        <v>0.29166666666666669</v>
      </c>
      <c r="P244" t="s">
        <v>783</v>
      </c>
      <c r="Q244">
        <v>1</v>
      </c>
      <c r="R244" t="s">
        <v>88</v>
      </c>
      <c r="S244">
        <v>32.579559000000003</v>
      </c>
      <c r="T244">
        <v>-117.137264</v>
      </c>
      <c r="U244" t="s">
        <v>89</v>
      </c>
      <c r="V244" t="b">
        <v>0</v>
      </c>
      <c r="X244" t="s">
        <v>784</v>
      </c>
      <c r="Y244" t="s">
        <v>91</v>
      </c>
      <c r="Z244" t="s">
        <v>785</v>
      </c>
      <c r="AA244" t="s">
        <v>807</v>
      </c>
      <c r="AB244" t="s">
        <v>808</v>
      </c>
      <c r="AC244" t="s">
        <v>809</v>
      </c>
      <c r="AD244" t="s">
        <v>96</v>
      </c>
      <c r="AE244">
        <v>1</v>
      </c>
      <c r="AF244" t="s">
        <v>810</v>
      </c>
      <c r="AG244" t="b">
        <v>1</v>
      </c>
      <c r="AH244" t="s">
        <v>811</v>
      </c>
      <c r="AI244" t="s">
        <v>146</v>
      </c>
      <c r="AJ244" t="s">
        <v>147</v>
      </c>
      <c r="AK244">
        <v>27.97</v>
      </c>
      <c r="AL244" t="s">
        <v>101</v>
      </c>
      <c r="AN244" t="s">
        <v>812</v>
      </c>
      <c r="AO244">
        <v>1</v>
      </c>
      <c r="AP244" t="s">
        <v>103</v>
      </c>
      <c r="AQ244">
        <v>139.81</v>
      </c>
      <c r="AR244" t="s">
        <v>101</v>
      </c>
      <c r="AS244" t="s">
        <v>83</v>
      </c>
      <c r="AT244" t="s">
        <v>104</v>
      </c>
      <c r="AU244" t="s">
        <v>813</v>
      </c>
      <c r="AV244" t="s">
        <v>106</v>
      </c>
      <c r="AW244" t="s">
        <v>107</v>
      </c>
      <c r="AX244">
        <v>90</v>
      </c>
      <c r="AY244" t="s">
        <v>121</v>
      </c>
      <c r="AZ244" t="s">
        <v>109</v>
      </c>
      <c r="BA244" t="s">
        <v>110</v>
      </c>
      <c r="BB244" t="s">
        <v>122</v>
      </c>
      <c r="BC244" t="s">
        <v>738</v>
      </c>
      <c r="BD244" s="1">
        <v>44974</v>
      </c>
      <c r="BE244" t="s">
        <v>814</v>
      </c>
      <c r="BF244" s="1">
        <v>44796</v>
      </c>
      <c r="BG244" t="s">
        <v>114</v>
      </c>
      <c r="BH244" s="1">
        <v>44973</v>
      </c>
      <c r="BI244">
        <v>1</v>
      </c>
      <c r="BJ244">
        <f>BK244*1000</f>
        <v>0</v>
      </c>
      <c r="BM244" t="s">
        <v>309</v>
      </c>
      <c r="BN244" t="s">
        <v>310</v>
      </c>
      <c r="BO244">
        <v>0.21</v>
      </c>
      <c r="BP244">
        <v>0.64</v>
      </c>
      <c r="BQ244">
        <v>1</v>
      </c>
      <c r="BR244" t="s">
        <v>117</v>
      </c>
      <c r="BS244" t="s">
        <v>118</v>
      </c>
      <c r="BT244" t="s">
        <v>119</v>
      </c>
      <c r="BU244" t="s">
        <v>120</v>
      </c>
      <c r="BX244" t="b">
        <v>0</v>
      </c>
      <c r="BY244" t="b">
        <v>1</v>
      </c>
      <c r="BZ244">
        <f>VLOOKUP(AA244,Comps2,6,FALSE)</f>
        <v>343</v>
      </c>
      <c r="CA244">
        <f>VLOOKUP(AA244,Comps2,7,FALSE)</f>
        <v>353</v>
      </c>
      <c r="CB244" t="str">
        <f>VLOOKUP(AA244,Comps2,8,FALSE)</f>
        <v>mm</v>
      </c>
      <c r="CC244" t="str">
        <f>VLOOKUP(AA244,Comps2,9,FALSE)</f>
        <v>Field</v>
      </c>
      <c r="CD244">
        <f>VLOOKUP(AA244,Comps2,10,FALSE)</f>
        <v>435</v>
      </c>
      <c r="CE244" t="str">
        <f>VLOOKUP(AA244,Comps2,11,FALSE)</f>
        <v>g</v>
      </c>
      <c r="CF244" t="str">
        <f>VLOOKUP(AA244,Comps2,12,FALSE)</f>
        <v>Field</v>
      </c>
      <c r="CG244">
        <f>VLOOKUP(AA244,Comps2,13,FALSE)</f>
        <v>0</v>
      </c>
      <c r="CH244" t="e">
        <f>VLOOKUP(AA244,Comps2,14,FALSE)</f>
        <v>#N/A</v>
      </c>
      <c r="CI244" t="str">
        <f>VLOOKUP(AA244,Comps2,15,FALSE)</f>
        <v>LAB</v>
      </c>
    </row>
    <row r="245" spans="1:87" x14ac:dyDescent="0.25">
      <c r="A245" s="1">
        <v>44796</v>
      </c>
      <c r="B245">
        <v>8</v>
      </c>
      <c r="C245">
        <v>2022</v>
      </c>
      <c r="D245" t="s">
        <v>729</v>
      </c>
      <c r="E245" t="s">
        <v>730</v>
      </c>
      <c r="F245" t="s">
        <v>78</v>
      </c>
      <c r="G245" t="s">
        <v>79</v>
      </c>
      <c r="H245" t="s">
        <v>80</v>
      </c>
      <c r="I245" t="s">
        <v>81</v>
      </c>
      <c r="J245" t="s">
        <v>82</v>
      </c>
      <c r="K245" t="s">
        <v>83</v>
      </c>
      <c r="M245" t="s">
        <v>782</v>
      </c>
      <c r="N245" t="s">
        <v>86</v>
      </c>
      <c r="O245" s="2">
        <v>0.29166666666666669</v>
      </c>
      <c r="P245" t="s">
        <v>783</v>
      </c>
      <c r="Q245">
        <v>1</v>
      </c>
      <c r="R245" t="s">
        <v>88</v>
      </c>
      <c r="S245">
        <v>32.579559000000003</v>
      </c>
      <c r="T245">
        <v>-117.137264</v>
      </c>
      <c r="U245" t="s">
        <v>89</v>
      </c>
      <c r="V245" t="b">
        <v>0</v>
      </c>
      <c r="X245" t="s">
        <v>784</v>
      </c>
      <c r="Y245" t="s">
        <v>91</v>
      </c>
      <c r="Z245" t="s">
        <v>785</v>
      </c>
      <c r="AA245" t="s">
        <v>827</v>
      </c>
      <c r="AB245" t="s">
        <v>808</v>
      </c>
      <c r="AC245" t="s">
        <v>809</v>
      </c>
      <c r="AD245" t="s">
        <v>96</v>
      </c>
      <c r="AE245">
        <v>1</v>
      </c>
      <c r="AF245" t="s">
        <v>828</v>
      </c>
      <c r="AG245" t="b">
        <v>1</v>
      </c>
      <c r="AH245" t="s">
        <v>829</v>
      </c>
      <c r="AI245" t="s">
        <v>146</v>
      </c>
      <c r="AJ245" t="s">
        <v>147</v>
      </c>
      <c r="AK245">
        <v>27.96</v>
      </c>
      <c r="AL245" t="s">
        <v>101</v>
      </c>
      <c r="AN245" t="s">
        <v>812</v>
      </c>
      <c r="AO245">
        <v>1</v>
      </c>
      <c r="AP245" t="s">
        <v>103</v>
      </c>
      <c r="AQ245">
        <v>139.81</v>
      </c>
      <c r="AR245" t="s">
        <v>101</v>
      </c>
      <c r="AS245" t="s">
        <v>83</v>
      </c>
      <c r="AT245" t="s">
        <v>104</v>
      </c>
      <c r="AU245" t="s">
        <v>813</v>
      </c>
      <c r="AV245" t="s">
        <v>106</v>
      </c>
      <c r="AW245" t="s">
        <v>107</v>
      </c>
      <c r="AX245">
        <v>90</v>
      </c>
      <c r="AY245" t="s">
        <v>121</v>
      </c>
      <c r="AZ245" t="s">
        <v>109</v>
      </c>
      <c r="BA245" t="s">
        <v>110</v>
      </c>
      <c r="BB245" t="s">
        <v>122</v>
      </c>
      <c r="BC245" t="s">
        <v>738</v>
      </c>
      <c r="BD245" s="1">
        <v>44974</v>
      </c>
      <c r="BE245" t="s">
        <v>814</v>
      </c>
      <c r="BF245" s="1">
        <v>44796</v>
      </c>
      <c r="BG245" t="s">
        <v>114</v>
      </c>
      <c r="BH245" s="1">
        <v>44973</v>
      </c>
      <c r="BI245">
        <v>1</v>
      </c>
      <c r="BJ245">
        <f>BK245*1000</f>
        <v>0</v>
      </c>
      <c r="BM245" t="s">
        <v>309</v>
      </c>
      <c r="BN245" t="s">
        <v>310</v>
      </c>
      <c r="BO245">
        <v>0.21</v>
      </c>
      <c r="BP245">
        <v>0.64</v>
      </c>
      <c r="BQ245">
        <v>1</v>
      </c>
      <c r="BR245" t="s">
        <v>117</v>
      </c>
      <c r="BS245" t="s">
        <v>118</v>
      </c>
      <c r="BT245" t="s">
        <v>119</v>
      </c>
      <c r="BU245" t="s">
        <v>120</v>
      </c>
      <c r="BX245" t="b">
        <v>0</v>
      </c>
      <c r="BY245" t="b">
        <v>1</v>
      </c>
      <c r="BZ245">
        <f>VLOOKUP(AA245,Comps2,6,FALSE)</f>
        <v>248</v>
      </c>
      <c r="CA245">
        <f>VLOOKUP(AA245,Comps2,7,FALSE)</f>
        <v>254</v>
      </c>
      <c r="CB245" t="str">
        <f>VLOOKUP(AA245,Comps2,8,FALSE)</f>
        <v>mm</v>
      </c>
      <c r="CC245" t="str">
        <f>VLOOKUP(AA245,Comps2,9,FALSE)</f>
        <v>Field</v>
      </c>
      <c r="CD245">
        <f>VLOOKUP(AA245,Comps2,10,FALSE)</f>
        <v>110</v>
      </c>
      <c r="CE245" t="str">
        <f>VLOOKUP(AA245,Comps2,11,FALSE)</f>
        <v>g</v>
      </c>
      <c r="CF245" t="str">
        <f>VLOOKUP(AA245,Comps2,12,FALSE)</f>
        <v>Field</v>
      </c>
      <c r="CG245">
        <f>VLOOKUP(AA245,Comps2,13,FALSE)</f>
        <v>0</v>
      </c>
      <c r="CH245" t="e">
        <f>VLOOKUP(AA245,Comps2,14,FALSE)</f>
        <v>#N/A</v>
      </c>
      <c r="CI245" t="str">
        <f>VLOOKUP(AA245,Comps2,15,FALSE)</f>
        <v>LAB</v>
      </c>
    </row>
    <row r="246" spans="1:87" x14ac:dyDescent="0.25">
      <c r="A246" s="1">
        <v>44796</v>
      </c>
      <c r="B246">
        <v>8</v>
      </c>
      <c r="C246">
        <v>2022</v>
      </c>
      <c r="D246" t="s">
        <v>729</v>
      </c>
      <c r="E246" t="s">
        <v>730</v>
      </c>
      <c r="F246" t="s">
        <v>78</v>
      </c>
      <c r="G246" t="s">
        <v>79</v>
      </c>
      <c r="H246" t="s">
        <v>80</v>
      </c>
      <c r="I246" t="s">
        <v>81</v>
      </c>
      <c r="J246" t="s">
        <v>82</v>
      </c>
      <c r="K246" t="s">
        <v>83</v>
      </c>
      <c r="M246" t="s">
        <v>782</v>
      </c>
      <c r="N246" t="s">
        <v>86</v>
      </c>
      <c r="O246" s="2">
        <v>0.29166666666666669</v>
      </c>
      <c r="P246" t="s">
        <v>783</v>
      </c>
      <c r="Q246">
        <v>1</v>
      </c>
      <c r="R246" t="s">
        <v>88</v>
      </c>
      <c r="S246">
        <v>32.579559000000003</v>
      </c>
      <c r="T246">
        <v>-117.137264</v>
      </c>
      <c r="U246" t="s">
        <v>89</v>
      </c>
      <c r="V246" t="b">
        <v>0</v>
      </c>
      <c r="X246" t="s">
        <v>784</v>
      </c>
      <c r="Y246" t="s">
        <v>91</v>
      </c>
      <c r="Z246" t="s">
        <v>785</v>
      </c>
      <c r="AA246" t="s">
        <v>830</v>
      </c>
      <c r="AB246" t="s">
        <v>808</v>
      </c>
      <c r="AC246" t="s">
        <v>809</v>
      </c>
      <c r="AD246" t="s">
        <v>96</v>
      </c>
      <c r="AE246">
        <v>1</v>
      </c>
      <c r="AF246" t="s">
        <v>831</v>
      </c>
      <c r="AG246" t="b">
        <v>1</v>
      </c>
      <c r="AH246" t="s">
        <v>832</v>
      </c>
      <c r="AI246" t="s">
        <v>146</v>
      </c>
      <c r="AJ246" t="s">
        <v>147</v>
      </c>
      <c r="AK246">
        <v>27.96</v>
      </c>
      <c r="AL246" t="s">
        <v>101</v>
      </c>
      <c r="AN246" t="s">
        <v>812</v>
      </c>
      <c r="AO246">
        <v>1</v>
      </c>
      <c r="AP246" t="s">
        <v>103</v>
      </c>
      <c r="AQ246">
        <v>139.81</v>
      </c>
      <c r="AR246" t="s">
        <v>101</v>
      </c>
      <c r="AS246" t="s">
        <v>83</v>
      </c>
      <c r="AT246" t="s">
        <v>104</v>
      </c>
      <c r="AU246" t="s">
        <v>813</v>
      </c>
      <c r="AV246" t="s">
        <v>106</v>
      </c>
      <c r="AW246" t="s">
        <v>107</v>
      </c>
      <c r="AX246">
        <v>90</v>
      </c>
      <c r="AY246" t="s">
        <v>121</v>
      </c>
      <c r="AZ246" t="s">
        <v>109</v>
      </c>
      <c r="BA246" t="s">
        <v>110</v>
      </c>
      <c r="BB246" t="s">
        <v>122</v>
      </c>
      <c r="BC246" t="s">
        <v>738</v>
      </c>
      <c r="BD246" s="1">
        <v>44974</v>
      </c>
      <c r="BE246" t="s">
        <v>814</v>
      </c>
      <c r="BF246" s="1">
        <v>44796</v>
      </c>
      <c r="BG246" t="s">
        <v>114</v>
      </c>
      <c r="BH246" s="1">
        <v>44973</v>
      </c>
      <c r="BI246">
        <v>1</v>
      </c>
      <c r="BJ246">
        <f>BK246*1000</f>
        <v>0</v>
      </c>
      <c r="BM246" t="s">
        <v>309</v>
      </c>
      <c r="BN246" t="s">
        <v>310</v>
      </c>
      <c r="BO246">
        <v>0.21</v>
      </c>
      <c r="BP246">
        <v>0.64</v>
      </c>
      <c r="BQ246">
        <v>1</v>
      </c>
      <c r="BR246" t="s">
        <v>117</v>
      </c>
      <c r="BS246" t="s">
        <v>118</v>
      </c>
      <c r="BT246" t="s">
        <v>119</v>
      </c>
      <c r="BU246" t="s">
        <v>120</v>
      </c>
      <c r="BX246" t="b">
        <v>0</v>
      </c>
      <c r="BY246" t="b">
        <v>1</v>
      </c>
      <c r="BZ246">
        <f>VLOOKUP(AA246,Comps2,6,FALSE)</f>
        <v>232</v>
      </c>
      <c r="CA246">
        <f>VLOOKUP(AA246,Comps2,7,FALSE)</f>
        <v>238</v>
      </c>
      <c r="CB246" t="str">
        <f>VLOOKUP(AA246,Comps2,8,FALSE)</f>
        <v>mm</v>
      </c>
      <c r="CC246" t="str">
        <f>VLOOKUP(AA246,Comps2,9,FALSE)</f>
        <v>Field</v>
      </c>
      <c r="CD246">
        <f>VLOOKUP(AA246,Comps2,10,FALSE)</f>
        <v>115</v>
      </c>
      <c r="CE246" t="str">
        <f>VLOOKUP(AA246,Comps2,11,FALSE)</f>
        <v>g</v>
      </c>
      <c r="CF246" t="str">
        <f>VLOOKUP(AA246,Comps2,12,FALSE)</f>
        <v>Field</v>
      </c>
      <c r="CG246">
        <f>VLOOKUP(AA246,Comps2,13,FALSE)</f>
        <v>0</v>
      </c>
      <c r="CH246" t="e">
        <f>VLOOKUP(AA246,Comps2,14,FALSE)</f>
        <v>#N/A</v>
      </c>
      <c r="CI246" t="str">
        <f>VLOOKUP(AA246,Comps2,15,FALSE)</f>
        <v>LAB</v>
      </c>
    </row>
    <row r="247" spans="1:87" x14ac:dyDescent="0.25">
      <c r="A247" s="1">
        <v>44796</v>
      </c>
      <c r="B247">
        <v>8</v>
      </c>
      <c r="C247">
        <v>2022</v>
      </c>
      <c r="D247" t="s">
        <v>729</v>
      </c>
      <c r="E247" t="s">
        <v>730</v>
      </c>
      <c r="F247" t="s">
        <v>78</v>
      </c>
      <c r="G247" t="s">
        <v>79</v>
      </c>
      <c r="H247" t="s">
        <v>80</v>
      </c>
      <c r="I247" t="s">
        <v>81</v>
      </c>
      <c r="J247" t="s">
        <v>82</v>
      </c>
      <c r="K247" t="s">
        <v>83</v>
      </c>
      <c r="M247" t="s">
        <v>782</v>
      </c>
      <c r="N247" t="s">
        <v>86</v>
      </c>
      <c r="O247" s="2">
        <v>0.29166666666666669</v>
      </c>
      <c r="P247" t="s">
        <v>783</v>
      </c>
      <c r="Q247">
        <v>1</v>
      </c>
      <c r="R247" t="s">
        <v>88</v>
      </c>
      <c r="S247">
        <v>32.579559000000003</v>
      </c>
      <c r="T247">
        <v>-117.137264</v>
      </c>
      <c r="U247" t="s">
        <v>89</v>
      </c>
      <c r="V247" t="b">
        <v>0</v>
      </c>
      <c r="X247" t="s">
        <v>784</v>
      </c>
      <c r="Y247" t="s">
        <v>91</v>
      </c>
      <c r="Z247" t="s">
        <v>785</v>
      </c>
      <c r="AA247" t="s">
        <v>833</v>
      </c>
      <c r="AB247" t="s">
        <v>808</v>
      </c>
      <c r="AC247" t="s">
        <v>809</v>
      </c>
      <c r="AD247" t="s">
        <v>96</v>
      </c>
      <c r="AE247">
        <v>1</v>
      </c>
      <c r="AF247" t="s">
        <v>834</v>
      </c>
      <c r="AG247" t="b">
        <v>1</v>
      </c>
      <c r="AH247" t="s">
        <v>835</v>
      </c>
      <c r="AI247" t="s">
        <v>146</v>
      </c>
      <c r="AJ247" t="s">
        <v>147</v>
      </c>
      <c r="AK247">
        <v>27.96</v>
      </c>
      <c r="AL247" t="s">
        <v>101</v>
      </c>
      <c r="AN247" t="s">
        <v>812</v>
      </c>
      <c r="AO247">
        <v>1</v>
      </c>
      <c r="AP247" t="s">
        <v>103</v>
      </c>
      <c r="AQ247">
        <v>139.81</v>
      </c>
      <c r="AR247" t="s">
        <v>101</v>
      </c>
      <c r="AS247" t="s">
        <v>83</v>
      </c>
      <c r="AT247" t="s">
        <v>104</v>
      </c>
      <c r="AU247" t="s">
        <v>813</v>
      </c>
      <c r="AV247" t="s">
        <v>106</v>
      </c>
      <c r="AW247" t="s">
        <v>107</v>
      </c>
      <c r="AX247">
        <v>90</v>
      </c>
      <c r="AY247" t="s">
        <v>121</v>
      </c>
      <c r="AZ247" t="s">
        <v>109</v>
      </c>
      <c r="BA247" t="s">
        <v>110</v>
      </c>
      <c r="BB247" t="s">
        <v>122</v>
      </c>
      <c r="BC247" t="s">
        <v>738</v>
      </c>
      <c r="BD247" s="1">
        <v>44974</v>
      </c>
      <c r="BE247" t="s">
        <v>814</v>
      </c>
      <c r="BF247" s="1">
        <v>44796</v>
      </c>
      <c r="BG247" t="s">
        <v>114</v>
      </c>
      <c r="BH247" s="1">
        <v>44973</v>
      </c>
      <c r="BI247">
        <v>1</v>
      </c>
      <c r="BJ247">
        <f>BK247*1000</f>
        <v>0</v>
      </c>
      <c r="BM247" t="s">
        <v>309</v>
      </c>
      <c r="BN247" t="s">
        <v>310</v>
      </c>
      <c r="BO247">
        <v>0.21</v>
      </c>
      <c r="BP247">
        <v>0.64</v>
      </c>
      <c r="BQ247">
        <v>1</v>
      </c>
      <c r="BR247" t="s">
        <v>117</v>
      </c>
      <c r="BS247" t="s">
        <v>118</v>
      </c>
      <c r="BT247" t="s">
        <v>119</v>
      </c>
      <c r="BU247" t="s">
        <v>120</v>
      </c>
      <c r="BX247" t="b">
        <v>0</v>
      </c>
      <c r="BY247" t="b">
        <v>1</v>
      </c>
      <c r="BZ247">
        <f>VLOOKUP(AA247,Comps2,6,FALSE)</f>
        <v>214</v>
      </c>
      <c r="CA247">
        <f>VLOOKUP(AA247,Comps2,7,FALSE)</f>
        <v>223</v>
      </c>
      <c r="CB247" t="str">
        <f>VLOOKUP(AA247,Comps2,8,FALSE)</f>
        <v>mm</v>
      </c>
      <c r="CC247" t="str">
        <f>VLOOKUP(AA247,Comps2,9,FALSE)</f>
        <v>Field</v>
      </c>
      <c r="CD247">
        <f>VLOOKUP(AA247,Comps2,10,FALSE)</f>
        <v>95</v>
      </c>
      <c r="CE247" t="str">
        <f>VLOOKUP(AA247,Comps2,11,FALSE)</f>
        <v>g</v>
      </c>
      <c r="CF247" t="str">
        <f>VLOOKUP(AA247,Comps2,12,FALSE)</f>
        <v>Field</v>
      </c>
      <c r="CG247">
        <f>VLOOKUP(AA247,Comps2,13,FALSE)</f>
        <v>0</v>
      </c>
      <c r="CH247" t="e">
        <f>VLOOKUP(AA247,Comps2,14,FALSE)</f>
        <v>#N/A</v>
      </c>
      <c r="CI247" t="str">
        <f>VLOOKUP(AA247,Comps2,15,FALSE)</f>
        <v>LAB</v>
      </c>
    </row>
    <row r="248" spans="1:87" x14ac:dyDescent="0.25">
      <c r="A248" s="1">
        <v>44796</v>
      </c>
      <c r="B248">
        <v>8</v>
      </c>
      <c r="C248">
        <v>2022</v>
      </c>
      <c r="D248" t="s">
        <v>729</v>
      </c>
      <c r="E248" t="s">
        <v>730</v>
      </c>
      <c r="F248" t="s">
        <v>78</v>
      </c>
      <c r="G248" t="s">
        <v>79</v>
      </c>
      <c r="H248" t="s">
        <v>80</v>
      </c>
      <c r="I248" t="s">
        <v>81</v>
      </c>
      <c r="J248" t="s">
        <v>82</v>
      </c>
      <c r="K248" t="s">
        <v>83</v>
      </c>
      <c r="M248" t="s">
        <v>782</v>
      </c>
      <c r="N248" t="s">
        <v>86</v>
      </c>
      <c r="O248" s="2">
        <v>0.29166666666666669</v>
      </c>
      <c r="P248" t="s">
        <v>783</v>
      </c>
      <c r="Q248">
        <v>1</v>
      </c>
      <c r="R248" t="s">
        <v>88</v>
      </c>
      <c r="S248">
        <v>32.579559000000003</v>
      </c>
      <c r="T248">
        <v>-117.137264</v>
      </c>
      <c r="U248" t="s">
        <v>89</v>
      </c>
      <c r="V248" t="b">
        <v>0</v>
      </c>
      <c r="X248" t="s">
        <v>784</v>
      </c>
      <c r="Y248" t="s">
        <v>91</v>
      </c>
      <c r="Z248" t="s">
        <v>785</v>
      </c>
      <c r="AA248" t="s">
        <v>836</v>
      </c>
      <c r="AB248" t="s">
        <v>808</v>
      </c>
      <c r="AC248" t="s">
        <v>809</v>
      </c>
      <c r="AD248" t="s">
        <v>96</v>
      </c>
      <c r="AE248">
        <v>1</v>
      </c>
      <c r="AF248" t="s">
        <v>837</v>
      </c>
      <c r="AG248" t="b">
        <v>1</v>
      </c>
      <c r="AH248" t="s">
        <v>838</v>
      </c>
      <c r="AI248" t="s">
        <v>146</v>
      </c>
      <c r="AJ248" t="s">
        <v>147</v>
      </c>
      <c r="AK248">
        <v>27.96</v>
      </c>
      <c r="AL248" t="s">
        <v>101</v>
      </c>
      <c r="AN248" t="s">
        <v>812</v>
      </c>
      <c r="AO248">
        <v>1</v>
      </c>
      <c r="AP248" t="s">
        <v>103</v>
      </c>
      <c r="AQ248">
        <v>139.81</v>
      </c>
      <c r="AR248" t="s">
        <v>101</v>
      </c>
      <c r="AS248" t="s">
        <v>83</v>
      </c>
      <c r="AT248" t="s">
        <v>104</v>
      </c>
      <c r="AU248" t="s">
        <v>813</v>
      </c>
      <c r="AV248" t="s">
        <v>106</v>
      </c>
      <c r="AW248" t="s">
        <v>107</v>
      </c>
      <c r="AX248">
        <v>90</v>
      </c>
      <c r="AY248" t="s">
        <v>121</v>
      </c>
      <c r="AZ248" t="s">
        <v>109</v>
      </c>
      <c r="BA248" t="s">
        <v>110</v>
      </c>
      <c r="BB248" t="s">
        <v>122</v>
      </c>
      <c r="BC248" t="s">
        <v>738</v>
      </c>
      <c r="BD248" s="1">
        <v>44974</v>
      </c>
      <c r="BE248" t="s">
        <v>814</v>
      </c>
      <c r="BF248" s="1">
        <v>44796</v>
      </c>
      <c r="BG248" t="s">
        <v>114</v>
      </c>
      <c r="BH248" s="1">
        <v>44973</v>
      </c>
      <c r="BI248">
        <v>1</v>
      </c>
      <c r="BJ248">
        <f>BK248*1000</f>
        <v>0</v>
      </c>
      <c r="BM248" t="s">
        <v>309</v>
      </c>
      <c r="BN248" t="s">
        <v>310</v>
      </c>
      <c r="BO248">
        <v>0.21</v>
      </c>
      <c r="BP248">
        <v>0.64</v>
      </c>
      <c r="BQ248">
        <v>1</v>
      </c>
      <c r="BR248" t="s">
        <v>117</v>
      </c>
      <c r="BS248" t="s">
        <v>118</v>
      </c>
      <c r="BT248" t="s">
        <v>119</v>
      </c>
      <c r="BU248" t="s">
        <v>120</v>
      </c>
      <c r="BX248" t="b">
        <v>0</v>
      </c>
      <c r="BY248" t="b">
        <v>1</v>
      </c>
      <c r="BZ248">
        <f>VLOOKUP(AA248,Comps2,6,FALSE)</f>
        <v>214</v>
      </c>
      <c r="CA248">
        <f>VLOOKUP(AA248,Comps2,7,FALSE)</f>
        <v>221</v>
      </c>
      <c r="CB248" t="str">
        <f>VLOOKUP(AA248,Comps2,8,FALSE)</f>
        <v>mm</v>
      </c>
      <c r="CC248" t="str">
        <f>VLOOKUP(AA248,Comps2,9,FALSE)</f>
        <v>Field</v>
      </c>
      <c r="CD248">
        <f>VLOOKUP(AA248,Comps2,10,FALSE)</f>
        <v>80</v>
      </c>
      <c r="CE248" t="str">
        <f>VLOOKUP(AA248,Comps2,11,FALSE)</f>
        <v>g</v>
      </c>
      <c r="CF248" t="str">
        <f>VLOOKUP(AA248,Comps2,12,FALSE)</f>
        <v>Field</v>
      </c>
      <c r="CG248">
        <f>VLOOKUP(AA248,Comps2,13,FALSE)</f>
        <v>0</v>
      </c>
      <c r="CH248" t="e">
        <f>VLOOKUP(AA248,Comps2,14,FALSE)</f>
        <v>#N/A</v>
      </c>
      <c r="CI248" t="str">
        <f>VLOOKUP(AA248,Comps2,15,FALSE)</f>
        <v>LAB</v>
      </c>
    </row>
  </sheetData>
  <autoFilter ref="A1:CI248" xr:uid="{792DF3A4-9DDD-4126-9ED5-6EE01D5E2867}">
    <sortState xmlns:xlrd2="http://schemas.microsoft.com/office/spreadsheetml/2017/richdata2" ref="A2:CI248">
      <sortCondition descending="1" ref="BJ1:BJ24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AE55-B6CC-4103-BDF8-23ACC8CF1D12}">
  <dimension ref="A1:CH248"/>
  <sheetViews>
    <sheetView topLeftCell="BE1" zoomScale="75" zoomScaleNormal="75" workbookViewId="0">
      <selection activeCell="BU211" sqref="BU211"/>
    </sheetView>
  </sheetViews>
  <sheetFormatPr defaultRowHeight="15" x14ac:dyDescent="0.25"/>
  <cols>
    <col min="58" max="58" width="21.85546875" bestFit="1" customWidth="1"/>
    <col min="60" max="60" width="17.85546875" bestFit="1" customWidth="1"/>
  </cols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1263</v>
      </c>
      <c r="BZ1" t="s">
        <v>1264</v>
      </c>
      <c r="CA1" t="s">
        <v>1265</v>
      </c>
      <c r="CB1" t="s">
        <v>1266</v>
      </c>
      <c r="CC1" t="s">
        <v>1267</v>
      </c>
      <c r="CD1" t="s">
        <v>1268</v>
      </c>
      <c r="CE1" t="s">
        <v>1269</v>
      </c>
      <c r="CF1" t="s">
        <v>1270</v>
      </c>
      <c r="CG1" t="s">
        <v>153</v>
      </c>
      <c r="CH1" t="s">
        <v>1271</v>
      </c>
    </row>
    <row r="2" spans="1:86" x14ac:dyDescent="0.25">
      <c r="A2" s="1">
        <v>44872</v>
      </c>
      <c r="B2">
        <v>11</v>
      </c>
      <c r="C2">
        <v>2022</v>
      </c>
      <c r="D2" t="s">
        <v>1504</v>
      </c>
      <c r="E2" t="s">
        <v>1505</v>
      </c>
      <c r="F2" t="s">
        <v>78</v>
      </c>
      <c r="G2" t="s">
        <v>79</v>
      </c>
      <c r="H2" t="s">
        <v>80</v>
      </c>
      <c r="I2" t="s">
        <v>81</v>
      </c>
      <c r="J2" t="s">
        <v>82</v>
      </c>
      <c r="K2" t="s">
        <v>1506</v>
      </c>
      <c r="M2" t="s">
        <v>1507</v>
      </c>
      <c r="N2" t="s">
        <v>86</v>
      </c>
      <c r="O2" s="2">
        <v>0.53472222222222221</v>
      </c>
      <c r="P2" t="s">
        <v>1508</v>
      </c>
      <c r="Q2">
        <v>1</v>
      </c>
      <c r="R2" t="s">
        <v>88</v>
      </c>
      <c r="S2">
        <v>32.764722999999996</v>
      </c>
      <c r="T2">
        <v>-117.217885</v>
      </c>
      <c r="U2" t="s">
        <v>89</v>
      </c>
      <c r="V2" t="b">
        <v>0</v>
      </c>
      <c r="X2" t="s">
        <v>1509</v>
      </c>
      <c r="Y2" t="s">
        <v>91</v>
      </c>
      <c r="Z2" t="s">
        <v>1510</v>
      </c>
      <c r="AA2" t="s">
        <v>1459</v>
      </c>
      <c r="AB2" t="s">
        <v>1456</v>
      </c>
      <c r="AC2" t="s">
        <v>1457</v>
      </c>
      <c r="AD2" t="s">
        <v>96</v>
      </c>
      <c r="AE2">
        <v>1</v>
      </c>
      <c r="AG2" t="b">
        <v>1</v>
      </c>
      <c r="AH2" t="s">
        <v>1511</v>
      </c>
      <c r="AI2" t="s">
        <v>1512</v>
      </c>
      <c r="AJ2" t="s">
        <v>117</v>
      </c>
      <c r="AK2">
        <v>590.48</v>
      </c>
      <c r="AL2" t="s">
        <v>101</v>
      </c>
      <c r="AN2" t="s">
        <v>1513</v>
      </c>
      <c r="AO2">
        <v>1</v>
      </c>
      <c r="AP2" t="s">
        <v>103</v>
      </c>
      <c r="AQ2">
        <v>590.48</v>
      </c>
      <c r="AR2" t="s">
        <v>101</v>
      </c>
      <c r="AS2" t="s">
        <v>83</v>
      </c>
      <c r="AT2" t="s">
        <v>1514</v>
      </c>
      <c r="AU2" t="s">
        <v>1515</v>
      </c>
      <c r="AV2" t="s">
        <v>106</v>
      </c>
      <c r="AW2" t="s">
        <v>107</v>
      </c>
      <c r="AX2">
        <v>7</v>
      </c>
      <c r="AY2" t="s">
        <v>108</v>
      </c>
      <c r="AZ2" t="s">
        <v>109</v>
      </c>
      <c r="BA2" t="s">
        <v>1516</v>
      </c>
      <c r="BB2" t="s">
        <v>1622</v>
      </c>
      <c r="BC2" t="s">
        <v>1610</v>
      </c>
      <c r="BD2" s="1">
        <v>45056</v>
      </c>
      <c r="BE2" t="s">
        <v>1519</v>
      </c>
      <c r="BF2" s="1">
        <v>44872</v>
      </c>
      <c r="BG2" t="s">
        <v>114</v>
      </c>
      <c r="BH2" s="1">
        <v>45047</v>
      </c>
      <c r="BI2">
        <v>1</v>
      </c>
      <c r="BJ2">
        <v>5.92</v>
      </c>
      <c r="BK2">
        <v>5.92</v>
      </c>
      <c r="BL2" t="s">
        <v>123</v>
      </c>
      <c r="BM2" t="s">
        <v>124</v>
      </c>
      <c r="BN2">
        <v>0.22</v>
      </c>
      <c r="BO2">
        <v>0.65</v>
      </c>
      <c r="BP2">
        <v>1</v>
      </c>
      <c r="BQ2" t="s">
        <v>117</v>
      </c>
      <c r="BR2" t="s">
        <v>118</v>
      </c>
      <c r="BS2" t="s">
        <v>119</v>
      </c>
      <c r="BT2" t="s">
        <v>120</v>
      </c>
      <c r="BW2" t="b">
        <v>0</v>
      </c>
      <c r="BX2" t="b">
        <v>1</v>
      </c>
      <c r="BY2">
        <f>VLOOKUP(AA2,Comps2,6,FALSE)</f>
        <v>0</v>
      </c>
      <c r="BZ2">
        <f>VLOOKUP(AA2,Comps2,7,FALSE)</f>
        <v>0</v>
      </c>
      <c r="CA2">
        <f>VLOOKUP(AA2,Comps2,8,FALSE)</f>
        <v>0</v>
      </c>
      <c r="CB2">
        <f>VLOOKUP(AA2,Comps2,9,FALSE)</f>
        <v>0</v>
      </c>
      <c r="CC2">
        <f>VLOOKUP(AA2,Comps2,10,FALSE)</f>
        <v>0</v>
      </c>
      <c r="CD2">
        <f>VLOOKUP(AA2,Comps2,11,FALSE)</f>
        <v>0</v>
      </c>
      <c r="CE2">
        <f>VLOOKUP(AA2,Comps2,12,FALSE)</f>
        <v>0</v>
      </c>
      <c r="CF2">
        <f>VLOOKUP(AA2,Comps2,13,FALSE)</f>
        <v>0</v>
      </c>
      <c r="CG2">
        <f>VLOOKUP(AA2,Comps2,14,FALSE)</f>
        <v>0</v>
      </c>
      <c r="CH2">
        <f>VLOOKUP(AA2,Comps2,15,FALSE)</f>
        <v>0</v>
      </c>
    </row>
    <row r="3" spans="1:86" x14ac:dyDescent="0.25">
      <c r="A3" s="1">
        <v>44872</v>
      </c>
      <c r="B3">
        <v>11</v>
      </c>
      <c r="C3">
        <v>2022</v>
      </c>
      <c r="D3" t="s">
        <v>729</v>
      </c>
      <c r="E3" t="s">
        <v>730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1506</v>
      </c>
      <c r="M3" t="s">
        <v>1507</v>
      </c>
      <c r="N3" t="s">
        <v>86</v>
      </c>
      <c r="O3" s="2">
        <v>0.61527777777777781</v>
      </c>
      <c r="P3" t="s">
        <v>1508</v>
      </c>
      <c r="Q3">
        <v>1</v>
      </c>
      <c r="R3" t="s">
        <v>88</v>
      </c>
      <c r="S3">
        <v>32.579559000000003</v>
      </c>
      <c r="T3">
        <v>-117.137264</v>
      </c>
      <c r="U3" t="s">
        <v>89</v>
      </c>
      <c r="V3" t="b">
        <v>0</v>
      </c>
      <c r="X3" t="s">
        <v>1509</v>
      </c>
      <c r="Y3" t="s">
        <v>91</v>
      </c>
      <c r="Z3" t="s">
        <v>1520</v>
      </c>
      <c r="AA3" t="s">
        <v>1454</v>
      </c>
      <c r="AB3" t="s">
        <v>1452</v>
      </c>
      <c r="AC3" t="s">
        <v>1453</v>
      </c>
      <c r="AD3" t="s">
        <v>96</v>
      </c>
      <c r="AE3">
        <v>1</v>
      </c>
      <c r="AG3" t="b">
        <v>1</v>
      </c>
      <c r="AH3" t="s">
        <v>1521</v>
      </c>
      <c r="AI3" t="s">
        <v>1512</v>
      </c>
      <c r="AJ3" t="s">
        <v>117</v>
      </c>
      <c r="AK3">
        <v>579.30999999999995</v>
      </c>
      <c r="AL3" t="s">
        <v>101</v>
      </c>
      <c r="AN3" t="s">
        <v>1522</v>
      </c>
      <c r="AO3">
        <v>1</v>
      </c>
      <c r="AP3" t="s">
        <v>103</v>
      </c>
      <c r="AQ3">
        <v>579.30999999999995</v>
      </c>
      <c r="AR3" t="s">
        <v>101</v>
      </c>
      <c r="AS3" t="s">
        <v>83</v>
      </c>
      <c r="AT3" t="s">
        <v>1514</v>
      </c>
      <c r="AU3" t="s">
        <v>1523</v>
      </c>
      <c r="AV3" t="s">
        <v>106</v>
      </c>
      <c r="AW3" t="s">
        <v>107</v>
      </c>
      <c r="AX3">
        <v>7</v>
      </c>
      <c r="AY3" t="s">
        <v>108</v>
      </c>
      <c r="AZ3" t="s">
        <v>109</v>
      </c>
      <c r="BA3" t="s">
        <v>1516</v>
      </c>
      <c r="BB3" t="s">
        <v>1622</v>
      </c>
      <c r="BC3" t="s">
        <v>1610</v>
      </c>
      <c r="BD3" s="1">
        <v>45056</v>
      </c>
      <c r="BE3" t="s">
        <v>1524</v>
      </c>
      <c r="BF3" s="1">
        <v>44872</v>
      </c>
      <c r="BG3" t="s">
        <v>114</v>
      </c>
      <c r="BH3" s="1">
        <v>45047</v>
      </c>
      <c r="BI3">
        <v>1</v>
      </c>
      <c r="BJ3">
        <v>7.27</v>
      </c>
      <c r="BK3">
        <v>7.27</v>
      </c>
      <c r="BL3" t="s">
        <v>123</v>
      </c>
      <c r="BM3" t="s">
        <v>124</v>
      </c>
      <c r="BN3">
        <v>0.22</v>
      </c>
      <c r="BO3">
        <v>0.65</v>
      </c>
      <c r="BP3">
        <v>1</v>
      </c>
      <c r="BQ3" t="s">
        <v>117</v>
      </c>
      <c r="BR3" t="s">
        <v>118</v>
      </c>
      <c r="BS3" t="s">
        <v>119</v>
      </c>
      <c r="BT3" t="s">
        <v>120</v>
      </c>
      <c r="BW3" t="b">
        <v>0</v>
      </c>
      <c r="BX3" t="b">
        <v>1</v>
      </c>
      <c r="BY3">
        <f>VLOOKUP(AA3,Comps2,6,FALSE)</f>
        <v>0</v>
      </c>
      <c r="BZ3">
        <f>VLOOKUP(AA3,Comps2,7,FALSE)</f>
        <v>0</v>
      </c>
      <c r="CA3">
        <f>VLOOKUP(AA3,Comps2,8,FALSE)</f>
        <v>0</v>
      </c>
      <c r="CB3">
        <f>VLOOKUP(AA3,Comps2,9,FALSE)</f>
        <v>0</v>
      </c>
      <c r="CC3">
        <f>VLOOKUP(AA3,Comps2,10,FALSE)</f>
        <v>0</v>
      </c>
      <c r="CD3">
        <f>VLOOKUP(AA3,Comps2,11,FALSE)</f>
        <v>0</v>
      </c>
      <c r="CE3">
        <f>VLOOKUP(AA3,Comps2,12,FALSE)</f>
        <v>0</v>
      </c>
      <c r="CF3">
        <f>VLOOKUP(AA3,Comps2,13,FALSE)</f>
        <v>0</v>
      </c>
      <c r="CG3">
        <f>VLOOKUP(AA3,Comps2,14,FALSE)</f>
        <v>0</v>
      </c>
      <c r="CH3">
        <f>VLOOKUP(AA3,Comps2,15,FALSE)</f>
        <v>0</v>
      </c>
    </row>
    <row r="4" spans="1:86" x14ac:dyDescent="0.25">
      <c r="A4" s="1">
        <v>44872</v>
      </c>
      <c r="B4">
        <v>11</v>
      </c>
      <c r="C4">
        <v>2022</v>
      </c>
      <c r="D4" t="s">
        <v>1525</v>
      </c>
      <c r="E4" t="s">
        <v>1526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1506</v>
      </c>
      <c r="M4" t="s">
        <v>1507</v>
      </c>
      <c r="N4" t="s">
        <v>86</v>
      </c>
      <c r="O4" s="2">
        <v>0.57916666666666672</v>
      </c>
      <c r="P4" t="s">
        <v>1508</v>
      </c>
      <c r="Q4">
        <v>1</v>
      </c>
      <c r="R4" t="s">
        <v>88</v>
      </c>
      <c r="S4">
        <v>32.629399999999997</v>
      </c>
      <c r="T4">
        <v>-117.10839</v>
      </c>
      <c r="U4" t="s">
        <v>89</v>
      </c>
      <c r="V4" t="b">
        <v>0</v>
      </c>
      <c r="W4">
        <v>9</v>
      </c>
      <c r="X4" t="s">
        <v>1509</v>
      </c>
      <c r="Y4" t="s">
        <v>91</v>
      </c>
      <c r="Z4" t="s">
        <v>1527</v>
      </c>
      <c r="AA4" t="s">
        <v>1460</v>
      </c>
      <c r="AB4" t="s">
        <v>1456</v>
      </c>
      <c r="AC4" t="s">
        <v>1457</v>
      </c>
      <c r="AD4" t="s">
        <v>96</v>
      </c>
      <c r="AE4">
        <v>1</v>
      </c>
      <c r="AG4" t="b">
        <v>1</v>
      </c>
      <c r="AH4" t="s">
        <v>1528</v>
      </c>
      <c r="AI4" t="s">
        <v>1512</v>
      </c>
      <c r="AJ4" t="s">
        <v>117</v>
      </c>
      <c r="AK4">
        <v>389.34</v>
      </c>
      <c r="AL4" t="s">
        <v>101</v>
      </c>
      <c r="AN4" t="s">
        <v>1529</v>
      </c>
      <c r="AO4">
        <v>1</v>
      </c>
      <c r="AP4" t="s">
        <v>103</v>
      </c>
      <c r="AQ4">
        <v>389.34</v>
      </c>
      <c r="AR4" t="s">
        <v>101</v>
      </c>
      <c r="AS4" t="s">
        <v>83</v>
      </c>
      <c r="AT4" t="s">
        <v>1514</v>
      </c>
      <c r="AU4" t="s">
        <v>1530</v>
      </c>
      <c r="AV4" t="s">
        <v>106</v>
      </c>
      <c r="AW4" t="s">
        <v>107</v>
      </c>
      <c r="AX4">
        <v>7</v>
      </c>
      <c r="AY4" t="s">
        <v>108</v>
      </c>
      <c r="AZ4" t="s">
        <v>109</v>
      </c>
      <c r="BA4" t="s">
        <v>1516</v>
      </c>
      <c r="BB4" t="s">
        <v>1622</v>
      </c>
      <c r="BC4" t="s">
        <v>1610</v>
      </c>
      <c r="BD4" s="1">
        <v>45056</v>
      </c>
      <c r="BE4" t="s">
        <v>1531</v>
      </c>
      <c r="BF4" s="1">
        <v>44872</v>
      </c>
      <c r="BG4" t="s">
        <v>114</v>
      </c>
      <c r="BH4" s="1">
        <v>45047</v>
      </c>
      <c r="BI4">
        <v>1</v>
      </c>
      <c r="BJ4">
        <v>5.2</v>
      </c>
      <c r="BK4">
        <v>5.2</v>
      </c>
      <c r="BL4" t="s">
        <v>123</v>
      </c>
      <c r="BM4" t="s">
        <v>124</v>
      </c>
      <c r="BN4">
        <v>0.22</v>
      </c>
      <c r="BO4">
        <v>0.65</v>
      </c>
      <c r="BP4">
        <v>1</v>
      </c>
      <c r="BQ4" t="s">
        <v>117</v>
      </c>
      <c r="BR4" t="s">
        <v>118</v>
      </c>
      <c r="BS4" t="s">
        <v>119</v>
      </c>
      <c r="BT4" t="s">
        <v>120</v>
      </c>
      <c r="BW4" t="b">
        <v>0</v>
      </c>
      <c r="BX4" t="b">
        <v>1</v>
      </c>
      <c r="BY4">
        <f>VLOOKUP(AA4,Comps2,6,FALSE)</f>
        <v>0</v>
      </c>
      <c r="BZ4">
        <f>VLOOKUP(AA4,Comps2,7,FALSE)</f>
        <v>0</v>
      </c>
      <c r="CA4">
        <f>VLOOKUP(AA4,Comps2,8,FALSE)</f>
        <v>0</v>
      </c>
      <c r="CB4">
        <f>VLOOKUP(AA4,Comps2,9,FALSE)</f>
        <v>0</v>
      </c>
      <c r="CC4">
        <f>VLOOKUP(AA4,Comps2,10,FALSE)</f>
        <v>0</v>
      </c>
      <c r="CD4">
        <f>VLOOKUP(AA4,Comps2,11,FALSE)</f>
        <v>0</v>
      </c>
      <c r="CE4">
        <f>VLOOKUP(AA4,Comps2,12,FALSE)</f>
        <v>0</v>
      </c>
      <c r="CF4">
        <f>VLOOKUP(AA4,Comps2,13,FALSE)</f>
        <v>0</v>
      </c>
      <c r="CG4">
        <f>VLOOKUP(AA4,Comps2,14,FALSE)</f>
        <v>0</v>
      </c>
      <c r="CH4">
        <f>VLOOKUP(AA4,Comps2,15,FALSE)</f>
        <v>0</v>
      </c>
    </row>
    <row r="5" spans="1:86" x14ac:dyDescent="0.25">
      <c r="A5" s="1">
        <v>44887</v>
      </c>
      <c r="B5">
        <v>11</v>
      </c>
      <c r="C5">
        <v>2022</v>
      </c>
      <c r="D5" t="s">
        <v>1112</v>
      </c>
      <c r="E5" t="s">
        <v>1113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  <c r="K5" t="s">
        <v>1506</v>
      </c>
      <c r="M5" t="s">
        <v>1507</v>
      </c>
      <c r="N5" t="s">
        <v>86</v>
      </c>
      <c r="O5" s="2">
        <v>0.52430555555555558</v>
      </c>
      <c r="P5" t="s">
        <v>1508</v>
      </c>
      <c r="Q5">
        <v>1</v>
      </c>
      <c r="R5" t="s">
        <v>88</v>
      </c>
      <c r="S5">
        <v>33.458264972549003</v>
      </c>
      <c r="T5">
        <v>-117.696585843137</v>
      </c>
      <c r="U5" t="s">
        <v>89</v>
      </c>
      <c r="V5" t="b">
        <v>0</v>
      </c>
      <c r="W5">
        <v>9</v>
      </c>
      <c r="X5" t="s">
        <v>1509</v>
      </c>
      <c r="Y5" t="s">
        <v>91</v>
      </c>
      <c r="Z5" t="s">
        <v>1532</v>
      </c>
      <c r="AA5" t="s">
        <v>1455</v>
      </c>
      <c r="AB5" t="s">
        <v>1456</v>
      </c>
      <c r="AC5" t="s">
        <v>1457</v>
      </c>
      <c r="AD5" t="s">
        <v>96</v>
      </c>
      <c r="AE5">
        <v>1</v>
      </c>
      <c r="AG5" t="b">
        <v>1</v>
      </c>
      <c r="AH5" t="s">
        <v>1533</v>
      </c>
      <c r="AI5" t="s">
        <v>1512</v>
      </c>
      <c r="AJ5" t="s">
        <v>117</v>
      </c>
      <c r="AK5">
        <v>646.21</v>
      </c>
      <c r="AL5" t="s">
        <v>101</v>
      </c>
      <c r="AN5" t="s">
        <v>1534</v>
      </c>
      <c r="AO5">
        <v>1</v>
      </c>
      <c r="AP5" t="s">
        <v>103</v>
      </c>
      <c r="AQ5">
        <v>646.21</v>
      </c>
      <c r="AR5" t="s">
        <v>101</v>
      </c>
      <c r="AS5" t="s">
        <v>83</v>
      </c>
      <c r="AT5" t="s">
        <v>1514</v>
      </c>
      <c r="AU5" t="s">
        <v>1535</v>
      </c>
      <c r="AV5" t="s">
        <v>106</v>
      </c>
      <c r="AW5" t="s">
        <v>107</v>
      </c>
      <c r="AX5">
        <v>7</v>
      </c>
      <c r="AY5" t="s">
        <v>108</v>
      </c>
      <c r="AZ5" t="s">
        <v>109</v>
      </c>
      <c r="BA5" t="s">
        <v>1516</v>
      </c>
      <c r="BB5" t="s">
        <v>1622</v>
      </c>
      <c r="BC5" t="s">
        <v>1610</v>
      </c>
      <c r="BD5" s="1">
        <v>45056</v>
      </c>
      <c r="BE5" t="s">
        <v>1536</v>
      </c>
      <c r="BF5" s="1">
        <v>44887</v>
      </c>
      <c r="BG5" t="s">
        <v>114</v>
      </c>
      <c r="BH5" s="1">
        <v>45047</v>
      </c>
      <c r="BI5">
        <v>1</v>
      </c>
      <c r="BJ5">
        <v>8.25</v>
      </c>
      <c r="BK5">
        <v>8.25</v>
      </c>
      <c r="BL5" t="s">
        <v>123</v>
      </c>
      <c r="BM5" t="s">
        <v>124</v>
      </c>
      <c r="BN5">
        <v>0.22</v>
      </c>
      <c r="BO5">
        <v>0.65</v>
      </c>
      <c r="BP5">
        <v>1</v>
      </c>
      <c r="BQ5" t="s">
        <v>117</v>
      </c>
      <c r="BR5" t="s">
        <v>118</v>
      </c>
      <c r="BS5" t="s">
        <v>119</v>
      </c>
      <c r="BT5" t="s">
        <v>120</v>
      </c>
      <c r="BW5" t="b">
        <v>0</v>
      </c>
      <c r="BX5" t="b">
        <v>1</v>
      </c>
      <c r="BY5">
        <f>VLOOKUP(AA5,Comps2,6,FALSE)</f>
        <v>0</v>
      </c>
      <c r="BZ5">
        <f>VLOOKUP(AA5,Comps2,7,FALSE)</f>
        <v>0</v>
      </c>
      <c r="CA5">
        <f>VLOOKUP(AA5,Comps2,8,FALSE)</f>
        <v>0</v>
      </c>
      <c r="CB5">
        <f>VLOOKUP(AA5,Comps2,9,FALSE)</f>
        <v>0</v>
      </c>
      <c r="CC5">
        <f>VLOOKUP(AA5,Comps2,10,FALSE)</f>
        <v>0</v>
      </c>
      <c r="CD5">
        <f>VLOOKUP(AA5,Comps2,11,FALSE)</f>
        <v>0</v>
      </c>
      <c r="CE5">
        <f>VLOOKUP(AA5,Comps2,12,FALSE)</f>
        <v>0</v>
      </c>
      <c r="CF5">
        <f>VLOOKUP(AA5,Comps2,13,FALSE)</f>
        <v>0</v>
      </c>
      <c r="CG5">
        <f>VLOOKUP(AA5,Comps2,14,FALSE)</f>
        <v>0</v>
      </c>
      <c r="CH5">
        <f>VLOOKUP(AA5,Comps2,15,FALSE)</f>
        <v>0</v>
      </c>
    </row>
    <row r="6" spans="1:86" x14ac:dyDescent="0.25">
      <c r="A6" s="1">
        <v>44887</v>
      </c>
      <c r="B6">
        <v>11</v>
      </c>
      <c r="C6">
        <v>2022</v>
      </c>
      <c r="D6" t="s">
        <v>972</v>
      </c>
      <c r="E6" t="s">
        <v>973</v>
      </c>
      <c r="F6" t="s">
        <v>78</v>
      </c>
      <c r="G6" t="s">
        <v>79</v>
      </c>
      <c r="H6" t="s">
        <v>80</v>
      </c>
      <c r="I6" t="s">
        <v>81</v>
      </c>
      <c r="J6" t="s">
        <v>82</v>
      </c>
      <c r="K6" t="s">
        <v>1506</v>
      </c>
      <c r="M6" t="s">
        <v>1507</v>
      </c>
      <c r="N6" t="s">
        <v>86</v>
      </c>
      <c r="O6" s="2">
        <v>0.58333333333333337</v>
      </c>
      <c r="P6" t="s">
        <v>1508</v>
      </c>
      <c r="Q6">
        <v>1</v>
      </c>
      <c r="R6" t="s">
        <v>88</v>
      </c>
      <c r="S6">
        <v>33.20900125</v>
      </c>
      <c r="T6">
        <v>-117.40103499999999</v>
      </c>
      <c r="U6" t="s">
        <v>89</v>
      </c>
      <c r="V6" t="b">
        <v>0</v>
      </c>
      <c r="W6">
        <v>9</v>
      </c>
      <c r="X6" t="s">
        <v>1509</v>
      </c>
      <c r="Y6" t="s">
        <v>91</v>
      </c>
      <c r="Z6" t="s">
        <v>1537</v>
      </c>
      <c r="AA6" t="s">
        <v>1458</v>
      </c>
      <c r="AB6" t="s">
        <v>1456</v>
      </c>
      <c r="AC6" t="s">
        <v>1457</v>
      </c>
      <c r="AD6" t="s">
        <v>96</v>
      </c>
      <c r="AE6">
        <v>1</v>
      </c>
      <c r="AG6" t="b">
        <v>1</v>
      </c>
      <c r="AH6" t="s">
        <v>1538</v>
      </c>
      <c r="AI6" t="s">
        <v>1512</v>
      </c>
      <c r="AJ6" t="s">
        <v>117</v>
      </c>
      <c r="AK6">
        <v>332.64</v>
      </c>
      <c r="AL6" t="s">
        <v>101</v>
      </c>
      <c r="AN6" t="s">
        <v>1539</v>
      </c>
      <c r="AO6">
        <v>1</v>
      </c>
      <c r="AP6" t="s">
        <v>103</v>
      </c>
      <c r="AQ6">
        <v>332.64</v>
      </c>
      <c r="AR6" t="s">
        <v>101</v>
      </c>
      <c r="AS6" t="s">
        <v>83</v>
      </c>
      <c r="AT6" t="s">
        <v>1514</v>
      </c>
      <c r="AU6" t="s">
        <v>1540</v>
      </c>
      <c r="AV6" t="s">
        <v>106</v>
      </c>
      <c r="AW6" t="s">
        <v>107</v>
      </c>
      <c r="AX6">
        <v>7</v>
      </c>
      <c r="AY6" t="s">
        <v>108</v>
      </c>
      <c r="AZ6" t="s">
        <v>109</v>
      </c>
      <c r="BA6" t="s">
        <v>1516</v>
      </c>
      <c r="BB6" t="s">
        <v>1622</v>
      </c>
      <c r="BC6" t="s">
        <v>1610</v>
      </c>
      <c r="BD6" s="1">
        <v>45056</v>
      </c>
      <c r="BE6" t="s">
        <v>1541</v>
      </c>
      <c r="BF6" s="1">
        <v>44887</v>
      </c>
      <c r="BG6" t="s">
        <v>114</v>
      </c>
      <c r="BH6" s="1">
        <v>45047</v>
      </c>
      <c r="BI6">
        <v>1</v>
      </c>
      <c r="BJ6">
        <v>11.9</v>
      </c>
      <c r="BK6">
        <v>11.9</v>
      </c>
      <c r="BL6" t="s">
        <v>123</v>
      </c>
      <c r="BM6" t="s">
        <v>124</v>
      </c>
      <c r="BN6">
        <v>0.22</v>
      </c>
      <c r="BO6">
        <v>0.65</v>
      </c>
      <c r="BP6">
        <v>1</v>
      </c>
      <c r="BQ6" t="s">
        <v>117</v>
      </c>
      <c r="BR6" t="s">
        <v>118</v>
      </c>
      <c r="BS6" t="s">
        <v>119</v>
      </c>
      <c r="BT6" t="s">
        <v>120</v>
      </c>
      <c r="BW6" t="b">
        <v>0</v>
      </c>
      <c r="BX6" t="b">
        <v>1</v>
      </c>
      <c r="BY6">
        <f>VLOOKUP(AA6,Comps2,6,FALSE)</f>
        <v>0</v>
      </c>
      <c r="BZ6">
        <f>VLOOKUP(AA6,Comps2,7,FALSE)</f>
        <v>0</v>
      </c>
      <c r="CA6">
        <f>VLOOKUP(AA6,Comps2,8,FALSE)</f>
        <v>0</v>
      </c>
      <c r="CB6">
        <f>VLOOKUP(AA6,Comps2,9,FALSE)</f>
        <v>0</v>
      </c>
      <c r="CC6">
        <f>VLOOKUP(AA6,Comps2,10,FALSE)</f>
        <v>0</v>
      </c>
      <c r="CD6">
        <f>VLOOKUP(AA6,Comps2,11,FALSE)</f>
        <v>0</v>
      </c>
      <c r="CE6">
        <f>VLOOKUP(AA6,Comps2,12,FALSE)</f>
        <v>0</v>
      </c>
      <c r="CF6">
        <f>VLOOKUP(AA6,Comps2,13,FALSE)</f>
        <v>0</v>
      </c>
      <c r="CG6">
        <f>VLOOKUP(AA6,Comps2,14,FALSE)</f>
        <v>0</v>
      </c>
      <c r="CH6">
        <f>VLOOKUP(AA6,Comps2,15,FALSE)</f>
        <v>0</v>
      </c>
    </row>
    <row r="7" spans="1:86" x14ac:dyDescent="0.25">
      <c r="A7" s="1">
        <v>44888</v>
      </c>
      <c r="B7">
        <v>11</v>
      </c>
      <c r="C7">
        <v>2022</v>
      </c>
      <c r="D7" t="s">
        <v>878</v>
      </c>
      <c r="E7" t="s">
        <v>879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1506</v>
      </c>
      <c r="L7" t="s">
        <v>1544</v>
      </c>
      <c r="M7" t="s">
        <v>1507</v>
      </c>
      <c r="N7" t="s">
        <v>86</v>
      </c>
      <c r="O7" s="2">
        <v>0.56041666666666667</v>
      </c>
      <c r="P7" t="s">
        <v>1508</v>
      </c>
      <c r="Q7">
        <v>1</v>
      </c>
      <c r="R7" t="s">
        <v>88</v>
      </c>
      <c r="S7">
        <v>33.191589999999998</v>
      </c>
      <c r="T7">
        <v>-117.38888</v>
      </c>
      <c r="U7" t="s">
        <v>89</v>
      </c>
      <c r="V7" t="b">
        <v>0</v>
      </c>
      <c r="X7" t="s">
        <v>1509</v>
      </c>
      <c r="Y7" t="s">
        <v>91</v>
      </c>
      <c r="Z7" t="s">
        <v>1545</v>
      </c>
      <c r="AA7" t="s">
        <v>1451</v>
      </c>
      <c r="AB7" t="s">
        <v>1452</v>
      </c>
      <c r="AC7" t="s">
        <v>1453</v>
      </c>
      <c r="AD7" t="s">
        <v>96</v>
      </c>
      <c r="AE7">
        <v>1</v>
      </c>
      <c r="AG7" t="b">
        <v>1</v>
      </c>
      <c r="AH7" t="s">
        <v>1546</v>
      </c>
      <c r="AI7" t="s">
        <v>1512</v>
      </c>
      <c r="AJ7" t="s">
        <v>117</v>
      </c>
      <c r="AK7">
        <v>619.09</v>
      </c>
      <c r="AL7" t="s">
        <v>101</v>
      </c>
      <c r="AN7" t="s">
        <v>1547</v>
      </c>
      <c r="AO7">
        <v>1</v>
      </c>
      <c r="AP7" t="s">
        <v>103</v>
      </c>
      <c r="AQ7">
        <v>619.09</v>
      </c>
      <c r="AR7" t="s">
        <v>101</v>
      </c>
      <c r="AS7" t="s">
        <v>83</v>
      </c>
      <c r="AT7" t="s">
        <v>1514</v>
      </c>
      <c r="AU7" t="s">
        <v>1548</v>
      </c>
      <c r="AV7" t="s">
        <v>106</v>
      </c>
      <c r="AW7" t="s">
        <v>107</v>
      </c>
      <c r="AX7">
        <v>7</v>
      </c>
      <c r="AY7" t="s">
        <v>108</v>
      </c>
      <c r="AZ7" t="s">
        <v>109</v>
      </c>
      <c r="BA7" t="s">
        <v>1516</v>
      </c>
      <c r="BB7" t="s">
        <v>1622</v>
      </c>
      <c r="BC7" t="s">
        <v>1610</v>
      </c>
      <c r="BD7" s="1">
        <v>45056</v>
      </c>
      <c r="BE7" t="s">
        <v>1549</v>
      </c>
      <c r="BF7" s="1">
        <v>44888</v>
      </c>
      <c r="BG7" t="s">
        <v>114</v>
      </c>
      <c r="BH7" s="1">
        <v>45047</v>
      </c>
      <c r="BI7">
        <v>1</v>
      </c>
      <c r="BJ7">
        <v>9.6300000000000008</v>
      </c>
      <c r="BK7">
        <v>9.6300000000000008</v>
      </c>
      <c r="BL7" t="s">
        <v>123</v>
      </c>
      <c r="BM7" t="s">
        <v>124</v>
      </c>
      <c r="BN7">
        <v>0.22</v>
      </c>
      <c r="BO7">
        <v>0.65</v>
      </c>
      <c r="BP7">
        <v>1</v>
      </c>
      <c r="BQ7" t="s">
        <v>117</v>
      </c>
      <c r="BR7" t="s">
        <v>118</v>
      </c>
      <c r="BS7" t="s">
        <v>119</v>
      </c>
      <c r="BT7" t="s">
        <v>120</v>
      </c>
      <c r="BW7" t="b">
        <v>0</v>
      </c>
      <c r="BX7" t="b">
        <v>1</v>
      </c>
      <c r="BY7">
        <f>VLOOKUP(AA7,Comps2,6,FALSE)</f>
        <v>0</v>
      </c>
      <c r="BZ7">
        <f>VLOOKUP(AA7,Comps2,7,FALSE)</f>
        <v>0</v>
      </c>
      <c r="CA7">
        <f>VLOOKUP(AA7,Comps2,8,FALSE)</f>
        <v>0</v>
      </c>
      <c r="CB7">
        <f>VLOOKUP(AA7,Comps2,9,FALSE)</f>
        <v>0</v>
      </c>
      <c r="CC7">
        <f>VLOOKUP(AA7,Comps2,10,FALSE)</f>
        <v>0</v>
      </c>
      <c r="CD7">
        <f>VLOOKUP(AA7,Comps2,11,FALSE)</f>
        <v>0</v>
      </c>
      <c r="CE7">
        <f>VLOOKUP(AA7,Comps2,12,FALSE)</f>
        <v>0</v>
      </c>
      <c r="CF7">
        <f>VLOOKUP(AA7,Comps2,13,FALSE)</f>
        <v>0</v>
      </c>
      <c r="CG7">
        <f>VLOOKUP(AA7,Comps2,14,FALSE)</f>
        <v>0</v>
      </c>
      <c r="CH7">
        <f>VLOOKUP(AA7,Comps2,15,FALSE)</f>
        <v>0</v>
      </c>
    </row>
    <row r="8" spans="1:86" x14ac:dyDescent="0.25">
      <c r="A8" s="1">
        <v>44888</v>
      </c>
      <c r="B8">
        <v>11</v>
      </c>
      <c r="C8">
        <v>2022</v>
      </c>
      <c r="D8" t="s">
        <v>878</v>
      </c>
      <c r="E8" t="s">
        <v>879</v>
      </c>
      <c r="F8" t="s">
        <v>78</v>
      </c>
      <c r="G8" t="s">
        <v>79</v>
      </c>
      <c r="H8" t="s">
        <v>80</v>
      </c>
      <c r="I8" t="s">
        <v>81</v>
      </c>
      <c r="J8" t="s">
        <v>82</v>
      </c>
      <c r="K8" t="s">
        <v>1506</v>
      </c>
      <c r="L8" t="s">
        <v>1544</v>
      </c>
      <c r="M8" t="s">
        <v>1507</v>
      </c>
      <c r="N8" t="s">
        <v>86</v>
      </c>
      <c r="O8" s="2">
        <v>0.56041666666666667</v>
      </c>
      <c r="P8" t="s">
        <v>1508</v>
      </c>
      <c r="Q8">
        <v>1</v>
      </c>
      <c r="R8" t="s">
        <v>88</v>
      </c>
      <c r="S8">
        <v>33.191589999999998</v>
      </c>
      <c r="T8">
        <v>-117.38888</v>
      </c>
      <c r="U8" t="s">
        <v>89</v>
      </c>
      <c r="V8" t="b">
        <v>0</v>
      </c>
      <c r="X8" t="s">
        <v>1509</v>
      </c>
      <c r="Y8" t="s">
        <v>91</v>
      </c>
      <c r="Z8" t="s">
        <v>1545</v>
      </c>
      <c r="AA8" t="s">
        <v>1451</v>
      </c>
      <c r="AB8" t="s">
        <v>1452</v>
      </c>
      <c r="AC8" t="s">
        <v>1453</v>
      </c>
      <c r="AD8" t="s">
        <v>96</v>
      </c>
      <c r="AE8">
        <v>1</v>
      </c>
      <c r="AG8" t="b">
        <v>1</v>
      </c>
      <c r="AH8" t="s">
        <v>1546</v>
      </c>
      <c r="AI8" t="s">
        <v>1512</v>
      </c>
      <c r="AJ8" t="s">
        <v>117</v>
      </c>
      <c r="AK8">
        <v>619.09</v>
      </c>
      <c r="AL8" t="s">
        <v>101</v>
      </c>
      <c r="AN8" t="s">
        <v>1547</v>
      </c>
      <c r="AO8">
        <v>1</v>
      </c>
      <c r="AP8" t="s">
        <v>103</v>
      </c>
      <c r="AQ8">
        <v>619.09</v>
      </c>
      <c r="AR8" t="s">
        <v>101</v>
      </c>
      <c r="AS8" t="s">
        <v>83</v>
      </c>
      <c r="AT8" t="s">
        <v>1514</v>
      </c>
      <c r="AU8" t="s">
        <v>1548</v>
      </c>
      <c r="AV8" t="s">
        <v>106</v>
      </c>
      <c r="AW8" t="s">
        <v>107</v>
      </c>
      <c r="AX8">
        <v>7</v>
      </c>
      <c r="AY8" t="s">
        <v>108</v>
      </c>
      <c r="AZ8" t="s">
        <v>109</v>
      </c>
      <c r="BA8" t="s">
        <v>1516</v>
      </c>
      <c r="BB8" t="s">
        <v>1622</v>
      </c>
      <c r="BC8" t="s">
        <v>1610</v>
      </c>
      <c r="BD8" s="1">
        <v>45056</v>
      </c>
      <c r="BE8" t="s">
        <v>1549</v>
      </c>
      <c r="BF8" s="1">
        <v>44888</v>
      </c>
      <c r="BG8" t="s">
        <v>114</v>
      </c>
      <c r="BH8" s="1">
        <v>45047</v>
      </c>
      <c r="BI8">
        <v>2</v>
      </c>
      <c r="BJ8">
        <v>9.65</v>
      </c>
      <c r="BK8">
        <v>9.65</v>
      </c>
      <c r="BL8" t="s">
        <v>123</v>
      </c>
      <c r="BM8" t="s">
        <v>124</v>
      </c>
      <c r="BN8">
        <v>0.22</v>
      </c>
      <c r="BO8">
        <v>0.65</v>
      </c>
      <c r="BP8">
        <v>1</v>
      </c>
      <c r="BQ8" t="s">
        <v>117</v>
      </c>
      <c r="BR8" t="s">
        <v>118</v>
      </c>
      <c r="BS8" t="s">
        <v>119</v>
      </c>
      <c r="BT8" t="s">
        <v>120</v>
      </c>
      <c r="BV8" t="s">
        <v>1623</v>
      </c>
      <c r="BW8" t="b">
        <v>0</v>
      </c>
      <c r="BX8" t="b">
        <v>1</v>
      </c>
      <c r="BY8">
        <f>VLOOKUP(AA8,Comps2,6,FALSE)</f>
        <v>0</v>
      </c>
      <c r="BZ8">
        <f>VLOOKUP(AA8,Comps2,7,FALSE)</f>
        <v>0</v>
      </c>
      <c r="CA8">
        <f>VLOOKUP(AA8,Comps2,8,FALSE)</f>
        <v>0</v>
      </c>
      <c r="CB8">
        <f>VLOOKUP(AA8,Comps2,9,FALSE)</f>
        <v>0</v>
      </c>
      <c r="CC8">
        <f>VLOOKUP(AA8,Comps2,10,FALSE)</f>
        <v>0</v>
      </c>
      <c r="CD8">
        <f>VLOOKUP(AA8,Comps2,11,FALSE)</f>
        <v>0</v>
      </c>
      <c r="CE8">
        <f>VLOOKUP(AA8,Comps2,12,FALSE)</f>
        <v>0</v>
      </c>
      <c r="CF8">
        <f>VLOOKUP(AA8,Comps2,13,FALSE)</f>
        <v>0</v>
      </c>
      <c r="CG8">
        <f>VLOOKUP(AA8,Comps2,14,FALSE)</f>
        <v>0</v>
      </c>
      <c r="CH8">
        <f>VLOOKUP(AA8,Comps2,15,FALSE)</f>
        <v>0</v>
      </c>
    </row>
    <row r="9" spans="1:86" x14ac:dyDescent="0.25">
      <c r="A9" s="1">
        <v>44697</v>
      </c>
      <c r="B9">
        <v>5</v>
      </c>
      <c r="C9">
        <v>2022</v>
      </c>
      <c r="D9" t="s">
        <v>76</v>
      </c>
      <c r="E9" t="s">
        <v>77</v>
      </c>
      <c r="F9" t="s">
        <v>78</v>
      </c>
      <c r="G9" t="s">
        <v>79</v>
      </c>
      <c r="H9" t="s">
        <v>80</v>
      </c>
      <c r="I9" t="s">
        <v>81</v>
      </c>
      <c r="J9" t="s">
        <v>82</v>
      </c>
      <c r="K9" t="s">
        <v>83</v>
      </c>
      <c r="L9" t="s">
        <v>84</v>
      </c>
      <c r="M9" t="s">
        <v>85</v>
      </c>
      <c r="N9" t="s">
        <v>86</v>
      </c>
      <c r="O9" s="2">
        <v>0.55555555555555558</v>
      </c>
      <c r="P9" t="s">
        <v>87</v>
      </c>
      <c r="Q9">
        <v>1</v>
      </c>
      <c r="R9" t="s">
        <v>88</v>
      </c>
      <c r="S9">
        <v>32.736890000000002</v>
      </c>
      <c r="T9">
        <v>-117.06286</v>
      </c>
      <c r="U9" t="s">
        <v>89</v>
      </c>
      <c r="V9" t="b">
        <v>0</v>
      </c>
      <c r="X9" t="s">
        <v>90</v>
      </c>
      <c r="Y9" t="s">
        <v>91</v>
      </c>
      <c r="Z9" t="s">
        <v>92</v>
      </c>
      <c r="AA9" t="s">
        <v>93</v>
      </c>
      <c r="AB9" t="s">
        <v>94</v>
      </c>
      <c r="AC9" t="s">
        <v>95</v>
      </c>
      <c r="AD9" t="s">
        <v>96</v>
      </c>
      <c r="AE9">
        <v>1</v>
      </c>
      <c r="AF9" t="s">
        <v>97</v>
      </c>
      <c r="AG9" t="b">
        <v>1</v>
      </c>
      <c r="AH9" t="s">
        <v>98</v>
      </c>
      <c r="AI9" t="s">
        <v>99</v>
      </c>
      <c r="AJ9" t="s">
        <v>100</v>
      </c>
      <c r="AK9">
        <v>115</v>
      </c>
      <c r="AL9" t="s">
        <v>101</v>
      </c>
      <c r="AN9" t="s">
        <v>102</v>
      </c>
      <c r="AO9">
        <v>1</v>
      </c>
      <c r="AP9" t="s">
        <v>103</v>
      </c>
      <c r="AQ9">
        <v>575</v>
      </c>
      <c r="AR9" t="s">
        <v>101</v>
      </c>
      <c r="AS9" t="s">
        <v>83</v>
      </c>
      <c r="AT9" t="s">
        <v>104</v>
      </c>
      <c r="AU9" t="s">
        <v>105</v>
      </c>
      <c r="AV9" t="s">
        <v>106</v>
      </c>
      <c r="AW9" t="s">
        <v>107</v>
      </c>
      <c r="AX9">
        <v>7</v>
      </c>
      <c r="AY9" t="s">
        <v>108</v>
      </c>
      <c r="AZ9" t="s">
        <v>109</v>
      </c>
      <c r="BA9" t="s">
        <v>110</v>
      </c>
      <c r="BB9" t="s">
        <v>111</v>
      </c>
      <c r="BC9" t="s">
        <v>112</v>
      </c>
      <c r="BD9" s="1">
        <v>44839</v>
      </c>
      <c r="BE9" t="s">
        <v>113</v>
      </c>
      <c r="BF9" s="1">
        <v>44697</v>
      </c>
      <c r="BG9" t="s">
        <v>114</v>
      </c>
      <c r="BH9" s="1">
        <v>44819</v>
      </c>
      <c r="BI9">
        <v>1</v>
      </c>
      <c r="BJ9">
        <v>0.09</v>
      </c>
      <c r="BK9">
        <v>0.09</v>
      </c>
      <c r="BL9" t="s">
        <v>115</v>
      </c>
      <c r="BM9" t="s">
        <v>116</v>
      </c>
      <c r="BN9">
        <v>0.06</v>
      </c>
      <c r="BO9">
        <v>0.17</v>
      </c>
      <c r="BP9">
        <v>1</v>
      </c>
      <c r="BQ9" t="s">
        <v>117</v>
      </c>
      <c r="BR9" t="s">
        <v>118</v>
      </c>
      <c r="BS9" t="s">
        <v>119</v>
      </c>
      <c r="BT9" t="s">
        <v>120</v>
      </c>
      <c r="BW9" t="b">
        <v>0</v>
      </c>
      <c r="BX9" t="b">
        <v>1</v>
      </c>
      <c r="BY9">
        <f>VLOOKUP(AA9,Comps2,6,FALSE)</f>
        <v>165</v>
      </c>
      <c r="BZ9">
        <f>VLOOKUP(AA9,Comps2,7,FALSE)</f>
        <v>175</v>
      </c>
      <c r="CA9" t="str">
        <f>VLOOKUP(AA9,Comps2,8,FALSE)</f>
        <v>mm</v>
      </c>
      <c r="CB9" t="str">
        <f>VLOOKUP(AA9,Comps2,9,FALSE)</f>
        <v>Field</v>
      </c>
      <c r="CC9">
        <f>VLOOKUP(AA9,Comps2,10,FALSE)</f>
        <v>115</v>
      </c>
      <c r="CD9" t="str">
        <f>VLOOKUP(AA9,Comps2,11,FALSE)</f>
        <v>g</v>
      </c>
      <c r="CE9" t="str">
        <f>VLOOKUP(AA9,Comps2,12,FALSE)</f>
        <v>Field</v>
      </c>
      <c r="CF9">
        <f>VLOOKUP(AA9,Comps2,13,FALSE)</f>
        <v>0</v>
      </c>
      <c r="CG9" t="e">
        <f>VLOOKUP(AA9,Comps2,14,FALSE)</f>
        <v>#N/A</v>
      </c>
      <c r="CH9" t="str">
        <f>VLOOKUP(AA9,Comps2,15,FALSE)</f>
        <v>LAB</v>
      </c>
    </row>
    <row r="10" spans="1:86" x14ac:dyDescent="0.25">
      <c r="A10" s="1">
        <v>44697</v>
      </c>
      <c r="B10">
        <v>5</v>
      </c>
      <c r="C10">
        <v>2022</v>
      </c>
      <c r="D10" t="s">
        <v>76</v>
      </c>
      <c r="E10" t="s">
        <v>77</v>
      </c>
      <c r="F10" t="s">
        <v>78</v>
      </c>
      <c r="G10" t="s">
        <v>79</v>
      </c>
      <c r="H10" t="s">
        <v>80</v>
      </c>
      <c r="I10" t="s">
        <v>81</v>
      </c>
      <c r="J10" t="s">
        <v>82</v>
      </c>
      <c r="K10" t="s">
        <v>83</v>
      </c>
      <c r="L10" t="s">
        <v>84</v>
      </c>
      <c r="M10" t="s">
        <v>85</v>
      </c>
      <c r="N10" t="s">
        <v>86</v>
      </c>
      <c r="O10" s="2">
        <v>0.55555555555555558</v>
      </c>
      <c r="P10" t="s">
        <v>87</v>
      </c>
      <c r="Q10">
        <v>1</v>
      </c>
      <c r="R10" t="s">
        <v>88</v>
      </c>
      <c r="S10">
        <v>32.736890000000002</v>
      </c>
      <c r="T10">
        <v>-117.06286</v>
      </c>
      <c r="U10" t="s">
        <v>89</v>
      </c>
      <c r="V10" t="b">
        <v>0</v>
      </c>
      <c r="X10" t="s">
        <v>90</v>
      </c>
      <c r="Y10" t="s">
        <v>91</v>
      </c>
      <c r="Z10" t="s">
        <v>92</v>
      </c>
      <c r="AA10" t="s">
        <v>129</v>
      </c>
      <c r="AB10" t="s">
        <v>94</v>
      </c>
      <c r="AC10" t="s">
        <v>95</v>
      </c>
      <c r="AD10" t="s">
        <v>96</v>
      </c>
      <c r="AE10">
        <v>1</v>
      </c>
      <c r="AF10" t="s">
        <v>130</v>
      </c>
      <c r="AG10" t="b">
        <v>1</v>
      </c>
      <c r="AH10" t="s">
        <v>131</v>
      </c>
      <c r="AI10" t="s">
        <v>99</v>
      </c>
      <c r="AJ10" t="s">
        <v>100</v>
      </c>
      <c r="AK10">
        <v>100</v>
      </c>
      <c r="AL10" t="s">
        <v>101</v>
      </c>
      <c r="AN10" t="s">
        <v>102</v>
      </c>
      <c r="AO10">
        <v>1</v>
      </c>
      <c r="AP10" t="s">
        <v>103</v>
      </c>
      <c r="AQ10">
        <v>575</v>
      </c>
      <c r="AR10" t="s">
        <v>101</v>
      </c>
      <c r="AS10" t="s">
        <v>83</v>
      </c>
      <c r="AT10" t="s">
        <v>104</v>
      </c>
      <c r="AU10" t="s">
        <v>105</v>
      </c>
      <c r="AV10" t="s">
        <v>106</v>
      </c>
      <c r="AW10" t="s">
        <v>107</v>
      </c>
      <c r="AX10">
        <v>7</v>
      </c>
      <c r="AY10" t="s">
        <v>108</v>
      </c>
      <c r="AZ10" t="s">
        <v>109</v>
      </c>
      <c r="BA10" t="s">
        <v>110</v>
      </c>
      <c r="BB10" t="s">
        <v>111</v>
      </c>
      <c r="BC10" t="s">
        <v>112</v>
      </c>
      <c r="BD10" s="1">
        <v>44839</v>
      </c>
      <c r="BE10" t="s">
        <v>113</v>
      </c>
      <c r="BF10" s="1">
        <v>44697</v>
      </c>
      <c r="BG10" t="s">
        <v>114</v>
      </c>
      <c r="BH10" s="1">
        <v>44819</v>
      </c>
      <c r="BI10">
        <v>1</v>
      </c>
      <c r="BJ10">
        <v>0.09</v>
      </c>
      <c r="BK10">
        <v>0.09</v>
      </c>
      <c r="BL10" t="s">
        <v>115</v>
      </c>
      <c r="BM10" t="s">
        <v>116</v>
      </c>
      <c r="BN10">
        <v>0.06</v>
      </c>
      <c r="BO10">
        <v>0.17</v>
      </c>
      <c r="BP10">
        <v>1</v>
      </c>
      <c r="BQ10" t="s">
        <v>117</v>
      </c>
      <c r="BR10" t="s">
        <v>118</v>
      </c>
      <c r="BS10" t="s">
        <v>119</v>
      </c>
      <c r="BT10" t="s">
        <v>120</v>
      </c>
      <c r="BW10" t="b">
        <v>0</v>
      </c>
      <c r="BX10" t="b">
        <v>1</v>
      </c>
      <c r="BY10">
        <f>VLOOKUP(AA10,Comps2,6,FALSE)</f>
        <v>161</v>
      </c>
      <c r="BZ10">
        <f>VLOOKUP(AA10,Comps2,7,FALSE)</f>
        <v>172</v>
      </c>
      <c r="CA10" t="str">
        <f>VLOOKUP(AA10,Comps2,8,FALSE)</f>
        <v>mm</v>
      </c>
      <c r="CB10" t="str">
        <f>VLOOKUP(AA10,Comps2,9,FALSE)</f>
        <v>Field</v>
      </c>
      <c r="CC10">
        <f>VLOOKUP(AA10,Comps2,10,FALSE)</f>
        <v>100</v>
      </c>
      <c r="CD10" t="str">
        <f>VLOOKUP(AA10,Comps2,11,FALSE)</f>
        <v>g</v>
      </c>
      <c r="CE10" t="str">
        <f>VLOOKUP(AA10,Comps2,12,FALSE)</f>
        <v>Field</v>
      </c>
      <c r="CF10">
        <f>VLOOKUP(AA10,Comps2,13,FALSE)</f>
        <v>0</v>
      </c>
      <c r="CG10" t="e">
        <f>VLOOKUP(AA10,Comps2,14,FALSE)</f>
        <v>#N/A</v>
      </c>
      <c r="CH10" t="str">
        <f>VLOOKUP(AA10,Comps2,15,FALSE)</f>
        <v>LAB</v>
      </c>
    </row>
    <row r="11" spans="1:86" x14ac:dyDescent="0.25">
      <c r="A11" s="1">
        <v>44697</v>
      </c>
      <c r="B11">
        <v>5</v>
      </c>
      <c r="C11">
        <v>2022</v>
      </c>
      <c r="D11" t="s">
        <v>76</v>
      </c>
      <c r="E11" t="s">
        <v>77</v>
      </c>
      <c r="F11" t="s">
        <v>78</v>
      </c>
      <c r="G11" t="s">
        <v>79</v>
      </c>
      <c r="H11" t="s">
        <v>80</v>
      </c>
      <c r="I11" t="s">
        <v>81</v>
      </c>
      <c r="J11" t="s">
        <v>82</v>
      </c>
      <c r="K11" t="s">
        <v>83</v>
      </c>
      <c r="L11" t="s">
        <v>84</v>
      </c>
      <c r="M11" t="s">
        <v>85</v>
      </c>
      <c r="N11" t="s">
        <v>86</v>
      </c>
      <c r="O11" s="2">
        <v>0.55555555555555558</v>
      </c>
      <c r="P11" t="s">
        <v>87</v>
      </c>
      <c r="Q11">
        <v>1</v>
      </c>
      <c r="R11" t="s">
        <v>88</v>
      </c>
      <c r="S11">
        <v>32.736890000000002</v>
      </c>
      <c r="T11">
        <v>-117.06286</v>
      </c>
      <c r="U11" t="s">
        <v>89</v>
      </c>
      <c r="V11" t="b">
        <v>0</v>
      </c>
      <c r="X11" t="s">
        <v>90</v>
      </c>
      <c r="Y11" t="s">
        <v>91</v>
      </c>
      <c r="Z11" t="s">
        <v>92</v>
      </c>
      <c r="AA11" t="s">
        <v>132</v>
      </c>
      <c r="AB11" t="s">
        <v>94</v>
      </c>
      <c r="AC11" t="s">
        <v>95</v>
      </c>
      <c r="AD11" t="s">
        <v>96</v>
      </c>
      <c r="AE11">
        <v>1</v>
      </c>
      <c r="AF11" t="s">
        <v>133</v>
      </c>
      <c r="AG11" t="b">
        <v>1</v>
      </c>
      <c r="AH11" t="s">
        <v>134</v>
      </c>
      <c r="AI11" t="s">
        <v>99</v>
      </c>
      <c r="AJ11" t="s">
        <v>100</v>
      </c>
      <c r="AK11">
        <v>115</v>
      </c>
      <c r="AL11" t="s">
        <v>101</v>
      </c>
      <c r="AN11" t="s">
        <v>102</v>
      </c>
      <c r="AO11">
        <v>1</v>
      </c>
      <c r="AP11" t="s">
        <v>103</v>
      </c>
      <c r="AQ11">
        <v>575</v>
      </c>
      <c r="AR11" t="s">
        <v>101</v>
      </c>
      <c r="AS11" t="s">
        <v>83</v>
      </c>
      <c r="AT11" t="s">
        <v>104</v>
      </c>
      <c r="AU11" t="s">
        <v>105</v>
      </c>
      <c r="AV11" t="s">
        <v>106</v>
      </c>
      <c r="AW11" t="s">
        <v>107</v>
      </c>
      <c r="AX11">
        <v>7</v>
      </c>
      <c r="AY11" t="s">
        <v>108</v>
      </c>
      <c r="AZ11" t="s">
        <v>109</v>
      </c>
      <c r="BA11" t="s">
        <v>110</v>
      </c>
      <c r="BB11" t="s">
        <v>111</v>
      </c>
      <c r="BC11" t="s">
        <v>112</v>
      </c>
      <c r="BD11" s="1">
        <v>44839</v>
      </c>
      <c r="BE11" t="s">
        <v>113</v>
      </c>
      <c r="BF11" s="1">
        <v>44697</v>
      </c>
      <c r="BG11" t="s">
        <v>114</v>
      </c>
      <c r="BH11" s="1">
        <v>44819</v>
      </c>
      <c r="BI11">
        <v>1</v>
      </c>
      <c r="BJ11">
        <v>0.09</v>
      </c>
      <c r="BK11">
        <v>0.09</v>
      </c>
      <c r="BL11" t="s">
        <v>115</v>
      </c>
      <c r="BM11" t="s">
        <v>116</v>
      </c>
      <c r="BN11">
        <v>0.06</v>
      </c>
      <c r="BO11">
        <v>0.17</v>
      </c>
      <c r="BP11">
        <v>1</v>
      </c>
      <c r="BQ11" t="s">
        <v>117</v>
      </c>
      <c r="BR11" t="s">
        <v>118</v>
      </c>
      <c r="BS11" t="s">
        <v>119</v>
      </c>
      <c r="BT11" t="s">
        <v>120</v>
      </c>
      <c r="BW11" t="b">
        <v>0</v>
      </c>
      <c r="BX11" t="b">
        <v>1</v>
      </c>
      <c r="BY11">
        <f>VLOOKUP(AA11,Comps2,6,FALSE)</f>
        <v>161</v>
      </c>
      <c r="BZ11">
        <f>VLOOKUP(AA11,Comps2,7,FALSE)</f>
        <v>172</v>
      </c>
      <c r="CA11" t="str">
        <f>VLOOKUP(AA11,Comps2,8,FALSE)</f>
        <v>mm</v>
      </c>
      <c r="CB11" t="str">
        <f>VLOOKUP(AA11,Comps2,9,FALSE)</f>
        <v>Field</v>
      </c>
      <c r="CC11">
        <f>VLOOKUP(AA11,Comps2,10,FALSE)</f>
        <v>115</v>
      </c>
      <c r="CD11" t="str">
        <f>VLOOKUP(AA11,Comps2,11,FALSE)</f>
        <v>g</v>
      </c>
      <c r="CE11" t="str">
        <f>VLOOKUP(AA11,Comps2,12,FALSE)</f>
        <v>Field</v>
      </c>
      <c r="CF11">
        <f>VLOOKUP(AA11,Comps2,13,FALSE)</f>
        <v>0</v>
      </c>
      <c r="CG11" t="e">
        <f>VLOOKUP(AA11,Comps2,14,FALSE)</f>
        <v>#N/A</v>
      </c>
      <c r="CH11" t="str">
        <f>VLOOKUP(AA11,Comps2,15,FALSE)</f>
        <v>LAB</v>
      </c>
    </row>
    <row r="12" spans="1:86" x14ac:dyDescent="0.25">
      <c r="A12" s="1">
        <v>44697</v>
      </c>
      <c r="B12">
        <v>5</v>
      </c>
      <c r="C12">
        <v>2022</v>
      </c>
      <c r="D12" t="s">
        <v>76</v>
      </c>
      <c r="E12" t="s">
        <v>77</v>
      </c>
      <c r="F12" t="s">
        <v>78</v>
      </c>
      <c r="G12" t="s">
        <v>79</v>
      </c>
      <c r="H12" t="s">
        <v>80</v>
      </c>
      <c r="I12" t="s">
        <v>81</v>
      </c>
      <c r="J12" t="s">
        <v>82</v>
      </c>
      <c r="K12" t="s">
        <v>83</v>
      </c>
      <c r="L12" t="s">
        <v>84</v>
      </c>
      <c r="M12" t="s">
        <v>85</v>
      </c>
      <c r="N12" t="s">
        <v>86</v>
      </c>
      <c r="O12" s="2">
        <v>0.55555555555555558</v>
      </c>
      <c r="P12" t="s">
        <v>87</v>
      </c>
      <c r="Q12">
        <v>1</v>
      </c>
      <c r="R12" t="s">
        <v>88</v>
      </c>
      <c r="S12">
        <v>32.736890000000002</v>
      </c>
      <c r="T12">
        <v>-117.06286</v>
      </c>
      <c r="U12" t="s">
        <v>89</v>
      </c>
      <c r="V12" t="b">
        <v>0</v>
      </c>
      <c r="X12" t="s">
        <v>90</v>
      </c>
      <c r="Y12" t="s">
        <v>91</v>
      </c>
      <c r="Z12" t="s">
        <v>92</v>
      </c>
      <c r="AA12" t="s">
        <v>135</v>
      </c>
      <c r="AB12" t="s">
        <v>94</v>
      </c>
      <c r="AC12" t="s">
        <v>95</v>
      </c>
      <c r="AD12" t="s">
        <v>96</v>
      </c>
      <c r="AE12">
        <v>1</v>
      </c>
      <c r="AF12" t="s">
        <v>136</v>
      </c>
      <c r="AG12" t="b">
        <v>1</v>
      </c>
      <c r="AH12" t="s">
        <v>137</v>
      </c>
      <c r="AI12" t="s">
        <v>99</v>
      </c>
      <c r="AJ12" t="s">
        <v>100</v>
      </c>
      <c r="AK12">
        <v>100</v>
      </c>
      <c r="AL12" t="s">
        <v>101</v>
      </c>
      <c r="AN12" t="s">
        <v>102</v>
      </c>
      <c r="AO12">
        <v>1</v>
      </c>
      <c r="AP12" t="s">
        <v>103</v>
      </c>
      <c r="AQ12">
        <v>575</v>
      </c>
      <c r="AR12" t="s">
        <v>101</v>
      </c>
      <c r="AS12" t="s">
        <v>83</v>
      </c>
      <c r="AT12" t="s">
        <v>104</v>
      </c>
      <c r="AU12" t="s">
        <v>105</v>
      </c>
      <c r="AV12" t="s">
        <v>106</v>
      </c>
      <c r="AW12" t="s">
        <v>107</v>
      </c>
      <c r="AX12">
        <v>7</v>
      </c>
      <c r="AY12" t="s">
        <v>108</v>
      </c>
      <c r="AZ12" t="s">
        <v>109</v>
      </c>
      <c r="BA12" t="s">
        <v>110</v>
      </c>
      <c r="BB12" t="s">
        <v>111</v>
      </c>
      <c r="BC12" t="s">
        <v>112</v>
      </c>
      <c r="BD12" s="1">
        <v>44839</v>
      </c>
      <c r="BE12" t="s">
        <v>113</v>
      </c>
      <c r="BF12" s="1">
        <v>44697</v>
      </c>
      <c r="BG12" t="s">
        <v>114</v>
      </c>
      <c r="BH12" s="1">
        <v>44819</v>
      </c>
      <c r="BI12">
        <v>1</v>
      </c>
      <c r="BJ12">
        <v>0.09</v>
      </c>
      <c r="BK12">
        <v>0.09</v>
      </c>
      <c r="BL12" t="s">
        <v>115</v>
      </c>
      <c r="BM12" t="s">
        <v>116</v>
      </c>
      <c r="BN12">
        <v>0.06</v>
      </c>
      <c r="BO12">
        <v>0.17</v>
      </c>
      <c r="BP12">
        <v>1</v>
      </c>
      <c r="BQ12" t="s">
        <v>117</v>
      </c>
      <c r="BR12" t="s">
        <v>118</v>
      </c>
      <c r="BS12" t="s">
        <v>119</v>
      </c>
      <c r="BT12" t="s">
        <v>120</v>
      </c>
      <c r="BW12" t="b">
        <v>0</v>
      </c>
      <c r="BX12" t="b">
        <v>1</v>
      </c>
      <c r="BY12">
        <f>VLOOKUP(AA12,Comps2,6,FALSE)</f>
        <v>159</v>
      </c>
      <c r="BZ12">
        <f>VLOOKUP(AA12,Comps2,7,FALSE)</f>
        <v>168</v>
      </c>
      <c r="CA12" t="str">
        <f>VLOOKUP(AA12,Comps2,8,FALSE)</f>
        <v>mm</v>
      </c>
      <c r="CB12" t="str">
        <f>VLOOKUP(AA12,Comps2,9,FALSE)</f>
        <v>Field</v>
      </c>
      <c r="CC12">
        <f>VLOOKUP(AA12,Comps2,10,FALSE)</f>
        <v>100</v>
      </c>
      <c r="CD12" t="str">
        <f>VLOOKUP(AA12,Comps2,11,FALSE)</f>
        <v>g</v>
      </c>
      <c r="CE12" t="str">
        <f>VLOOKUP(AA12,Comps2,12,FALSE)</f>
        <v>Field</v>
      </c>
      <c r="CF12">
        <f>VLOOKUP(AA12,Comps2,13,FALSE)</f>
        <v>0</v>
      </c>
      <c r="CG12" t="e">
        <f>VLOOKUP(AA12,Comps2,14,FALSE)</f>
        <v>#N/A</v>
      </c>
      <c r="CH12" t="str">
        <f>VLOOKUP(AA12,Comps2,15,FALSE)</f>
        <v>LAB</v>
      </c>
    </row>
    <row r="13" spans="1:86" x14ac:dyDescent="0.25">
      <c r="A13" s="1">
        <v>44697</v>
      </c>
      <c r="B13">
        <v>5</v>
      </c>
      <c r="C13">
        <v>2022</v>
      </c>
      <c r="D13" t="s">
        <v>76</v>
      </c>
      <c r="E13" t="s">
        <v>77</v>
      </c>
      <c r="F13" t="s">
        <v>78</v>
      </c>
      <c r="G13" t="s">
        <v>79</v>
      </c>
      <c r="H13" t="s">
        <v>80</v>
      </c>
      <c r="I13" t="s">
        <v>81</v>
      </c>
      <c r="J13" t="s">
        <v>82</v>
      </c>
      <c r="K13" t="s">
        <v>83</v>
      </c>
      <c r="L13" t="s">
        <v>84</v>
      </c>
      <c r="M13" t="s">
        <v>85</v>
      </c>
      <c r="N13" t="s">
        <v>86</v>
      </c>
      <c r="O13" s="2">
        <v>0.55555555555555558</v>
      </c>
      <c r="P13" t="s">
        <v>87</v>
      </c>
      <c r="Q13">
        <v>1</v>
      </c>
      <c r="R13" t="s">
        <v>88</v>
      </c>
      <c r="S13">
        <v>32.736890000000002</v>
      </c>
      <c r="T13">
        <v>-117.06286</v>
      </c>
      <c r="U13" t="s">
        <v>89</v>
      </c>
      <c r="V13" t="b">
        <v>0</v>
      </c>
      <c r="X13" t="s">
        <v>90</v>
      </c>
      <c r="Y13" t="s">
        <v>91</v>
      </c>
      <c r="Z13" t="s">
        <v>92</v>
      </c>
      <c r="AA13" t="s">
        <v>138</v>
      </c>
      <c r="AB13" t="s">
        <v>94</v>
      </c>
      <c r="AC13" t="s">
        <v>95</v>
      </c>
      <c r="AD13" t="s">
        <v>96</v>
      </c>
      <c r="AE13">
        <v>1</v>
      </c>
      <c r="AF13" t="s">
        <v>139</v>
      </c>
      <c r="AG13" t="b">
        <v>1</v>
      </c>
      <c r="AH13" t="s">
        <v>140</v>
      </c>
      <c r="AI13" t="s">
        <v>99</v>
      </c>
      <c r="AJ13" t="s">
        <v>100</v>
      </c>
      <c r="AK13">
        <v>145</v>
      </c>
      <c r="AL13" t="s">
        <v>101</v>
      </c>
      <c r="AN13" t="s">
        <v>102</v>
      </c>
      <c r="AO13">
        <v>1</v>
      </c>
      <c r="AP13" t="s">
        <v>103</v>
      </c>
      <c r="AQ13">
        <v>575</v>
      </c>
      <c r="AR13" t="s">
        <v>101</v>
      </c>
      <c r="AS13" t="s">
        <v>83</v>
      </c>
      <c r="AT13" t="s">
        <v>104</v>
      </c>
      <c r="AU13" t="s">
        <v>105</v>
      </c>
      <c r="AV13" t="s">
        <v>106</v>
      </c>
      <c r="AW13" t="s">
        <v>107</v>
      </c>
      <c r="AX13">
        <v>7</v>
      </c>
      <c r="AY13" t="s">
        <v>108</v>
      </c>
      <c r="AZ13" t="s">
        <v>109</v>
      </c>
      <c r="BA13" t="s">
        <v>110</v>
      </c>
      <c r="BB13" t="s">
        <v>111</v>
      </c>
      <c r="BC13" t="s">
        <v>112</v>
      </c>
      <c r="BD13" s="1">
        <v>44839</v>
      </c>
      <c r="BE13" t="s">
        <v>113</v>
      </c>
      <c r="BF13" s="1">
        <v>44697</v>
      </c>
      <c r="BG13" t="s">
        <v>114</v>
      </c>
      <c r="BH13" s="1">
        <v>44819</v>
      </c>
      <c r="BI13">
        <v>1</v>
      </c>
      <c r="BJ13">
        <v>0.09</v>
      </c>
      <c r="BK13">
        <v>0.09</v>
      </c>
      <c r="BL13" t="s">
        <v>115</v>
      </c>
      <c r="BM13" t="s">
        <v>116</v>
      </c>
      <c r="BN13">
        <v>0.06</v>
      </c>
      <c r="BO13">
        <v>0.17</v>
      </c>
      <c r="BP13">
        <v>1</v>
      </c>
      <c r="BQ13" t="s">
        <v>117</v>
      </c>
      <c r="BR13" t="s">
        <v>118</v>
      </c>
      <c r="BS13" t="s">
        <v>119</v>
      </c>
      <c r="BT13" t="s">
        <v>120</v>
      </c>
      <c r="BW13" t="b">
        <v>0</v>
      </c>
      <c r="BX13" t="b">
        <v>1</v>
      </c>
      <c r="BY13">
        <f>VLOOKUP(AA13,Comps2,6,FALSE)</f>
        <v>169</v>
      </c>
      <c r="BZ13">
        <f>VLOOKUP(AA13,Comps2,7,FALSE)</f>
        <v>179</v>
      </c>
      <c r="CA13" t="str">
        <f>VLOOKUP(AA13,Comps2,8,FALSE)</f>
        <v>mm</v>
      </c>
      <c r="CB13" t="str">
        <f>VLOOKUP(AA13,Comps2,9,FALSE)</f>
        <v>Field</v>
      </c>
      <c r="CC13">
        <f>VLOOKUP(AA13,Comps2,10,FALSE)</f>
        <v>145</v>
      </c>
      <c r="CD13" t="str">
        <f>VLOOKUP(AA13,Comps2,11,FALSE)</f>
        <v>g</v>
      </c>
      <c r="CE13" t="str">
        <f>VLOOKUP(AA13,Comps2,12,FALSE)</f>
        <v>Field</v>
      </c>
      <c r="CF13">
        <f>VLOOKUP(AA13,Comps2,13,FALSE)</f>
        <v>0</v>
      </c>
      <c r="CG13" t="e">
        <f>VLOOKUP(AA13,Comps2,14,FALSE)</f>
        <v>#N/A</v>
      </c>
      <c r="CH13" t="str">
        <f>VLOOKUP(AA13,Comps2,15,FALSE)</f>
        <v>LAB</v>
      </c>
    </row>
    <row r="14" spans="1:86" x14ac:dyDescent="0.25">
      <c r="A14" s="1">
        <v>44697</v>
      </c>
      <c r="B14">
        <v>5</v>
      </c>
      <c r="C14">
        <v>2022</v>
      </c>
      <c r="D14" t="s">
        <v>76</v>
      </c>
      <c r="E14" t="s">
        <v>77</v>
      </c>
      <c r="F14" t="s">
        <v>78</v>
      </c>
      <c r="G14" t="s">
        <v>79</v>
      </c>
      <c r="H14" t="s">
        <v>80</v>
      </c>
      <c r="I14" t="s">
        <v>81</v>
      </c>
      <c r="J14" t="s">
        <v>82</v>
      </c>
      <c r="K14" t="s">
        <v>83</v>
      </c>
      <c r="L14" t="s">
        <v>84</v>
      </c>
      <c r="M14" t="s">
        <v>85</v>
      </c>
      <c r="N14" t="s">
        <v>86</v>
      </c>
      <c r="O14" s="2">
        <v>0.55555555555555558</v>
      </c>
      <c r="P14" t="s">
        <v>87</v>
      </c>
      <c r="Q14">
        <v>1</v>
      </c>
      <c r="R14" t="s">
        <v>88</v>
      </c>
      <c r="S14">
        <v>32.736890000000002</v>
      </c>
      <c r="T14">
        <v>-117.06286</v>
      </c>
      <c r="U14" t="s">
        <v>89</v>
      </c>
      <c r="V14" t="b">
        <v>0</v>
      </c>
      <c r="X14" t="s">
        <v>90</v>
      </c>
      <c r="Y14" t="s">
        <v>91</v>
      </c>
      <c r="Z14" t="s">
        <v>92</v>
      </c>
      <c r="AA14" t="s">
        <v>178</v>
      </c>
      <c r="AB14" t="s">
        <v>142</v>
      </c>
      <c r="AC14" t="s">
        <v>143</v>
      </c>
      <c r="AD14" t="s">
        <v>96</v>
      </c>
      <c r="AE14">
        <v>1</v>
      </c>
      <c r="AF14" t="s">
        <v>179</v>
      </c>
      <c r="AG14" t="b">
        <v>1</v>
      </c>
      <c r="AH14" t="s">
        <v>180</v>
      </c>
      <c r="AI14" t="s">
        <v>99</v>
      </c>
      <c r="AJ14" t="s">
        <v>100</v>
      </c>
      <c r="AK14">
        <v>99</v>
      </c>
      <c r="AL14" t="s">
        <v>101</v>
      </c>
      <c r="AN14" t="s">
        <v>181</v>
      </c>
      <c r="AO14">
        <v>1</v>
      </c>
      <c r="AP14" t="s">
        <v>103</v>
      </c>
      <c r="AQ14">
        <v>600</v>
      </c>
      <c r="AR14" t="s">
        <v>101</v>
      </c>
      <c r="AS14" t="s">
        <v>83</v>
      </c>
      <c r="AT14" t="s">
        <v>104</v>
      </c>
      <c r="AU14" t="s">
        <v>182</v>
      </c>
      <c r="AV14" t="s">
        <v>106</v>
      </c>
      <c r="AW14" t="s">
        <v>107</v>
      </c>
      <c r="AX14">
        <v>7</v>
      </c>
      <c r="AY14" t="s">
        <v>108</v>
      </c>
      <c r="AZ14" t="s">
        <v>109</v>
      </c>
      <c r="BA14" t="s">
        <v>110</v>
      </c>
      <c r="BB14" t="s">
        <v>111</v>
      </c>
      <c r="BC14" t="s">
        <v>112</v>
      </c>
      <c r="BD14" s="1">
        <v>44839</v>
      </c>
      <c r="BE14" t="s">
        <v>183</v>
      </c>
      <c r="BF14" s="1">
        <v>44697</v>
      </c>
      <c r="BG14" t="s">
        <v>114</v>
      </c>
      <c r="BH14" s="1">
        <v>44819</v>
      </c>
      <c r="BI14">
        <v>1</v>
      </c>
      <c r="BJ14">
        <v>0.08</v>
      </c>
      <c r="BK14">
        <v>0.08</v>
      </c>
      <c r="BL14" t="s">
        <v>115</v>
      </c>
      <c r="BM14" t="s">
        <v>116</v>
      </c>
      <c r="BN14">
        <v>0.06</v>
      </c>
      <c r="BO14">
        <v>0.17</v>
      </c>
      <c r="BP14">
        <v>1</v>
      </c>
      <c r="BQ14" t="s">
        <v>117</v>
      </c>
      <c r="BR14" t="s">
        <v>118</v>
      </c>
      <c r="BS14" t="s">
        <v>119</v>
      </c>
      <c r="BT14" t="s">
        <v>120</v>
      </c>
      <c r="BW14" t="b">
        <v>0</v>
      </c>
      <c r="BX14" t="b">
        <v>1</v>
      </c>
      <c r="BY14">
        <f>VLOOKUP(AA14,Comps2,6,FALSE)</f>
        <v>325</v>
      </c>
      <c r="BZ14">
        <f>VLOOKUP(AA14,Comps2,7,FALSE)</f>
        <v>340</v>
      </c>
      <c r="CA14" t="str">
        <f>VLOOKUP(AA14,Comps2,8,FALSE)</f>
        <v>mm</v>
      </c>
      <c r="CB14" t="str">
        <f>VLOOKUP(AA14,Comps2,9,FALSE)</f>
        <v>Field</v>
      </c>
      <c r="CC14">
        <f>VLOOKUP(AA14,Comps2,10,FALSE)</f>
        <v>505</v>
      </c>
      <c r="CD14" t="str">
        <f>VLOOKUP(AA14,Comps2,11,FALSE)</f>
        <v>g</v>
      </c>
      <c r="CE14" t="str">
        <f>VLOOKUP(AA14,Comps2,12,FALSE)</f>
        <v>Field</v>
      </c>
      <c r="CF14">
        <f>VLOOKUP(AA14,Comps2,13,FALSE)</f>
        <v>0</v>
      </c>
      <c r="CG14">
        <f>VLOOKUP(AA14,Comps2,14,FALSE)</f>
        <v>9</v>
      </c>
      <c r="CH14" t="str">
        <f>VLOOKUP(AA14,Comps2,15,FALSE)</f>
        <v>LAB</v>
      </c>
    </row>
    <row r="15" spans="1:86" x14ac:dyDescent="0.25">
      <c r="A15" s="1">
        <v>44697</v>
      </c>
      <c r="B15">
        <v>5</v>
      </c>
      <c r="C15">
        <v>2022</v>
      </c>
      <c r="D15" t="s">
        <v>76</v>
      </c>
      <c r="E15" t="s">
        <v>77</v>
      </c>
      <c r="F15" t="s">
        <v>78</v>
      </c>
      <c r="G15" t="s">
        <v>79</v>
      </c>
      <c r="H15" t="s">
        <v>80</v>
      </c>
      <c r="I15" t="s">
        <v>81</v>
      </c>
      <c r="J15" t="s">
        <v>82</v>
      </c>
      <c r="K15" t="s">
        <v>83</v>
      </c>
      <c r="L15" t="s">
        <v>84</v>
      </c>
      <c r="M15" t="s">
        <v>85</v>
      </c>
      <c r="N15" t="s">
        <v>86</v>
      </c>
      <c r="O15" s="2">
        <v>0.55555555555555558</v>
      </c>
      <c r="P15" t="s">
        <v>87</v>
      </c>
      <c r="Q15">
        <v>1</v>
      </c>
      <c r="R15" t="s">
        <v>88</v>
      </c>
      <c r="S15">
        <v>32.736890000000002</v>
      </c>
      <c r="T15">
        <v>-117.06286</v>
      </c>
      <c r="U15" t="s">
        <v>89</v>
      </c>
      <c r="V15" t="b">
        <v>0</v>
      </c>
      <c r="X15" t="s">
        <v>90</v>
      </c>
      <c r="Y15" t="s">
        <v>91</v>
      </c>
      <c r="Z15" t="s">
        <v>92</v>
      </c>
      <c r="AA15" t="s">
        <v>192</v>
      </c>
      <c r="AB15" t="s">
        <v>142</v>
      </c>
      <c r="AC15" t="s">
        <v>143</v>
      </c>
      <c r="AD15" t="s">
        <v>96</v>
      </c>
      <c r="AE15">
        <v>1</v>
      </c>
      <c r="AF15" t="s">
        <v>193</v>
      </c>
      <c r="AG15" t="b">
        <v>1</v>
      </c>
      <c r="AH15" t="s">
        <v>194</v>
      </c>
      <c r="AI15" t="s">
        <v>99</v>
      </c>
      <c r="AJ15" t="s">
        <v>100</v>
      </c>
      <c r="AK15">
        <v>135</v>
      </c>
      <c r="AL15" t="s">
        <v>101</v>
      </c>
      <c r="AN15" t="s">
        <v>181</v>
      </c>
      <c r="AO15">
        <v>1</v>
      </c>
      <c r="AP15" t="s">
        <v>103</v>
      </c>
      <c r="AQ15">
        <v>600</v>
      </c>
      <c r="AR15" t="s">
        <v>101</v>
      </c>
      <c r="AS15" t="s">
        <v>83</v>
      </c>
      <c r="AT15" t="s">
        <v>104</v>
      </c>
      <c r="AU15" t="s">
        <v>182</v>
      </c>
      <c r="AV15" t="s">
        <v>106</v>
      </c>
      <c r="AW15" t="s">
        <v>107</v>
      </c>
      <c r="AX15">
        <v>7</v>
      </c>
      <c r="AY15" t="s">
        <v>108</v>
      </c>
      <c r="AZ15" t="s">
        <v>109</v>
      </c>
      <c r="BA15" t="s">
        <v>110</v>
      </c>
      <c r="BB15" t="s">
        <v>111</v>
      </c>
      <c r="BC15" t="s">
        <v>112</v>
      </c>
      <c r="BD15" s="1">
        <v>44839</v>
      </c>
      <c r="BE15" t="s">
        <v>183</v>
      </c>
      <c r="BF15" s="1">
        <v>44697</v>
      </c>
      <c r="BG15" t="s">
        <v>114</v>
      </c>
      <c r="BH15" s="1">
        <v>44819</v>
      </c>
      <c r="BI15">
        <v>1</v>
      </c>
      <c r="BJ15">
        <v>0.08</v>
      </c>
      <c r="BK15">
        <v>0.08</v>
      </c>
      <c r="BL15" t="s">
        <v>115</v>
      </c>
      <c r="BM15" t="s">
        <v>116</v>
      </c>
      <c r="BN15">
        <v>0.06</v>
      </c>
      <c r="BO15">
        <v>0.17</v>
      </c>
      <c r="BP15">
        <v>1</v>
      </c>
      <c r="BQ15" t="s">
        <v>117</v>
      </c>
      <c r="BR15" t="s">
        <v>118</v>
      </c>
      <c r="BS15" t="s">
        <v>119</v>
      </c>
      <c r="BT15" t="s">
        <v>120</v>
      </c>
      <c r="BW15" t="b">
        <v>0</v>
      </c>
      <c r="BX15" t="b">
        <v>1</v>
      </c>
      <c r="BY15">
        <f>VLOOKUP(AA15,Comps2,6,FALSE)</f>
        <v>348</v>
      </c>
      <c r="BZ15">
        <f>VLOOKUP(AA15,Comps2,7,FALSE)</f>
        <v>360</v>
      </c>
      <c r="CA15" t="str">
        <f>VLOOKUP(AA15,Comps2,8,FALSE)</f>
        <v>mm</v>
      </c>
      <c r="CB15" t="str">
        <f>VLOOKUP(AA15,Comps2,9,FALSE)</f>
        <v>Field</v>
      </c>
      <c r="CC15">
        <f>VLOOKUP(AA15,Comps2,10,FALSE)</f>
        <v>715</v>
      </c>
      <c r="CD15" t="str">
        <f>VLOOKUP(AA15,Comps2,11,FALSE)</f>
        <v>g</v>
      </c>
      <c r="CE15" t="str">
        <f>VLOOKUP(AA15,Comps2,12,FALSE)</f>
        <v>Field</v>
      </c>
      <c r="CF15">
        <f>VLOOKUP(AA15,Comps2,13,FALSE)</f>
        <v>0</v>
      </c>
      <c r="CG15">
        <f>VLOOKUP(AA15,Comps2,14,FALSE)</f>
        <v>10</v>
      </c>
      <c r="CH15" t="str">
        <f>VLOOKUP(AA15,Comps2,15,FALSE)</f>
        <v>LAB</v>
      </c>
    </row>
    <row r="16" spans="1:86" x14ac:dyDescent="0.25">
      <c r="A16" s="1">
        <v>44697</v>
      </c>
      <c r="B16">
        <v>5</v>
      </c>
      <c r="C16">
        <v>2022</v>
      </c>
      <c r="D16" t="s">
        <v>76</v>
      </c>
      <c r="E16" t="s">
        <v>77</v>
      </c>
      <c r="F16" t="s">
        <v>78</v>
      </c>
      <c r="G16" t="s">
        <v>79</v>
      </c>
      <c r="H16" t="s">
        <v>80</v>
      </c>
      <c r="I16" t="s">
        <v>81</v>
      </c>
      <c r="J16" t="s">
        <v>82</v>
      </c>
      <c r="K16" t="s">
        <v>83</v>
      </c>
      <c r="L16" t="s">
        <v>84</v>
      </c>
      <c r="M16" t="s">
        <v>85</v>
      </c>
      <c r="N16" t="s">
        <v>86</v>
      </c>
      <c r="O16" s="2">
        <v>0.55555555555555558</v>
      </c>
      <c r="P16" t="s">
        <v>87</v>
      </c>
      <c r="Q16">
        <v>1</v>
      </c>
      <c r="R16" t="s">
        <v>88</v>
      </c>
      <c r="S16">
        <v>32.736890000000002</v>
      </c>
      <c r="T16">
        <v>-117.06286</v>
      </c>
      <c r="U16" t="s">
        <v>89</v>
      </c>
      <c r="V16" t="b">
        <v>0</v>
      </c>
      <c r="X16" t="s">
        <v>90</v>
      </c>
      <c r="Y16" t="s">
        <v>91</v>
      </c>
      <c r="Z16" t="s">
        <v>92</v>
      </c>
      <c r="AA16" t="s">
        <v>197</v>
      </c>
      <c r="AB16" t="s">
        <v>142</v>
      </c>
      <c r="AC16" t="s">
        <v>143</v>
      </c>
      <c r="AD16" t="s">
        <v>96</v>
      </c>
      <c r="AE16">
        <v>1</v>
      </c>
      <c r="AF16" t="s">
        <v>198</v>
      </c>
      <c r="AG16" t="b">
        <v>1</v>
      </c>
      <c r="AH16" t="s">
        <v>199</v>
      </c>
      <c r="AI16" t="s">
        <v>99</v>
      </c>
      <c r="AJ16" t="s">
        <v>100</v>
      </c>
      <c r="AK16">
        <v>123</v>
      </c>
      <c r="AL16" t="s">
        <v>101</v>
      </c>
      <c r="AN16" t="s">
        <v>181</v>
      </c>
      <c r="AO16">
        <v>1</v>
      </c>
      <c r="AP16" t="s">
        <v>103</v>
      </c>
      <c r="AQ16">
        <v>600</v>
      </c>
      <c r="AR16" t="s">
        <v>101</v>
      </c>
      <c r="AS16" t="s">
        <v>83</v>
      </c>
      <c r="AT16" t="s">
        <v>104</v>
      </c>
      <c r="AU16" t="s">
        <v>182</v>
      </c>
      <c r="AV16" t="s">
        <v>106</v>
      </c>
      <c r="AW16" t="s">
        <v>107</v>
      </c>
      <c r="AX16">
        <v>7</v>
      </c>
      <c r="AY16" t="s">
        <v>108</v>
      </c>
      <c r="AZ16" t="s">
        <v>109</v>
      </c>
      <c r="BA16" t="s">
        <v>110</v>
      </c>
      <c r="BB16" t="s">
        <v>111</v>
      </c>
      <c r="BC16" t="s">
        <v>112</v>
      </c>
      <c r="BD16" s="1">
        <v>44839</v>
      </c>
      <c r="BE16" t="s">
        <v>183</v>
      </c>
      <c r="BF16" s="1">
        <v>44697</v>
      </c>
      <c r="BG16" t="s">
        <v>114</v>
      </c>
      <c r="BH16" s="1">
        <v>44819</v>
      </c>
      <c r="BI16">
        <v>1</v>
      </c>
      <c r="BJ16">
        <v>0.08</v>
      </c>
      <c r="BK16">
        <v>0.08</v>
      </c>
      <c r="BL16" t="s">
        <v>115</v>
      </c>
      <c r="BM16" t="s">
        <v>116</v>
      </c>
      <c r="BN16">
        <v>0.06</v>
      </c>
      <c r="BO16">
        <v>0.17</v>
      </c>
      <c r="BP16">
        <v>1</v>
      </c>
      <c r="BQ16" t="s">
        <v>117</v>
      </c>
      <c r="BR16" t="s">
        <v>118</v>
      </c>
      <c r="BS16" t="s">
        <v>119</v>
      </c>
      <c r="BT16" t="s">
        <v>120</v>
      </c>
      <c r="BW16" t="b">
        <v>0</v>
      </c>
      <c r="BX16" t="b">
        <v>1</v>
      </c>
      <c r="BY16">
        <f>VLOOKUP(AA16,Comps2,6,FALSE)</f>
        <v>342</v>
      </c>
      <c r="BZ16">
        <f>VLOOKUP(AA16,Comps2,7,FALSE)</f>
        <v>358</v>
      </c>
      <c r="CA16" t="str">
        <f>VLOOKUP(AA16,Comps2,8,FALSE)</f>
        <v>mm</v>
      </c>
      <c r="CB16" t="str">
        <f>VLOOKUP(AA16,Comps2,9,FALSE)</f>
        <v>Field</v>
      </c>
      <c r="CC16">
        <f>VLOOKUP(AA16,Comps2,10,FALSE)</f>
        <v>655</v>
      </c>
      <c r="CD16" t="str">
        <f>VLOOKUP(AA16,Comps2,11,FALSE)</f>
        <v>g</v>
      </c>
      <c r="CE16" t="str">
        <f>VLOOKUP(AA16,Comps2,12,FALSE)</f>
        <v>Field</v>
      </c>
      <c r="CF16">
        <f>VLOOKUP(AA16,Comps2,13,FALSE)</f>
        <v>0</v>
      </c>
      <c r="CG16">
        <f>VLOOKUP(AA16,Comps2,14,FALSE)</f>
        <v>11</v>
      </c>
      <c r="CH16" t="str">
        <f>VLOOKUP(AA16,Comps2,15,FALSE)</f>
        <v>LAB</v>
      </c>
    </row>
    <row r="17" spans="1:86" x14ac:dyDescent="0.25">
      <c r="A17" s="1">
        <v>44697</v>
      </c>
      <c r="B17">
        <v>5</v>
      </c>
      <c r="C17">
        <v>2022</v>
      </c>
      <c r="D17" t="s">
        <v>76</v>
      </c>
      <c r="E17" t="s">
        <v>77</v>
      </c>
      <c r="F17" t="s">
        <v>78</v>
      </c>
      <c r="G17" t="s">
        <v>79</v>
      </c>
      <c r="H17" t="s">
        <v>80</v>
      </c>
      <c r="I17" t="s">
        <v>81</v>
      </c>
      <c r="J17" t="s">
        <v>82</v>
      </c>
      <c r="K17" t="s">
        <v>83</v>
      </c>
      <c r="L17" t="s">
        <v>84</v>
      </c>
      <c r="M17" t="s">
        <v>85</v>
      </c>
      <c r="N17" t="s">
        <v>86</v>
      </c>
      <c r="O17" s="2">
        <v>0.55555555555555558</v>
      </c>
      <c r="P17" t="s">
        <v>87</v>
      </c>
      <c r="Q17">
        <v>1</v>
      </c>
      <c r="R17" t="s">
        <v>88</v>
      </c>
      <c r="S17">
        <v>32.736890000000002</v>
      </c>
      <c r="T17">
        <v>-117.06286</v>
      </c>
      <c r="U17" t="s">
        <v>89</v>
      </c>
      <c r="V17" t="b">
        <v>0</v>
      </c>
      <c r="X17" t="s">
        <v>90</v>
      </c>
      <c r="Y17" t="s">
        <v>91</v>
      </c>
      <c r="Z17" t="s">
        <v>92</v>
      </c>
      <c r="AA17" t="s">
        <v>202</v>
      </c>
      <c r="AB17" t="s">
        <v>142</v>
      </c>
      <c r="AC17" t="s">
        <v>143</v>
      </c>
      <c r="AD17" t="s">
        <v>96</v>
      </c>
      <c r="AE17">
        <v>1</v>
      </c>
      <c r="AF17" t="s">
        <v>203</v>
      </c>
      <c r="AG17" t="b">
        <v>1</v>
      </c>
      <c r="AH17" t="s">
        <v>204</v>
      </c>
      <c r="AI17" t="s">
        <v>99</v>
      </c>
      <c r="AJ17" t="s">
        <v>100</v>
      </c>
      <c r="AK17">
        <v>123</v>
      </c>
      <c r="AL17" t="s">
        <v>101</v>
      </c>
      <c r="AN17" t="s">
        <v>181</v>
      </c>
      <c r="AO17">
        <v>1</v>
      </c>
      <c r="AP17" t="s">
        <v>103</v>
      </c>
      <c r="AQ17">
        <v>600</v>
      </c>
      <c r="AR17" t="s">
        <v>101</v>
      </c>
      <c r="AS17" t="s">
        <v>83</v>
      </c>
      <c r="AT17" t="s">
        <v>104</v>
      </c>
      <c r="AU17" t="s">
        <v>182</v>
      </c>
      <c r="AV17" t="s">
        <v>106</v>
      </c>
      <c r="AW17" t="s">
        <v>107</v>
      </c>
      <c r="AX17">
        <v>7</v>
      </c>
      <c r="AY17" t="s">
        <v>108</v>
      </c>
      <c r="AZ17" t="s">
        <v>109</v>
      </c>
      <c r="BA17" t="s">
        <v>110</v>
      </c>
      <c r="BB17" t="s">
        <v>111</v>
      </c>
      <c r="BC17" t="s">
        <v>112</v>
      </c>
      <c r="BD17" s="1">
        <v>44839</v>
      </c>
      <c r="BE17" t="s">
        <v>183</v>
      </c>
      <c r="BF17" s="1">
        <v>44697</v>
      </c>
      <c r="BG17" t="s">
        <v>114</v>
      </c>
      <c r="BH17" s="1">
        <v>44819</v>
      </c>
      <c r="BI17">
        <v>1</v>
      </c>
      <c r="BJ17">
        <v>0.08</v>
      </c>
      <c r="BK17">
        <v>0.08</v>
      </c>
      <c r="BL17" t="s">
        <v>115</v>
      </c>
      <c r="BM17" t="s">
        <v>116</v>
      </c>
      <c r="BN17">
        <v>0.06</v>
      </c>
      <c r="BO17">
        <v>0.17</v>
      </c>
      <c r="BP17">
        <v>1</v>
      </c>
      <c r="BQ17" t="s">
        <v>117</v>
      </c>
      <c r="BR17" t="s">
        <v>118</v>
      </c>
      <c r="BS17" t="s">
        <v>119</v>
      </c>
      <c r="BT17" t="s">
        <v>120</v>
      </c>
      <c r="BW17" t="b">
        <v>0</v>
      </c>
      <c r="BX17" t="b">
        <v>1</v>
      </c>
      <c r="BY17">
        <f>VLOOKUP(AA17,Comps2,6,FALSE)</f>
        <v>340</v>
      </c>
      <c r="BZ17">
        <f>VLOOKUP(AA17,Comps2,7,FALSE)</f>
        <v>355</v>
      </c>
      <c r="CA17" t="str">
        <f>VLOOKUP(AA17,Comps2,8,FALSE)</f>
        <v>mm</v>
      </c>
      <c r="CB17" t="str">
        <f>VLOOKUP(AA17,Comps2,9,FALSE)</f>
        <v>Field</v>
      </c>
      <c r="CC17">
        <f>VLOOKUP(AA17,Comps2,10,FALSE)</f>
        <v>655</v>
      </c>
      <c r="CD17" t="str">
        <f>VLOOKUP(AA17,Comps2,11,FALSE)</f>
        <v>g</v>
      </c>
      <c r="CE17" t="str">
        <f>VLOOKUP(AA17,Comps2,12,FALSE)</f>
        <v>Field</v>
      </c>
      <c r="CF17">
        <f>VLOOKUP(AA17,Comps2,13,FALSE)</f>
        <v>0</v>
      </c>
      <c r="CG17">
        <f>VLOOKUP(AA17,Comps2,14,FALSE)</f>
        <v>10</v>
      </c>
      <c r="CH17" t="str">
        <f>VLOOKUP(AA17,Comps2,15,FALSE)</f>
        <v>LAB</v>
      </c>
    </row>
    <row r="18" spans="1:86" x14ac:dyDescent="0.25">
      <c r="A18" s="1">
        <v>44697</v>
      </c>
      <c r="B18">
        <v>5</v>
      </c>
      <c r="C18">
        <v>2022</v>
      </c>
      <c r="D18" t="s">
        <v>76</v>
      </c>
      <c r="E18" t="s">
        <v>77</v>
      </c>
      <c r="F18" t="s">
        <v>78</v>
      </c>
      <c r="G18" t="s">
        <v>79</v>
      </c>
      <c r="H18" t="s">
        <v>80</v>
      </c>
      <c r="I18" t="s">
        <v>81</v>
      </c>
      <c r="J18" t="s">
        <v>82</v>
      </c>
      <c r="K18" t="s">
        <v>83</v>
      </c>
      <c r="L18" t="s">
        <v>84</v>
      </c>
      <c r="M18" t="s">
        <v>85</v>
      </c>
      <c r="N18" t="s">
        <v>86</v>
      </c>
      <c r="O18" s="2">
        <v>0.55555555555555558</v>
      </c>
      <c r="P18" t="s">
        <v>87</v>
      </c>
      <c r="Q18">
        <v>1</v>
      </c>
      <c r="R18" t="s">
        <v>88</v>
      </c>
      <c r="S18">
        <v>32.736890000000002</v>
      </c>
      <c r="T18">
        <v>-117.06286</v>
      </c>
      <c r="U18" t="s">
        <v>89</v>
      </c>
      <c r="V18" t="b">
        <v>0</v>
      </c>
      <c r="X18" t="s">
        <v>90</v>
      </c>
      <c r="Y18" t="s">
        <v>91</v>
      </c>
      <c r="Z18" t="s">
        <v>92</v>
      </c>
      <c r="AA18" t="s">
        <v>219</v>
      </c>
      <c r="AB18" t="s">
        <v>142</v>
      </c>
      <c r="AC18" t="s">
        <v>143</v>
      </c>
      <c r="AD18" t="s">
        <v>96</v>
      </c>
      <c r="AE18">
        <v>1</v>
      </c>
      <c r="AF18" t="s">
        <v>220</v>
      </c>
      <c r="AG18" t="b">
        <v>1</v>
      </c>
      <c r="AH18" t="s">
        <v>221</v>
      </c>
      <c r="AI18" t="s">
        <v>99</v>
      </c>
      <c r="AJ18" t="s">
        <v>100</v>
      </c>
      <c r="AK18">
        <v>120</v>
      </c>
      <c r="AL18" t="s">
        <v>101</v>
      </c>
      <c r="AN18" t="s">
        <v>181</v>
      </c>
      <c r="AO18">
        <v>1</v>
      </c>
      <c r="AP18" t="s">
        <v>103</v>
      </c>
      <c r="AQ18">
        <v>600</v>
      </c>
      <c r="AR18" t="s">
        <v>101</v>
      </c>
      <c r="AS18" t="s">
        <v>83</v>
      </c>
      <c r="AT18" t="s">
        <v>104</v>
      </c>
      <c r="AU18" t="s">
        <v>182</v>
      </c>
      <c r="AV18" t="s">
        <v>106</v>
      </c>
      <c r="AW18" t="s">
        <v>107</v>
      </c>
      <c r="AX18">
        <v>7</v>
      </c>
      <c r="AY18" t="s">
        <v>108</v>
      </c>
      <c r="AZ18" t="s">
        <v>109</v>
      </c>
      <c r="BA18" t="s">
        <v>110</v>
      </c>
      <c r="BB18" t="s">
        <v>111</v>
      </c>
      <c r="BC18" t="s">
        <v>112</v>
      </c>
      <c r="BD18" s="1">
        <v>44839</v>
      </c>
      <c r="BE18" t="s">
        <v>183</v>
      </c>
      <c r="BF18" s="1">
        <v>44697</v>
      </c>
      <c r="BG18" t="s">
        <v>114</v>
      </c>
      <c r="BH18" s="1">
        <v>44819</v>
      </c>
      <c r="BI18">
        <v>1</v>
      </c>
      <c r="BJ18">
        <v>0.08</v>
      </c>
      <c r="BK18">
        <v>0.08</v>
      </c>
      <c r="BL18" t="s">
        <v>115</v>
      </c>
      <c r="BM18" t="s">
        <v>116</v>
      </c>
      <c r="BN18">
        <v>0.06</v>
      </c>
      <c r="BO18">
        <v>0.17</v>
      </c>
      <c r="BP18">
        <v>1</v>
      </c>
      <c r="BQ18" t="s">
        <v>117</v>
      </c>
      <c r="BR18" t="s">
        <v>118</v>
      </c>
      <c r="BS18" t="s">
        <v>119</v>
      </c>
      <c r="BT18" t="s">
        <v>120</v>
      </c>
      <c r="BW18" t="b">
        <v>0</v>
      </c>
      <c r="BX18" t="b">
        <v>1</v>
      </c>
      <c r="BY18">
        <f>VLOOKUP(AA18,Comps2,6,FALSE)</f>
        <v>331</v>
      </c>
      <c r="BZ18">
        <f>VLOOKUP(AA18,Comps2,7,FALSE)</f>
        <v>340</v>
      </c>
      <c r="CA18" t="str">
        <f>VLOOKUP(AA18,Comps2,8,FALSE)</f>
        <v>mm</v>
      </c>
      <c r="CB18" t="str">
        <f>VLOOKUP(AA18,Comps2,9,FALSE)</f>
        <v>Field</v>
      </c>
      <c r="CC18">
        <f>VLOOKUP(AA18,Comps2,10,FALSE)</f>
        <v>630</v>
      </c>
      <c r="CD18" t="str">
        <f>VLOOKUP(AA18,Comps2,11,FALSE)</f>
        <v>g</v>
      </c>
      <c r="CE18" t="str">
        <f>VLOOKUP(AA18,Comps2,12,FALSE)</f>
        <v>Field</v>
      </c>
      <c r="CF18">
        <f>VLOOKUP(AA18,Comps2,13,FALSE)</f>
        <v>0</v>
      </c>
      <c r="CG18">
        <f>VLOOKUP(AA18,Comps2,14,FALSE)</f>
        <v>10</v>
      </c>
      <c r="CH18" t="str">
        <f>VLOOKUP(AA18,Comps2,15,FALSE)</f>
        <v>LAB</v>
      </c>
    </row>
    <row r="19" spans="1:86" x14ac:dyDescent="0.25">
      <c r="A19" s="1">
        <v>44697</v>
      </c>
      <c r="B19">
        <v>5</v>
      </c>
      <c r="C19">
        <v>2022</v>
      </c>
      <c r="D19" t="s">
        <v>76</v>
      </c>
      <c r="E19" t="s">
        <v>77</v>
      </c>
      <c r="F19" t="s">
        <v>78</v>
      </c>
      <c r="G19" t="s">
        <v>79</v>
      </c>
      <c r="H19" t="s">
        <v>80</v>
      </c>
      <c r="I19" t="s">
        <v>81</v>
      </c>
      <c r="J19" t="s">
        <v>82</v>
      </c>
      <c r="K19" t="s">
        <v>83</v>
      </c>
      <c r="L19" t="s">
        <v>84</v>
      </c>
      <c r="M19" t="s">
        <v>85</v>
      </c>
      <c r="N19" t="s">
        <v>86</v>
      </c>
      <c r="O19" s="2">
        <v>0.55555555555555558</v>
      </c>
      <c r="P19" t="s">
        <v>87</v>
      </c>
      <c r="Q19">
        <v>1</v>
      </c>
      <c r="R19" t="s">
        <v>88</v>
      </c>
      <c r="S19">
        <v>32.736890000000002</v>
      </c>
      <c r="T19">
        <v>-117.06286</v>
      </c>
      <c r="U19" t="s">
        <v>89</v>
      </c>
      <c r="V19" t="b">
        <v>0</v>
      </c>
      <c r="X19" t="s">
        <v>90</v>
      </c>
      <c r="Y19" t="s">
        <v>91</v>
      </c>
      <c r="Z19" t="s">
        <v>92</v>
      </c>
      <c r="AA19" t="s">
        <v>260</v>
      </c>
      <c r="AB19" t="s">
        <v>261</v>
      </c>
      <c r="AC19" t="s">
        <v>262</v>
      </c>
      <c r="AD19" t="s">
        <v>96</v>
      </c>
      <c r="AE19">
        <v>1</v>
      </c>
      <c r="AF19" t="s">
        <v>263</v>
      </c>
      <c r="AG19" t="b">
        <v>1</v>
      </c>
      <c r="AH19" t="s">
        <v>264</v>
      </c>
      <c r="AI19" t="s">
        <v>99</v>
      </c>
      <c r="AJ19" t="s">
        <v>100</v>
      </c>
      <c r="AK19">
        <v>62.12</v>
      </c>
      <c r="AL19" t="s">
        <v>101</v>
      </c>
      <c r="AN19" t="s">
        <v>265</v>
      </c>
      <c r="AO19">
        <v>1</v>
      </c>
      <c r="AP19" t="s">
        <v>103</v>
      </c>
      <c r="AQ19">
        <v>343.56</v>
      </c>
      <c r="AR19" t="s">
        <v>101</v>
      </c>
      <c r="AS19" t="s">
        <v>83</v>
      </c>
      <c r="AT19" t="s">
        <v>104</v>
      </c>
      <c r="AU19" t="s">
        <v>266</v>
      </c>
      <c r="AV19" t="s">
        <v>106</v>
      </c>
      <c r="AW19" t="s">
        <v>107</v>
      </c>
      <c r="AX19">
        <v>7</v>
      </c>
      <c r="AY19" t="s">
        <v>108</v>
      </c>
      <c r="AZ19" t="s">
        <v>109</v>
      </c>
      <c r="BA19" t="s">
        <v>110</v>
      </c>
      <c r="BB19" t="s">
        <v>111</v>
      </c>
      <c r="BC19" t="s">
        <v>112</v>
      </c>
      <c r="BD19" s="1">
        <v>44839</v>
      </c>
      <c r="BE19" t="s">
        <v>267</v>
      </c>
      <c r="BF19" s="1">
        <v>44697</v>
      </c>
      <c r="BG19" t="s">
        <v>114</v>
      </c>
      <c r="BH19" s="1">
        <v>44819</v>
      </c>
      <c r="BI19">
        <v>1</v>
      </c>
      <c r="BJ19">
        <v>7.0000000000000007E-2</v>
      </c>
      <c r="BK19">
        <v>7.0000000000000007E-2</v>
      </c>
      <c r="BL19" t="s">
        <v>115</v>
      </c>
      <c r="BM19" t="s">
        <v>116</v>
      </c>
      <c r="BN19">
        <v>0.06</v>
      </c>
      <c r="BO19">
        <v>0.17</v>
      </c>
      <c r="BP19">
        <v>1</v>
      </c>
      <c r="BQ19" t="s">
        <v>117</v>
      </c>
      <c r="BR19" t="s">
        <v>118</v>
      </c>
      <c r="BS19" t="s">
        <v>119</v>
      </c>
      <c r="BT19" t="s">
        <v>120</v>
      </c>
      <c r="BW19" t="b">
        <v>0</v>
      </c>
      <c r="BX19" t="b">
        <v>1</v>
      </c>
      <c r="BY19">
        <f>VLOOKUP(AA19,Comps2,6,FALSE)</f>
        <v>141</v>
      </c>
      <c r="BZ19">
        <f>VLOOKUP(AA19,Comps2,7,FALSE)</f>
        <v>150</v>
      </c>
      <c r="CA19" t="str">
        <f>VLOOKUP(AA19,Comps2,8,FALSE)</f>
        <v>mm</v>
      </c>
      <c r="CB19" t="str">
        <f>VLOOKUP(AA19,Comps2,9,FALSE)</f>
        <v>Field</v>
      </c>
      <c r="CC19">
        <f>VLOOKUP(AA19,Comps2,10,FALSE)</f>
        <v>0</v>
      </c>
      <c r="CD19" t="str">
        <f>VLOOKUP(AA19,Comps2,11,FALSE)</f>
        <v>g</v>
      </c>
      <c r="CE19" t="str">
        <f>VLOOKUP(AA19,Comps2,12,FALSE)</f>
        <v>Lab</v>
      </c>
      <c r="CF19">
        <f>VLOOKUP(AA19,Comps2,13,FALSE)</f>
        <v>0</v>
      </c>
      <c r="CG19" t="e">
        <f>VLOOKUP(AA19,Comps2,14,FALSE)</f>
        <v>#N/A</v>
      </c>
      <c r="CH19" t="str">
        <f>VLOOKUP(AA19,Comps2,15,FALSE)</f>
        <v>LAB</v>
      </c>
    </row>
    <row r="20" spans="1:86" x14ac:dyDescent="0.25">
      <c r="A20" s="1">
        <v>44697</v>
      </c>
      <c r="B20">
        <v>5</v>
      </c>
      <c r="C20">
        <v>2022</v>
      </c>
      <c r="D20" t="s">
        <v>76</v>
      </c>
      <c r="E20" t="s">
        <v>77</v>
      </c>
      <c r="F20" t="s">
        <v>78</v>
      </c>
      <c r="G20" t="s">
        <v>79</v>
      </c>
      <c r="H20" t="s">
        <v>80</v>
      </c>
      <c r="I20" t="s">
        <v>81</v>
      </c>
      <c r="J20" t="s">
        <v>82</v>
      </c>
      <c r="K20" t="s">
        <v>83</v>
      </c>
      <c r="L20" t="s">
        <v>84</v>
      </c>
      <c r="M20" t="s">
        <v>85</v>
      </c>
      <c r="N20" t="s">
        <v>86</v>
      </c>
      <c r="O20" s="2">
        <v>0.55555555555555558</v>
      </c>
      <c r="P20" t="s">
        <v>87</v>
      </c>
      <c r="Q20">
        <v>1</v>
      </c>
      <c r="R20" t="s">
        <v>88</v>
      </c>
      <c r="S20">
        <v>32.736890000000002</v>
      </c>
      <c r="T20">
        <v>-117.06286</v>
      </c>
      <c r="U20" t="s">
        <v>89</v>
      </c>
      <c r="V20" t="b">
        <v>0</v>
      </c>
      <c r="X20" t="s">
        <v>90</v>
      </c>
      <c r="Y20" t="s">
        <v>91</v>
      </c>
      <c r="Z20" t="s">
        <v>92</v>
      </c>
      <c r="AA20" t="s">
        <v>268</v>
      </c>
      <c r="AB20" t="s">
        <v>261</v>
      </c>
      <c r="AC20" t="s">
        <v>262</v>
      </c>
      <c r="AD20" t="s">
        <v>96</v>
      </c>
      <c r="AE20">
        <v>1</v>
      </c>
      <c r="AF20" t="s">
        <v>269</v>
      </c>
      <c r="AG20" t="b">
        <v>1</v>
      </c>
      <c r="AH20" t="s">
        <v>270</v>
      </c>
      <c r="AI20" t="s">
        <v>99</v>
      </c>
      <c r="AJ20" t="s">
        <v>100</v>
      </c>
      <c r="AK20">
        <v>57.52</v>
      </c>
      <c r="AL20" t="s">
        <v>101</v>
      </c>
      <c r="AN20" t="s">
        <v>265</v>
      </c>
      <c r="AO20">
        <v>1</v>
      </c>
      <c r="AP20" t="s">
        <v>103</v>
      </c>
      <c r="AQ20">
        <v>343.56</v>
      </c>
      <c r="AR20" t="s">
        <v>101</v>
      </c>
      <c r="AS20" t="s">
        <v>83</v>
      </c>
      <c r="AT20" t="s">
        <v>104</v>
      </c>
      <c r="AU20" t="s">
        <v>266</v>
      </c>
      <c r="AV20" t="s">
        <v>106</v>
      </c>
      <c r="AW20" t="s">
        <v>107</v>
      </c>
      <c r="AX20">
        <v>7</v>
      </c>
      <c r="AY20" t="s">
        <v>108</v>
      </c>
      <c r="AZ20" t="s">
        <v>109</v>
      </c>
      <c r="BA20" t="s">
        <v>110</v>
      </c>
      <c r="BB20" t="s">
        <v>111</v>
      </c>
      <c r="BC20" t="s">
        <v>112</v>
      </c>
      <c r="BD20" s="1">
        <v>44839</v>
      </c>
      <c r="BE20" t="s">
        <v>267</v>
      </c>
      <c r="BF20" s="1">
        <v>44697</v>
      </c>
      <c r="BG20" t="s">
        <v>114</v>
      </c>
      <c r="BH20" s="1">
        <v>44819</v>
      </c>
      <c r="BI20">
        <v>1</v>
      </c>
      <c r="BJ20">
        <v>7.0000000000000007E-2</v>
      </c>
      <c r="BK20">
        <v>7.0000000000000007E-2</v>
      </c>
      <c r="BL20" t="s">
        <v>115</v>
      </c>
      <c r="BM20" t="s">
        <v>116</v>
      </c>
      <c r="BN20">
        <v>0.06</v>
      </c>
      <c r="BO20">
        <v>0.17</v>
      </c>
      <c r="BP20">
        <v>1</v>
      </c>
      <c r="BQ20" t="s">
        <v>117</v>
      </c>
      <c r="BR20" t="s">
        <v>118</v>
      </c>
      <c r="BS20" t="s">
        <v>119</v>
      </c>
      <c r="BT20" t="s">
        <v>120</v>
      </c>
      <c r="BW20" t="b">
        <v>0</v>
      </c>
      <c r="BX20" t="b">
        <v>1</v>
      </c>
      <c r="BY20">
        <f>VLOOKUP(AA20,Comps2,6,FALSE)</f>
        <v>140</v>
      </c>
      <c r="BZ20">
        <f>VLOOKUP(AA20,Comps2,7,FALSE)</f>
        <v>150</v>
      </c>
      <c r="CA20" t="str">
        <f>VLOOKUP(AA20,Comps2,8,FALSE)</f>
        <v>mm</v>
      </c>
      <c r="CB20" t="str">
        <f>VLOOKUP(AA20,Comps2,9,FALSE)</f>
        <v>Field</v>
      </c>
      <c r="CC20">
        <f>VLOOKUP(AA20,Comps2,10,FALSE)</f>
        <v>0</v>
      </c>
      <c r="CD20" t="str">
        <f>VLOOKUP(AA20,Comps2,11,FALSE)</f>
        <v>g</v>
      </c>
      <c r="CE20" t="str">
        <f>VLOOKUP(AA20,Comps2,12,FALSE)</f>
        <v>Lab</v>
      </c>
      <c r="CF20">
        <f>VLOOKUP(AA20,Comps2,13,FALSE)</f>
        <v>0</v>
      </c>
      <c r="CG20" t="e">
        <f>VLOOKUP(AA20,Comps2,14,FALSE)</f>
        <v>#N/A</v>
      </c>
      <c r="CH20" t="str">
        <f>VLOOKUP(AA20,Comps2,15,FALSE)</f>
        <v>LAB</v>
      </c>
    </row>
    <row r="21" spans="1:86" x14ac:dyDescent="0.25">
      <c r="A21" s="1">
        <v>44697</v>
      </c>
      <c r="B21">
        <v>5</v>
      </c>
      <c r="C21">
        <v>2022</v>
      </c>
      <c r="D21" t="s">
        <v>76</v>
      </c>
      <c r="E21" t="s">
        <v>77</v>
      </c>
      <c r="F21" t="s">
        <v>78</v>
      </c>
      <c r="G21" t="s">
        <v>79</v>
      </c>
      <c r="H21" t="s">
        <v>80</v>
      </c>
      <c r="I21" t="s">
        <v>81</v>
      </c>
      <c r="J21" t="s">
        <v>82</v>
      </c>
      <c r="K21" t="s">
        <v>83</v>
      </c>
      <c r="L21" t="s">
        <v>84</v>
      </c>
      <c r="M21" t="s">
        <v>85</v>
      </c>
      <c r="N21" t="s">
        <v>86</v>
      </c>
      <c r="O21" s="2">
        <v>0.55555555555555558</v>
      </c>
      <c r="P21" t="s">
        <v>87</v>
      </c>
      <c r="Q21">
        <v>1</v>
      </c>
      <c r="R21" t="s">
        <v>88</v>
      </c>
      <c r="S21">
        <v>32.736890000000002</v>
      </c>
      <c r="T21">
        <v>-117.06286</v>
      </c>
      <c r="U21" t="s">
        <v>89</v>
      </c>
      <c r="V21" t="b">
        <v>0</v>
      </c>
      <c r="X21" t="s">
        <v>90</v>
      </c>
      <c r="Y21" t="s">
        <v>91</v>
      </c>
      <c r="Z21" t="s">
        <v>92</v>
      </c>
      <c r="AA21" t="s">
        <v>271</v>
      </c>
      <c r="AB21" t="s">
        <v>261</v>
      </c>
      <c r="AC21" t="s">
        <v>262</v>
      </c>
      <c r="AD21" t="s">
        <v>96</v>
      </c>
      <c r="AE21">
        <v>1</v>
      </c>
      <c r="AF21" t="s">
        <v>272</v>
      </c>
      <c r="AG21" t="b">
        <v>1</v>
      </c>
      <c r="AH21" t="s">
        <v>273</v>
      </c>
      <c r="AI21" t="s">
        <v>99</v>
      </c>
      <c r="AJ21" t="s">
        <v>100</v>
      </c>
      <c r="AK21">
        <v>79.930000000000007</v>
      </c>
      <c r="AL21" t="s">
        <v>101</v>
      </c>
      <c r="AN21" t="s">
        <v>265</v>
      </c>
      <c r="AO21">
        <v>1</v>
      </c>
      <c r="AP21" t="s">
        <v>103</v>
      </c>
      <c r="AQ21">
        <v>343.56</v>
      </c>
      <c r="AR21" t="s">
        <v>101</v>
      </c>
      <c r="AS21" t="s">
        <v>83</v>
      </c>
      <c r="AT21" t="s">
        <v>104</v>
      </c>
      <c r="AU21" t="s">
        <v>266</v>
      </c>
      <c r="AV21" t="s">
        <v>106</v>
      </c>
      <c r="AW21" t="s">
        <v>107</v>
      </c>
      <c r="AX21">
        <v>7</v>
      </c>
      <c r="AY21" t="s">
        <v>108</v>
      </c>
      <c r="AZ21" t="s">
        <v>109</v>
      </c>
      <c r="BA21" t="s">
        <v>110</v>
      </c>
      <c r="BB21" t="s">
        <v>111</v>
      </c>
      <c r="BC21" t="s">
        <v>112</v>
      </c>
      <c r="BD21" s="1">
        <v>44839</v>
      </c>
      <c r="BE21" t="s">
        <v>267</v>
      </c>
      <c r="BF21" s="1">
        <v>44697</v>
      </c>
      <c r="BG21" t="s">
        <v>114</v>
      </c>
      <c r="BH21" s="1">
        <v>44819</v>
      </c>
      <c r="BI21">
        <v>1</v>
      </c>
      <c r="BJ21">
        <v>7.0000000000000007E-2</v>
      </c>
      <c r="BK21">
        <v>7.0000000000000007E-2</v>
      </c>
      <c r="BL21" t="s">
        <v>115</v>
      </c>
      <c r="BM21" t="s">
        <v>116</v>
      </c>
      <c r="BN21">
        <v>0.06</v>
      </c>
      <c r="BO21">
        <v>0.17</v>
      </c>
      <c r="BP21">
        <v>1</v>
      </c>
      <c r="BQ21" t="s">
        <v>117</v>
      </c>
      <c r="BR21" t="s">
        <v>118</v>
      </c>
      <c r="BS21" t="s">
        <v>119</v>
      </c>
      <c r="BT21" t="s">
        <v>120</v>
      </c>
      <c r="BW21" t="b">
        <v>0</v>
      </c>
      <c r="BX21" t="b">
        <v>1</v>
      </c>
      <c r="BY21">
        <f>VLOOKUP(AA21,Comps2,6,FALSE)</f>
        <v>151</v>
      </c>
      <c r="BZ21">
        <f>VLOOKUP(AA21,Comps2,7,FALSE)</f>
        <v>158</v>
      </c>
      <c r="CA21" t="str">
        <f>VLOOKUP(AA21,Comps2,8,FALSE)</f>
        <v>mm</v>
      </c>
      <c r="CB21" t="str">
        <f>VLOOKUP(AA21,Comps2,9,FALSE)</f>
        <v>Field</v>
      </c>
      <c r="CC21">
        <f>VLOOKUP(AA21,Comps2,10,FALSE)</f>
        <v>0</v>
      </c>
      <c r="CD21" t="str">
        <f>VLOOKUP(AA21,Comps2,11,FALSE)</f>
        <v>g</v>
      </c>
      <c r="CE21" t="str">
        <f>VLOOKUP(AA21,Comps2,12,FALSE)</f>
        <v>Lab</v>
      </c>
      <c r="CF21">
        <f>VLOOKUP(AA21,Comps2,13,FALSE)</f>
        <v>0</v>
      </c>
      <c r="CG21" t="e">
        <f>VLOOKUP(AA21,Comps2,14,FALSE)</f>
        <v>#N/A</v>
      </c>
      <c r="CH21" t="str">
        <f>VLOOKUP(AA21,Comps2,15,FALSE)</f>
        <v>LAB</v>
      </c>
    </row>
    <row r="22" spans="1:86" x14ac:dyDescent="0.25">
      <c r="A22" s="1">
        <v>44697</v>
      </c>
      <c r="B22">
        <v>5</v>
      </c>
      <c r="C22">
        <v>2022</v>
      </c>
      <c r="D22" t="s">
        <v>76</v>
      </c>
      <c r="E22" t="s">
        <v>77</v>
      </c>
      <c r="F22" t="s">
        <v>78</v>
      </c>
      <c r="G22" t="s">
        <v>79</v>
      </c>
      <c r="H22" t="s">
        <v>80</v>
      </c>
      <c r="I22" t="s">
        <v>81</v>
      </c>
      <c r="J22" t="s">
        <v>82</v>
      </c>
      <c r="K22" t="s">
        <v>83</v>
      </c>
      <c r="L22" t="s">
        <v>84</v>
      </c>
      <c r="M22" t="s">
        <v>85</v>
      </c>
      <c r="N22" t="s">
        <v>86</v>
      </c>
      <c r="O22" s="2">
        <v>0.55555555555555558</v>
      </c>
      <c r="P22" t="s">
        <v>87</v>
      </c>
      <c r="Q22">
        <v>1</v>
      </c>
      <c r="R22" t="s">
        <v>88</v>
      </c>
      <c r="S22">
        <v>32.736890000000002</v>
      </c>
      <c r="T22">
        <v>-117.06286</v>
      </c>
      <c r="U22" t="s">
        <v>89</v>
      </c>
      <c r="V22" t="b">
        <v>0</v>
      </c>
      <c r="X22" t="s">
        <v>90</v>
      </c>
      <c r="Y22" t="s">
        <v>91</v>
      </c>
      <c r="Z22" t="s">
        <v>92</v>
      </c>
      <c r="AA22" t="s">
        <v>274</v>
      </c>
      <c r="AB22" t="s">
        <v>261</v>
      </c>
      <c r="AC22" t="s">
        <v>262</v>
      </c>
      <c r="AD22" t="s">
        <v>96</v>
      </c>
      <c r="AE22">
        <v>1</v>
      </c>
      <c r="AF22" t="s">
        <v>275</v>
      </c>
      <c r="AG22" t="b">
        <v>1</v>
      </c>
      <c r="AH22" t="s">
        <v>276</v>
      </c>
      <c r="AI22" t="s">
        <v>99</v>
      </c>
      <c r="AJ22" t="s">
        <v>100</v>
      </c>
      <c r="AK22">
        <v>75.25</v>
      </c>
      <c r="AL22" t="s">
        <v>101</v>
      </c>
      <c r="AN22" t="s">
        <v>265</v>
      </c>
      <c r="AO22">
        <v>1</v>
      </c>
      <c r="AP22" t="s">
        <v>103</v>
      </c>
      <c r="AQ22">
        <v>343.56</v>
      </c>
      <c r="AR22" t="s">
        <v>101</v>
      </c>
      <c r="AS22" t="s">
        <v>83</v>
      </c>
      <c r="AT22" t="s">
        <v>104</v>
      </c>
      <c r="AU22" t="s">
        <v>266</v>
      </c>
      <c r="AV22" t="s">
        <v>106</v>
      </c>
      <c r="AW22" t="s">
        <v>107</v>
      </c>
      <c r="AX22">
        <v>7</v>
      </c>
      <c r="AY22" t="s">
        <v>108</v>
      </c>
      <c r="AZ22" t="s">
        <v>109</v>
      </c>
      <c r="BA22" t="s">
        <v>110</v>
      </c>
      <c r="BB22" t="s">
        <v>111</v>
      </c>
      <c r="BC22" t="s">
        <v>112</v>
      </c>
      <c r="BD22" s="1">
        <v>44839</v>
      </c>
      <c r="BE22" t="s">
        <v>267</v>
      </c>
      <c r="BF22" s="1">
        <v>44697</v>
      </c>
      <c r="BG22" t="s">
        <v>114</v>
      </c>
      <c r="BH22" s="1">
        <v>44819</v>
      </c>
      <c r="BI22">
        <v>1</v>
      </c>
      <c r="BJ22">
        <v>7.0000000000000007E-2</v>
      </c>
      <c r="BK22">
        <v>7.0000000000000007E-2</v>
      </c>
      <c r="BL22" t="s">
        <v>115</v>
      </c>
      <c r="BM22" t="s">
        <v>116</v>
      </c>
      <c r="BN22">
        <v>0.06</v>
      </c>
      <c r="BO22">
        <v>0.17</v>
      </c>
      <c r="BP22">
        <v>1</v>
      </c>
      <c r="BQ22" t="s">
        <v>117</v>
      </c>
      <c r="BR22" t="s">
        <v>118</v>
      </c>
      <c r="BS22" t="s">
        <v>119</v>
      </c>
      <c r="BT22" t="s">
        <v>120</v>
      </c>
      <c r="BW22" t="b">
        <v>0</v>
      </c>
      <c r="BX22" t="b">
        <v>1</v>
      </c>
      <c r="BY22">
        <f>VLOOKUP(AA22,Comps2,6,FALSE)</f>
        <v>150</v>
      </c>
      <c r="BZ22">
        <f>VLOOKUP(AA22,Comps2,7,FALSE)</f>
        <v>160</v>
      </c>
      <c r="CA22" t="str">
        <f>VLOOKUP(AA22,Comps2,8,FALSE)</f>
        <v>mm</v>
      </c>
      <c r="CB22" t="str">
        <f>VLOOKUP(AA22,Comps2,9,FALSE)</f>
        <v>Field</v>
      </c>
      <c r="CC22">
        <f>VLOOKUP(AA22,Comps2,10,FALSE)</f>
        <v>0</v>
      </c>
      <c r="CD22" t="str">
        <f>VLOOKUP(AA22,Comps2,11,FALSE)</f>
        <v>g</v>
      </c>
      <c r="CE22" t="str">
        <f>VLOOKUP(AA22,Comps2,12,FALSE)</f>
        <v>Lab</v>
      </c>
      <c r="CF22">
        <f>VLOOKUP(AA22,Comps2,13,FALSE)</f>
        <v>0</v>
      </c>
      <c r="CG22" t="e">
        <f>VLOOKUP(AA22,Comps2,14,FALSE)</f>
        <v>#N/A</v>
      </c>
      <c r="CH22" t="str">
        <f>VLOOKUP(AA22,Comps2,15,FALSE)</f>
        <v>LAB</v>
      </c>
    </row>
    <row r="23" spans="1:86" x14ac:dyDescent="0.25">
      <c r="A23" s="1">
        <v>44697</v>
      </c>
      <c r="B23">
        <v>5</v>
      </c>
      <c r="C23">
        <v>2022</v>
      </c>
      <c r="D23" t="s">
        <v>76</v>
      </c>
      <c r="E23" t="s">
        <v>77</v>
      </c>
      <c r="F23" t="s">
        <v>78</v>
      </c>
      <c r="G23" t="s">
        <v>79</v>
      </c>
      <c r="H23" t="s">
        <v>80</v>
      </c>
      <c r="I23" t="s">
        <v>81</v>
      </c>
      <c r="J23" t="s">
        <v>82</v>
      </c>
      <c r="K23" t="s">
        <v>83</v>
      </c>
      <c r="L23" t="s">
        <v>84</v>
      </c>
      <c r="M23" t="s">
        <v>85</v>
      </c>
      <c r="N23" t="s">
        <v>86</v>
      </c>
      <c r="O23" s="2">
        <v>0.55555555555555558</v>
      </c>
      <c r="P23" t="s">
        <v>87</v>
      </c>
      <c r="Q23">
        <v>1</v>
      </c>
      <c r="R23" t="s">
        <v>88</v>
      </c>
      <c r="S23">
        <v>32.736890000000002</v>
      </c>
      <c r="T23">
        <v>-117.06286</v>
      </c>
      <c r="U23" t="s">
        <v>89</v>
      </c>
      <c r="V23" t="b">
        <v>0</v>
      </c>
      <c r="X23" t="s">
        <v>90</v>
      </c>
      <c r="Y23" t="s">
        <v>91</v>
      </c>
      <c r="Z23" t="s">
        <v>92</v>
      </c>
      <c r="AA23" t="s">
        <v>277</v>
      </c>
      <c r="AB23" t="s">
        <v>261</v>
      </c>
      <c r="AC23" t="s">
        <v>262</v>
      </c>
      <c r="AD23" t="s">
        <v>96</v>
      </c>
      <c r="AE23">
        <v>1</v>
      </c>
      <c r="AF23" t="s">
        <v>278</v>
      </c>
      <c r="AG23" t="b">
        <v>1</v>
      </c>
      <c r="AH23" t="s">
        <v>279</v>
      </c>
      <c r="AI23" t="s">
        <v>99</v>
      </c>
      <c r="AJ23" t="s">
        <v>100</v>
      </c>
      <c r="AK23">
        <v>68.739999999999995</v>
      </c>
      <c r="AL23" t="s">
        <v>101</v>
      </c>
      <c r="AN23" t="s">
        <v>265</v>
      </c>
      <c r="AO23">
        <v>1</v>
      </c>
      <c r="AP23" t="s">
        <v>103</v>
      </c>
      <c r="AQ23">
        <v>343.56</v>
      </c>
      <c r="AR23" t="s">
        <v>101</v>
      </c>
      <c r="AS23" t="s">
        <v>83</v>
      </c>
      <c r="AT23" t="s">
        <v>104</v>
      </c>
      <c r="AU23" t="s">
        <v>266</v>
      </c>
      <c r="AV23" t="s">
        <v>106</v>
      </c>
      <c r="AW23" t="s">
        <v>107</v>
      </c>
      <c r="AX23">
        <v>7</v>
      </c>
      <c r="AY23" t="s">
        <v>108</v>
      </c>
      <c r="AZ23" t="s">
        <v>109</v>
      </c>
      <c r="BA23" t="s">
        <v>110</v>
      </c>
      <c r="BB23" t="s">
        <v>111</v>
      </c>
      <c r="BC23" t="s">
        <v>112</v>
      </c>
      <c r="BD23" s="1">
        <v>44839</v>
      </c>
      <c r="BE23" t="s">
        <v>267</v>
      </c>
      <c r="BF23" s="1">
        <v>44697</v>
      </c>
      <c r="BG23" t="s">
        <v>114</v>
      </c>
      <c r="BH23" s="1">
        <v>44819</v>
      </c>
      <c r="BI23">
        <v>1</v>
      </c>
      <c r="BJ23">
        <v>7.0000000000000007E-2</v>
      </c>
      <c r="BK23">
        <v>7.0000000000000007E-2</v>
      </c>
      <c r="BL23" t="s">
        <v>115</v>
      </c>
      <c r="BM23" t="s">
        <v>116</v>
      </c>
      <c r="BN23">
        <v>0.06</v>
      </c>
      <c r="BO23">
        <v>0.17</v>
      </c>
      <c r="BP23">
        <v>1</v>
      </c>
      <c r="BQ23" t="s">
        <v>117</v>
      </c>
      <c r="BR23" t="s">
        <v>118</v>
      </c>
      <c r="BS23" t="s">
        <v>119</v>
      </c>
      <c r="BT23" t="s">
        <v>120</v>
      </c>
      <c r="BW23" t="b">
        <v>0</v>
      </c>
      <c r="BX23" t="b">
        <v>1</v>
      </c>
      <c r="BY23">
        <f>VLOOKUP(AA23,Comps2,6,FALSE)</f>
        <v>144</v>
      </c>
      <c r="BZ23">
        <f>VLOOKUP(AA23,Comps2,7,FALSE)</f>
        <v>154</v>
      </c>
      <c r="CA23" t="str">
        <f>VLOOKUP(AA23,Comps2,8,FALSE)</f>
        <v>mm</v>
      </c>
      <c r="CB23" t="str">
        <f>VLOOKUP(AA23,Comps2,9,FALSE)</f>
        <v>Field</v>
      </c>
      <c r="CC23">
        <f>VLOOKUP(AA23,Comps2,10,FALSE)</f>
        <v>0</v>
      </c>
      <c r="CD23" t="str">
        <f>VLOOKUP(AA23,Comps2,11,FALSE)</f>
        <v>g</v>
      </c>
      <c r="CE23" t="str">
        <f>VLOOKUP(AA23,Comps2,12,FALSE)</f>
        <v>Lab</v>
      </c>
      <c r="CF23">
        <f>VLOOKUP(AA23,Comps2,13,FALSE)</f>
        <v>0</v>
      </c>
      <c r="CG23" t="e">
        <f>VLOOKUP(AA23,Comps2,14,FALSE)</f>
        <v>#N/A</v>
      </c>
      <c r="CH23" t="str">
        <f>VLOOKUP(AA23,Comps2,15,FALSE)</f>
        <v>LAB</v>
      </c>
    </row>
    <row r="24" spans="1:86" x14ac:dyDescent="0.25">
      <c r="A24" s="1">
        <v>44698</v>
      </c>
      <c r="B24">
        <v>5</v>
      </c>
      <c r="C24">
        <v>2022</v>
      </c>
      <c r="D24" t="s">
        <v>280</v>
      </c>
      <c r="E24" t="s">
        <v>281</v>
      </c>
      <c r="F24" t="s">
        <v>78</v>
      </c>
      <c r="G24" t="s">
        <v>79</v>
      </c>
      <c r="H24" t="s">
        <v>80</v>
      </c>
      <c r="I24" t="s">
        <v>81</v>
      </c>
      <c r="J24" t="s">
        <v>82</v>
      </c>
      <c r="K24" t="s">
        <v>83</v>
      </c>
      <c r="L24" t="s">
        <v>282</v>
      </c>
      <c r="M24" t="s">
        <v>85</v>
      </c>
      <c r="N24" t="s">
        <v>86</v>
      </c>
      <c r="O24" s="2">
        <v>0.375</v>
      </c>
      <c r="P24" t="s">
        <v>87</v>
      </c>
      <c r="Q24">
        <v>1</v>
      </c>
      <c r="R24" t="s">
        <v>88</v>
      </c>
      <c r="S24">
        <v>32.988633999999998</v>
      </c>
      <c r="T24">
        <v>-116.582258</v>
      </c>
      <c r="U24" t="s">
        <v>89</v>
      </c>
      <c r="V24" t="b">
        <v>0</v>
      </c>
      <c r="W24">
        <v>9</v>
      </c>
      <c r="X24" t="s">
        <v>90</v>
      </c>
      <c r="Y24" t="s">
        <v>91</v>
      </c>
      <c r="Z24" t="s">
        <v>92</v>
      </c>
      <c r="AA24" t="s">
        <v>283</v>
      </c>
      <c r="AB24" t="s">
        <v>284</v>
      </c>
      <c r="AC24" t="s">
        <v>285</v>
      </c>
      <c r="AD24" t="s">
        <v>96</v>
      </c>
      <c r="AE24">
        <v>1</v>
      </c>
      <c r="AF24" t="s">
        <v>286</v>
      </c>
      <c r="AG24" t="b">
        <v>1</v>
      </c>
      <c r="AH24" t="s">
        <v>287</v>
      </c>
      <c r="AI24" t="s">
        <v>99</v>
      </c>
      <c r="AJ24" t="s">
        <v>100</v>
      </c>
      <c r="AK24">
        <v>150</v>
      </c>
      <c r="AL24" t="s">
        <v>101</v>
      </c>
      <c r="AN24" t="s">
        <v>288</v>
      </c>
      <c r="AO24">
        <v>1</v>
      </c>
      <c r="AP24" t="s">
        <v>103</v>
      </c>
      <c r="AQ24">
        <v>1075</v>
      </c>
      <c r="AR24" t="s">
        <v>101</v>
      </c>
      <c r="AS24" t="s">
        <v>83</v>
      </c>
      <c r="AT24" t="s">
        <v>104</v>
      </c>
      <c r="AU24" t="s">
        <v>289</v>
      </c>
      <c r="AV24" t="s">
        <v>106</v>
      </c>
      <c r="AW24" t="s">
        <v>107</v>
      </c>
      <c r="AX24">
        <v>7</v>
      </c>
      <c r="AY24" t="s">
        <v>108</v>
      </c>
      <c r="AZ24" t="s">
        <v>109</v>
      </c>
      <c r="BA24" t="s">
        <v>110</v>
      </c>
      <c r="BB24" t="s">
        <v>111</v>
      </c>
      <c r="BC24" t="s">
        <v>112</v>
      </c>
      <c r="BD24" s="1">
        <v>44839</v>
      </c>
      <c r="BE24" t="s">
        <v>290</v>
      </c>
      <c r="BF24" s="1">
        <v>44698</v>
      </c>
      <c r="BG24" t="s">
        <v>114</v>
      </c>
      <c r="BH24" s="1">
        <v>44819</v>
      </c>
      <c r="BI24">
        <v>1</v>
      </c>
      <c r="BJ24">
        <v>7.0000000000000007E-2</v>
      </c>
      <c r="BK24">
        <v>7.0000000000000007E-2</v>
      </c>
      <c r="BL24" t="s">
        <v>115</v>
      </c>
      <c r="BM24" t="s">
        <v>116</v>
      </c>
      <c r="BN24">
        <v>0.06</v>
      </c>
      <c r="BO24">
        <v>0.17</v>
      </c>
      <c r="BP24">
        <v>1</v>
      </c>
      <c r="BQ24" t="s">
        <v>117</v>
      </c>
      <c r="BR24" t="s">
        <v>118</v>
      </c>
      <c r="BS24" t="s">
        <v>119</v>
      </c>
      <c r="BT24" t="s">
        <v>120</v>
      </c>
      <c r="BW24" t="b">
        <v>0</v>
      </c>
      <c r="BX24" t="b">
        <v>1</v>
      </c>
      <c r="BY24">
        <f>VLOOKUP(AA24,Comps2,6,FALSE)</f>
        <v>210</v>
      </c>
      <c r="BZ24">
        <f>VLOOKUP(AA24,Comps2,7,FALSE)</f>
        <v>218</v>
      </c>
      <c r="CA24" t="str">
        <f>VLOOKUP(AA24,Comps2,8,FALSE)</f>
        <v>mm</v>
      </c>
      <c r="CB24" t="str">
        <f>VLOOKUP(AA24,Comps2,9,FALSE)</f>
        <v>Field</v>
      </c>
      <c r="CC24">
        <f>VLOOKUP(AA24,Comps2,10,FALSE)</f>
        <v>150</v>
      </c>
      <c r="CD24" t="str">
        <f>VLOOKUP(AA24,Comps2,11,FALSE)</f>
        <v>g</v>
      </c>
      <c r="CE24" t="str">
        <f>VLOOKUP(AA24,Comps2,12,FALSE)</f>
        <v>Field</v>
      </c>
      <c r="CF24">
        <f>VLOOKUP(AA24,Comps2,13,FALSE)</f>
        <v>0</v>
      </c>
      <c r="CG24" t="e">
        <f>VLOOKUP(AA24,Comps2,14,FALSE)</f>
        <v>#N/A</v>
      </c>
      <c r="CH24" t="str">
        <f>VLOOKUP(AA24,Comps2,15,FALSE)</f>
        <v>LAB</v>
      </c>
    </row>
    <row r="25" spans="1:86" x14ac:dyDescent="0.25">
      <c r="A25" s="1">
        <v>44698</v>
      </c>
      <c r="B25">
        <v>5</v>
      </c>
      <c r="C25">
        <v>2022</v>
      </c>
      <c r="D25" t="s">
        <v>280</v>
      </c>
      <c r="E25" t="s">
        <v>281</v>
      </c>
      <c r="F25" t="s">
        <v>78</v>
      </c>
      <c r="G25" t="s">
        <v>79</v>
      </c>
      <c r="H25" t="s">
        <v>80</v>
      </c>
      <c r="I25" t="s">
        <v>81</v>
      </c>
      <c r="J25" t="s">
        <v>82</v>
      </c>
      <c r="K25" t="s">
        <v>83</v>
      </c>
      <c r="L25" t="s">
        <v>282</v>
      </c>
      <c r="M25" t="s">
        <v>85</v>
      </c>
      <c r="N25" t="s">
        <v>86</v>
      </c>
      <c r="O25" s="2">
        <v>0.375</v>
      </c>
      <c r="P25" t="s">
        <v>87</v>
      </c>
      <c r="Q25">
        <v>1</v>
      </c>
      <c r="R25" t="s">
        <v>88</v>
      </c>
      <c r="S25">
        <v>32.988633999999998</v>
      </c>
      <c r="T25">
        <v>-116.582258</v>
      </c>
      <c r="U25" t="s">
        <v>89</v>
      </c>
      <c r="V25" t="b">
        <v>0</v>
      </c>
      <c r="W25">
        <v>9</v>
      </c>
      <c r="X25" t="s">
        <v>90</v>
      </c>
      <c r="Y25" t="s">
        <v>91</v>
      </c>
      <c r="Z25" t="s">
        <v>92</v>
      </c>
      <c r="AA25" t="s">
        <v>291</v>
      </c>
      <c r="AB25" t="s">
        <v>284</v>
      </c>
      <c r="AC25" t="s">
        <v>285</v>
      </c>
      <c r="AD25" t="s">
        <v>96</v>
      </c>
      <c r="AE25">
        <v>1</v>
      </c>
      <c r="AF25" t="s">
        <v>292</v>
      </c>
      <c r="AG25" t="b">
        <v>1</v>
      </c>
      <c r="AH25" t="s">
        <v>293</v>
      </c>
      <c r="AI25" t="s">
        <v>99</v>
      </c>
      <c r="AJ25" t="s">
        <v>100</v>
      </c>
      <c r="AK25">
        <v>175</v>
      </c>
      <c r="AL25" t="s">
        <v>101</v>
      </c>
      <c r="AN25" t="s">
        <v>288</v>
      </c>
      <c r="AO25">
        <v>1</v>
      </c>
      <c r="AP25" t="s">
        <v>103</v>
      </c>
      <c r="AQ25">
        <v>1075</v>
      </c>
      <c r="AR25" t="s">
        <v>101</v>
      </c>
      <c r="AS25" t="s">
        <v>83</v>
      </c>
      <c r="AT25" t="s">
        <v>104</v>
      </c>
      <c r="AU25" t="s">
        <v>289</v>
      </c>
      <c r="AV25" t="s">
        <v>106</v>
      </c>
      <c r="AW25" t="s">
        <v>107</v>
      </c>
      <c r="AX25">
        <v>7</v>
      </c>
      <c r="AY25" t="s">
        <v>108</v>
      </c>
      <c r="AZ25" t="s">
        <v>109</v>
      </c>
      <c r="BA25" t="s">
        <v>110</v>
      </c>
      <c r="BB25" t="s">
        <v>111</v>
      </c>
      <c r="BC25" t="s">
        <v>112</v>
      </c>
      <c r="BD25" s="1">
        <v>44839</v>
      </c>
      <c r="BE25" t="s">
        <v>290</v>
      </c>
      <c r="BF25" s="1">
        <v>44698</v>
      </c>
      <c r="BG25" t="s">
        <v>114</v>
      </c>
      <c r="BH25" s="1">
        <v>44819</v>
      </c>
      <c r="BI25">
        <v>1</v>
      </c>
      <c r="BJ25">
        <v>7.0000000000000007E-2</v>
      </c>
      <c r="BK25">
        <v>7.0000000000000007E-2</v>
      </c>
      <c r="BL25" t="s">
        <v>115</v>
      </c>
      <c r="BM25" t="s">
        <v>116</v>
      </c>
      <c r="BN25">
        <v>0.06</v>
      </c>
      <c r="BO25">
        <v>0.17</v>
      </c>
      <c r="BP25">
        <v>1</v>
      </c>
      <c r="BQ25" t="s">
        <v>117</v>
      </c>
      <c r="BR25" t="s">
        <v>118</v>
      </c>
      <c r="BS25" t="s">
        <v>119</v>
      </c>
      <c r="BT25" t="s">
        <v>120</v>
      </c>
      <c r="BW25" t="b">
        <v>0</v>
      </c>
      <c r="BX25" t="b">
        <v>1</v>
      </c>
      <c r="BY25">
        <f>VLOOKUP(AA25,Comps2,6,FALSE)</f>
        <v>218</v>
      </c>
      <c r="BZ25">
        <f>VLOOKUP(AA25,Comps2,7,FALSE)</f>
        <v>225</v>
      </c>
      <c r="CA25" t="str">
        <f>VLOOKUP(AA25,Comps2,8,FALSE)</f>
        <v>mm</v>
      </c>
      <c r="CB25" t="str">
        <f>VLOOKUP(AA25,Comps2,9,FALSE)</f>
        <v>Field</v>
      </c>
      <c r="CC25">
        <f>VLOOKUP(AA25,Comps2,10,FALSE)</f>
        <v>175</v>
      </c>
      <c r="CD25" t="str">
        <f>VLOOKUP(AA25,Comps2,11,FALSE)</f>
        <v>g</v>
      </c>
      <c r="CE25" t="str">
        <f>VLOOKUP(AA25,Comps2,12,FALSE)</f>
        <v>Field</v>
      </c>
      <c r="CF25">
        <f>VLOOKUP(AA25,Comps2,13,FALSE)</f>
        <v>0</v>
      </c>
      <c r="CG25" t="e">
        <f>VLOOKUP(AA25,Comps2,14,FALSE)</f>
        <v>#N/A</v>
      </c>
      <c r="CH25" t="str">
        <f>VLOOKUP(AA25,Comps2,15,FALSE)</f>
        <v>LAB</v>
      </c>
    </row>
    <row r="26" spans="1:86" x14ac:dyDescent="0.25">
      <c r="A26" s="1">
        <v>44698</v>
      </c>
      <c r="B26">
        <v>5</v>
      </c>
      <c r="C26">
        <v>2022</v>
      </c>
      <c r="D26" t="s">
        <v>280</v>
      </c>
      <c r="E26" t="s">
        <v>281</v>
      </c>
      <c r="F26" t="s">
        <v>78</v>
      </c>
      <c r="G26" t="s">
        <v>79</v>
      </c>
      <c r="H26" t="s">
        <v>80</v>
      </c>
      <c r="I26" t="s">
        <v>81</v>
      </c>
      <c r="J26" t="s">
        <v>82</v>
      </c>
      <c r="K26" t="s">
        <v>83</v>
      </c>
      <c r="L26" t="s">
        <v>282</v>
      </c>
      <c r="M26" t="s">
        <v>85</v>
      </c>
      <c r="N26" t="s">
        <v>86</v>
      </c>
      <c r="O26" s="2">
        <v>0.375</v>
      </c>
      <c r="P26" t="s">
        <v>87</v>
      </c>
      <c r="Q26">
        <v>1</v>
      </c>
      <c r="R26" t="s">
        <v>88</v>
      </c>
      <c r="S26">
        <v>32.988633999999998</v>
      </c>
      <c r="T26">
        <v>-116.582258</v>
      </c>
      <c r="U26" t="s">
        <v>89</v>
      </c>
      <c r="V26" t="b">
        <v>0</v>
      </c>
      <c r="W26">
        <v>9</v>
      </c>
      <c r="X26" t="s">
        <v>90</v>
      </c>
      <c r="Y26" t="s">
        <v>91</v>
      </c>
      <c r="Z26" t="s">
        <v>92</v>
      </c>
      <c r="AA26" t="s">
        <v>294</v>
      </c>
      <c r="AB26" t="s">
        <v>284</v>
      </c>
      <c r="AC26" t="s">
        <v>285</v>
      </c>
      <c r="AD26" t="s">
        <v>96</v>
      </c>
      <c r="AE26">
        <v>1</v>
      </c>
      <c r="AF26" t="s">
        <v>295</v>
      </c>
      <c r="AG26" t="b">
        <v>1</v>
      </c>
      <c r="AH26" t="s">
        <v>296</v>
      </c>
      <c r="AI26" t="s">
        <v>99</v>
      </c>
      <c r="AJ26" t="s">
        <v>100</v>
      </c>
      <c r="AK26">
        <v>165</v>
      </c>
      <c r="AL26" t="s">
        <v>101</v>
      </c>
      <c r="AN26" t="s">
        <v>288</v>
      </c>
      <c r="AO26">
        <v>1</v>
      </c>
      <c r="AP26" t="s">
        <v>103</v>
      </c>
      <c r="AQ26">
        <v>1075</v>
      </c>
      <c r="AR26" t="s">
        <v>101</v>
      </c>
      <c r="AS26" t="s">
        <v>83</v>
      </c>
      <c r="AT26" t="s">
        <v>104</v>
      </c>
      <c r="AU26" t="s">
        <v>289</v>
      </c>
      <c r="AV26" t="s">
        <v>106</v>
      </c>
      <c r="AW26" t="s">
        <v>107</v>
      </c>
      <c r="AX26">
        <v>7</v>
      </c>
      <c r="AY26" t="s">
        <v>108</v>
      </c>
      <c r="AZ26" t="s">
        <v>109</v>
      </c>
      <c r="BA26" t="s">
        <v>110</v>
      </c>
      <c r="BB26" t="s">
        <v>111</v>
      </c>
      <c r="BC26" t="s">
        <v>112</v>
      </c>
      <c r="BD26" s="1">
        <v>44839</v>
      </c>
      <c r="BE26" t="s">
        <v>290</v>
      </c>
      <c r="BF26" s="1">
        <v>44698</v>
      </c>
      <c r="BG26" t="s">
        <v>114</v>
      </c>
      <c r="BH26" s="1">
        <v>44819</v>
      </c>
      <c r="BI26">
        <v>1</v>
      </c>
      <c r="BJ26">
        <v>7.0000000000000007E-2</v>
      </c>
      <c r="BK26">
        <v>7.0000000000000007E-2</v>
      </c>
      <c r="BL26" t="s">
        <v>115</v>
      </c>
      <c r="BM26" t="s">
        <v>116</v>
      </c>
      <c r="BN26">
        <v>0.06</v>
      </c>
      <c r="BO26">
        <v>0.17</v>
      </c>
      <c r="BP26">
        <v>1</v>
      </c>
      <c r="BQ26" t="s">
        <v>117</v>
      </c>
      <c r="BR26" t="s">
        <v>118</v>
      </c>
      <c r="BS26" t="s">
        <v>119</v>
      </c>
      <c r="BT26" t="s">
        <v>120</v>
      </c>
      <c r="BW26" t="b">
        <v>0</v>
      </c>
      <c r="BX26" t="b">
        <v>1</v>
      </c>
      <c r="BY26">
        <f>VLOOKUP(AA26,Comps2,6,FALSE)</f>
        <v>212</v>
      </c>
      <c r="BZ26">
        <f>VLOOKUP(AA26,Comps2,7,FALSE)</f>
        <v>220</v>
      </c>
      <c r="CA26" t="str">
        <f>VLOOKUP(AA26,Comps2,8,FALSE)</f>
        <v>mm</v>
      </c>
      <c r="CB26" t="str">
        <f>VLOOKUP(AA26,Comps2,9,FALSE)</f>
        <v>Field</v>
      </c>
      <c r="CC26">
        <f>VLOOKUP(AA26,Comps2,10,FALSE)</f>
        <v>165</v>
      </c>
      <c r="CD26" t="str">
        <f>VLOOKUP(AA26,Comps2,11,FALSE)</f>
        <v>g</v>
      </c>
      <c r="CE26" t="str">
        <f>VLOOKUP(AA26,Comps2,12,FALSE)</f>
        <v>Field</v>
      </c>
      <c r="CF26">
        <f>VLOOKUP(AA26,Comps2,13,FALSE)</f>
        <v>0</v>
      </c>
      <c r="CG26" t="e">
        <f>VLOOKUP(AA26,Comps2,14,FALSE)</f>
        <v>#N/A</v>
      </c>
      <c r="CH26" t="str">
        <f>VLOOKUP(AA26,Comps2,15,FALSE)</f>
        <v>LAB</v>
      </c>
    </row>
    <row r="27" spans="1:86" x14ac:dyDescent="0.25">
      <c r="A27" s="1">
        <v>44698</v>
      </c>
      <c r="B27">
        <v>5</v>
      </c>
      <c r="C27">
        <v>2022</v>
      </c>
      <c r="D27" t="s">
        <v>280</v>
      </c>
      <c r="E27" t="s">
        <v>281</v>
      </c>
      <c r="F27" t="s">
        <v>78</v>
      </c>
      <c r="G27" t="s">
        <v>79</v>
      </c>
      <c r="H27" t="s">
        <v>80</v>
      </c>
      <c r="I27" t="s">
        <v>81</v>
      </c>
      <c r="J27" t="s">
        <v>82</v>
      </c>
      <c r="K27" t="s">
        <v>83</v>
      </c>
      <c r="L27" t="s">
        <v>282</v>
      </c>
      <c r="M27" t="s">
        <v>85</v>
      </c>
      <c r="N27" t="s">
        <v>86</v>
      </c>
      <c r="O27" s="2">
        <v>0.375</v>
      </c>
      <c r="P27" t="s">
        <v>87</v>
      </c>
      <c r="Q27">
        <v>1</v>
      </c>
      <c r="R27" t="s">
        <v>88</v>
      </c>
      <c r="S27">
        <v>32.988633999999998</v>
      </c>
      <c r="T27">
        <v>-116.582258</v>
      </c>
      <c r="U27" t="s">
        <v>89</v>
      </c>
      <c r="V27" t="b">
        <v>0</v>
      </c>
      <c r="W27">
        <v>9</v>
      </c>
      <c r="X27" t="s">
        <v>90</v>
      </c>
      <c r="Y27" t="s">
        <v>91</v>
      </c>
      <c r="Z27" t="s">
        <v>92</v>
      </c>
      <c r="AA27" t="s">
        <v>297</v>
      </c>
      <c r="AB27" t="s">
        <v>284</v>
      </c>
      <c r="AC27" t="s">
        <v>285</v>
      </c>
      <c r="AD27" t="s">
        <v>96</v>
      </c>
      <c r="AE27">
        <v>1</v>
      </c>
      <c r="AF27" t="s">
        <v>298</v>
      </c>
      <c r="AG27" t="b">
        <v>1</v>
      </c>
      <c r="AH27" t="s">
        <v>299</v>
      </c>
      <c r="AI27" t="s">
        <v>99</v>
      </c>
      <c r="AJ27" t="s">
        <v>100</v>
      </c>
      <c r="AK27">
        <v>360</v>
      </c>
      <c r="AL27" t="s">
        <v>101</v>
      </c>
      <c r="AN27" t="s">
        <v>288</v>
      </c>
      <c r="AO27">
        <v>1</v>
      </c>
      <c r="AP27" t="s">
        <v>103</v>
      </c>
      <c r="AQ27">
        <v>1075</v>
      </c>
      <c r="AR27" t="s">
        <v>101</v>
      </c>
      <c r="AS27" t="s">
        <v>83</v>
      </c>
      <c r="AT27" t="s">
        <v>104</v>
      </c>
      <c r="AU27" t="s">
        <v>289</v>
      </c>
      <c r="AV27" t="s">
        <v>106</v>
      </c>
      <c r="AW27" t="s">
        <v>107</v>
      </c>
      <c r="AX27">
        <v>7</v>
      </c>
      <c r="AY27" t="s">
        <v>108</v>
      </c>
      <c r="AZ27" t="s">
        <v>109</v>
      </c>
      <c r="BA27" t="s">
        <v>110</v>
      </c>
      <c r="BB27" t="s">
        <v>111</v>
      </c>
      <c r="BC27" t="s">
        <v>112</v>
      </c>
      <c r="BD27" s="1">
        <v>44839</v>
      </c>
      <c r="BE27" t="s">
        <v>290</v>
      </c>
      <c r="BF27" s="1">
        <v>44698</v>
      </c>
      <c r="BG27" t="s">
        <v>114</v>
      </c>
      <c r="BH27" s="1">
        <v>44819</v>
      </c>
      <c r="BI27">
        <v>1</v>
      </c>
      <c r="BJ27">
        <v>7.0000000000000007E-2</v>
      </c>
      <c r="BK27">
        <v>7.0000000000000007E-2</v>
      </c>
      <c r="BL27" t="s">
        <v>115</v>
      </c>
      <c r="BM27" t="s">
        <v>116</v>
      </c>
      <c r="BN27">
        <v>0.06</v>
      </c>
      <c r="BO27">
        <v>0.17</v>
      </c>
      <c r="BP27">
        <v>1</v>
      </c>
      <c r="BQ27" t="s">
        <v>117</v>
      </c>
      <c r="BR27" t="s">
        <v>118</v>
      </c>
      <c r="BS27" t="s">
        <v>119</v>
      </c>
      <c r="BT27" t="s">
        <v>120</v>
      </c>
      <c r="BW27" t="b">
        <v>0</v>
      </c>
      <c r="BX27" t="b">
        <v>1</v>
      </c>
      <c r="BY27">
        <f>VLOOKUP(AA27,Comps2,6,FALSE)</f>
        <v>265</v>
      </c>
      <c r="BZ27">
        <f>VLOOKUP(AA27,Comps2,7,FALSE)</f>
        <v>271</v>
      </c>
      <c r="CA27" t="str">
        <f>VLOOKUP(AA27,Comps2,8,FALSE)</f>
        <v>mm</v>
      </c>
      <c r="CB27" t="str">
        <f>VLOOKUP(AA27,Comps2,9,FALSE)</f>
        <v>Field</v>
      </c>
      <c r="CC27">
        <f>VLOOKUP(AA27,Comps2,10,FALSE)</f>
        <v>360</v>
      </c>
      <c r="CD27" t="str">
        <f>VLOOKUP(AA27,Comps2,11,FALSE)</f>
        <v>g</v>
      </c>
      <c r="CE27" t="str">
        <f>VLOOKUP(AA27,Comps2,12,FALSE)</f>
        <v>Field</v>
      </c>
      <c r="CF27">
        <f>VLOOKUP(AA27,Comps2,13,FALSE)</f>
        <v>0</v>
      </c>
      <c r="CG27" t="e">
        <f>VLOOKUP(AA27,Comps2,14,FALSE)</f>
        <v>#N/A</v>
      </c>
      <c r="CH27" t="str">
        <f>VLOOKUP(AA27,Comps2,15,FALSE)</f>
        <v>LAB</v>
      </c>
    </row>
    <row r="28" spans="1:86" x14ac:dyDescent="0.25">
      <c r="A28" s="1">
        <v>44698</v>
      </c>
      <c r="B28">
        <v>5</v>
      </c>
      <c r="C28">
        <v>2022</v>
      </c>
      <c r="D28" t="s">
        <v>280</v>
      </c>
      <c r="E28" t="s">
        <v>281</v>
      </c>
      <c r="F28" t="s">
        <v>78</v>
      </c>
      <c r="G28" t="s">
        <v>79</v>
      </c>
      <c r="H28" t="s">
        <v>80</v>
      </c>
      <c r="I28" t="s">
        <v>81</v>
      </c>
      <c r="J28" t="s">
        <v>82</v>
      </c>
      <c r="K28" t="s">
        <v>83</v>
      </c>
      <c r="L28" t="s">
        <v>282</v>
      </c>
      <c r="M28" t="s">
        <v>85</v>
      </c>
      <c r="N28" t="s">
        <v>86</v>
      </c>
      <c r="O28" s="2">
        <v>0.375</v>
      </c>
      <c r="P28" t="s">
        <v>87</v>
      </c>
      <c r="Q28">
        <v>1</v>
      </c>
      <c r="R28" t="s">
        <v>88</v>
      </c>
      <c r="S28">
        <v>32.988633999999998</v>
      </c>
      <c r="T28">
        <v>-116.582258</v>
      </c>
      <c r="U28" t="s">
        <v>89</v>
      </c>
      <c r="V28" t="b">
        <v>0</v>
      </c>
      <c r="W28">
        <v>9</v>
      </c>
      <c r="X28" t="s">
        <v>90</v>
      </c>
      <c r="Y28" t="s">
        <v>91</v>
      </c>
      <c r="Z28" t="s">
        <v>92</v>
      </c>
      <c r="AA28" t="s">
        <v>300</v>
      </c>
      <c r="AB28" t="s">
        <v>284</v>
      </c>
      <c r="AC28" t="s">
        <v>285</v>
      </c>
      <c r="AD28" t="s">
        <v>96</v>
      </c>
      <c r="AE28">
        <v>1</v>
      </c>
      <c r="AF28" t="s">
        <v>301</v>
      </c>
      <c r="AG28" t="b">
        <v>1</v>
      </c>
      <c r="AH28" t="s">
        <v>302</v>
      </c>
      <c r="AI28" t="s">
        <v>99</v>
      </c>
      <c r="AJ28" t="s">
        <v>100</v>
      </c>
      <c r="AK28">
        <v>225</v>
      </c>
      <c r="AL28" t="s">
        <v>101</v>
      </c>
      <c r="AN28" t="s">
        <v>288</v>
      </c>
      <c r="AO28">
        <v>1</v>
      </c>
      <c r="AP28" t="s">
        <v>103</v>
      </c>
      <c r="AQ28">
        <v>1075</v>
      </c>
      <c r="AR28" t="s">
        <v>101</v>
      </c>
      <c r="AS28" t="s">
        <v>83</v>
      </c>
      <c r="AT28" t="s">
        <v>104</v>
      </c>
      <c r="AU28" t="s">
        <v>289</v>
      </c>
      <c r="AV28" t="s">
        <v>106</v>
      </c>
      <c r="AW28" t="s">
        <v>107</v>
      </c>
      <c r="AX28">
        <v>7</v>
      </c>
      <c r="AY28" t="s">
        <v>108</v>
      </c>
      <c r="AZ28" t="s">
        <v>109</v>
      </c>
      <c r="BA28" t="s">
        <v>110</v>
      </c>
      <c r="BB28" t="s">
        <v>111</v>
      </c>
      <c r="BC28" t="s">
        <v>112</v>
      </c>
      <c r="BD28" s="1">
        <v>44839</v>
      </c>
      <c r="BE28" t="s">
        <v>290</v>
      </c>
      <c r="BF28" s="1">
        <v>44698</v>
      </c>
      <c r="BG28" t="s">
        <v>114</v>
      </c>
      <c r="BH28" s="1">
        <v>44819</v>
      </c>
      <c r="BI28">
        <v>1</v>
      </c>
      <c r="BJ28">
        <v>7.0000000000000007E-2</v>
      </c>
      <c r="BK28">
        <v>7.0000000000000007E-2</v>
      </c>
      <c r="BL28" t="s">
        <v>115</v>
      </c>
      <c r="BM28" t="s">
        <v>116</v>
      </c>
      <c r="BN28">
        <v>0.06</v>
      </c>
      <c r="BO28">
        <v>0.17</v>
      </c>
      <c r="BP28">
        <v>1</v>
      </c>
      <c r="BQ28" t="s">
        <v>117</v>
      </c>
      <c r="BR28" t="s">
        <v>118</v>
      </c>
      <c r="BS28" t="s">
        <v>119</v>
      </c>
      <c r="BT28" t="s">
        <v>120</v>
      </c>
      <c r="BW28" t="b">
        <v>0</v>
      </c>
      <c r="BX28" t="b">
        <v>1</v>
      </c>
      <c r="BY28">
        <f>VLOOKUP(AA28,Comps2,6,FALSE)</f>
        <v>237</v>
      </c>
      <c r="BZ28">
        <f>VLOOKUP(AA28,Comps2,7,FALSE)</f>
        <v>243</v>
      </c>
      <c r="CA28" t="str">
        <f>VLOOKUP(AA28,Comps2,8,FALSE)</f>
        <v>mm</v>
      </c>
      <c r="CB28" t="str">
        <f>VLOOKUP(AA28,Comps2,9,FALSE)</f>
        <v>Field</v>
      </c>
      <c r="CC28">
        <f>VLOOKUP(AA28,Comps2,10,FALSE)</f>
        <v>225</v>
      </c>
      <c r="CD28" t="str">
        <f>VLOOKUP(AA28,Comps2,11,FALSE)</f>
        <v>g</v>
      </c>
      <c r="CE28" t="str">
        <f>VLOOKUP(AA28,Comps2,12,FALSE)</f>
        <v>Field</v>
      </c>
      <c r="CF28">
        <f>VLOOKUP(AA28,Comps2,13,FALSE)</f>
        <v>0</v>
      </c>
      <c r="CG28" t="e">
        <f>VLOOKUP(AA28,Comps2,14,FALSE)</f>
        <v>#N/A</v>
      </c>
      <c r="CH28" t="str">
        <f>VLOOKUP(AA28,Comps2,15,FALSE)</f>
        <v>LAB</v>
      </c>
    </row>
    <row r="29" spans="1:86" x14ac:dyDescent="0.25">
      <c r="A29" s="1">
        <v>44698</v>
      </c>
      <c r="B29">
        <v>5</v>
      </c>
      <c r="C29">
        <v>2022</v>
      </c>
      <c r="D29" t="s">
        <v>280</v>
      </c>
      <c r="E29" t="s">
        <v>281</v>
      </c>
      <c r="F29" t="s">
        <v>78</v>
      </c>
      <c r="G29" t="s">
        <v>79</v>
      </c>
      <c r="H29" t="s">
        <v>80</v>
      </c>
      <c r="I29" t="s">
        <v>81</v>
      </c>
      <c r="J29" t="s">
        <v>82</v>
      </c>
      <c r="K29" t="s">
        <v>83</v>
      </c>
      <c r="L29" t="s">
        <v>282</v>
      </c>
      <c r="M29" t="s">
        <v>85</v>
      </c>
      <c r="N29" t="s">
        <v>86</v>
      </c>
      <c r="O29" s="2">
        <v>0.375</v>
      </c>
      <c r="P29" t="s">
        <v>87</v>
      </c>
      <c r="Q29">
        <v>1</v>
      </c>
      <c r="R29" t="s">
        <v>88</v>
      </c>
      <c r="S29">
        <v>32.988633999999998</v>
      </c>
      <c r="T29">
        <v>-116.582258</v>
      </c>
      <c r="U29" t="s">
        <v>89</v>
      </c>
      <c r="V29" t="b">
        <v>0</v>
      </c>
      <c r="W29">
        <v>9</v>
      </c>
      <c r="X29" t="s">
        <v>90</v>
      </c>
      <c r="Y29" t="s">
        <v>91</v>
      </c>
      <c r="Z29" t="s">
        <v>92</v>
      </c>
      <c r="AA29" t="s">
        <v>303</v>
      </c>
      <c r="AB29" t="s">
        <v>94</v>
      </c>
      <c r="AC29" t="s">
        <v>95</v>
      </c>
      <c r="AD29" t="s">
        <v>96</v>
      </c>
      <c r="AE29">
        <v>1</v>
      </c>
      <c r="AF29" t="s">
        <v>304</v>
      </c>
      <c r="AG29" t="b">
        <v>1</v>
      </c>
      <c r="AH29" t="s">
        <v>305</v>
      </c>
      <c r="AI29" t="s">
        <v>99</v>
      </c>
      <c r="AJ29" t="s">
        <v>100</v>
      </c>
      <c r="AK29">
        <v>25.27</v>
      </c>
      <c r="AL29" t="s">
        <v>101</v>
      </c>
      <c r="AN29" t="s">
        <v>306</v>
      </c>
      <c r="AO29">
        <v>1</v>
      </c>
      <c r="AP29" t="s">
        <v>103</v>
      </c>
      <c r="AQ29">
        <v>248</v>
      </c>
      <c r="AR29" t="s">
        <v>101</v>
      </c>
      <c r="AS29" t="s">
        <v>83</v>
      </c>
      <c r="AT29" t="s">
        <v>104</v>
      </c>
      <c r="AU29" t="s">
        <v>307</v>
      </c>
      <c r="AV29" t="s">
        <v>106</v>
      </c>
      <c r="AW29" t="s">
        <v>107</v>
      </c>
      <c r="AX29">
        <v>7</v>
      </c>
      <c r="AY29" t="s">
        <v>108</v>
      </c>
      <c r="AZ29" t="s">
        <v>109</v>
      </c>
      <c r="BA29" t="s">
        <v>110</v>
      </c>
      <c r="BB29" t="s">
        <v>111</v>
      </c>
      <c r="BC29" t="s">
        <v>112</v>
      </c>
      <c r="BD29" s="1">
        <v>44839</v>
      </c>
      <c r="BE29" t="s">
        <v>308</v>
      </c>
      <c r="BF29" s="1">
        <v>44698</v>
      </c>
      <c r="BG29" t="s">
        <v>114</v>
      </c>
      <c r="BH29" s="1">
        <v>44819</v>
      </c>
      <c r="BI29">
        <v>1</v>
      </c>
      <c r="BL29" t="s">
        <v>309</v>
      </c>
      <c r="BM29" t="s">
        <v>310</v>
      </c>
      <c r="BN29">
        <v>0.06</v>
      </c>
      <c r="BO29">
        <v>0.17</v>
      </c>
      <c r="BP29">
        <v>1</v>
      </c>
      <c r="BQ29" t="s">
        <v>117</v>
      </c>
      <c r="BR29" t="s">
        <v>118</v>
      </c>
      <c r="BS29" t="s">
        <v>119</v>
      </c>
      <c r="BT29" t="s">
        <v>120</v>
      </c>
      <c r="BW29" t="b">
        <v>0</v>
      </c>
      <c r="BX29" t="b">
        <v>1</v>
      </c>
      <c r="BY29">
        <f>VLOOKUP(AA29,Comps2,6,FALSE)</f>
        <v>95</v>
      </c>
      <c r="BZ29">
        <f>VLOOKUP(AA29,Comps2,7,FALSE)</f>
        <v>100</v>
      </c>
      <c r="CA29" t="str">
        <f>VLOOKUP(AA29,Comps2,8,FALSE)</f>
        <v>mm</v>
      </c>
      <c r="CB29" t="str">
        <f>VLOOKUP(AA29,Comps2,9,FALSE)</f>
        <v>Field</v>
      </c>
      <c r="CC29">
        <f>VLOOKUP(AA29,Comps2,10,FALSE)</f>
        <v>0</v>
      </c>
      <c r="CD29" t="str">
        <f>VLOOKUP(AA29,Comps2,11,FALSE)</f>
        <v>g</v>
      </c>
      <c r="CE29" t="str">
        <f>VLOOKUP(AA29,Comps2,12,FALSE)</f>
        <v>Lab</v>
      </c>
      <c r="CF29">
        <f>VLOOKUP(AA29,Comps2,13,FALSE)</f>
        <v>0</v>
      </c>
      <c r="CG29" t="e">
        <f>VLOOKUP(AA29,Comps2,14,FALSE)</f>
        <v>#N/A</v>
      </c>
      <c r="CH29" t="str">
        <f>VLOOKUP(AA29,Comps2,15,FALSE)</f>
        <v>LAB</v>
      </c>
    </row>
    <row r="30" spans="1:86" x14ac:dyDescent="0.25">
      <c r="A30" s="1">
        <v>44698</v>
      </c>
      <c r="B30">
        <v>5</v>
      </c>
      <c r="C30">
        <v>2022</v>
      </c>
      <c r="D30" t="s">
        <v>280</v>
      </c>
      <c r="E30" t="s">
        <v>281</v>
      </c>
      <c r="F30" t="s">
        <v>78</v>
      </c>
      <c r="G30" t="s">
        <v>79</v>
      </c>
      <c r="H30" t="s">
        <v>80</v>
      </c>
      <c r="I30" t="s">
        <v>81</v>
      </c>
      <c r="J30" t="s">
        <v>82</v>
      </c>
      <c r="K30" t="s">
        <v>83</v>
      </c>
      <c r="L30" t="s">
        <v>282</v>
      </c>
      <c r="M30" t="s">
        <v>85</v>
      </c>
      <c r="N30" t="s">
        <v>86</v>
      </c>
      <c r="O30" s="2">
        <v>0.375</v>
      </c>
      <c r="P30" t="s">
        <v>87</v>
      </c>
      <c r="Q30">
        <v>1</v>
      </c>
      <c r="R30" t="s">
        <v>88</v>
      </c>
      <c r="S30">
        <v>32.988633999999998</v>
      </c>
      <c r="T30">
        <v>-116.582258</v>
      </c>
      <c r="U30" t="s">
        <v>89</v>
      </c>
      <c r="V30" t="b">
        <v>0</v>
      </c>
      <c r="W30">
        <v>9</v>
      </c>
      <c r="X30" t="s">
        <v>90</v>
      </c>
      <c r="Y30" t="s">
        <v>91</v>
      </c>
      <c r="Z30" t="s">
        <v>92</v>
      </c>
      <c r="AA30" t="s">
        <v>311</v>
      </c>
      <c r="AB30" t="s">
        <v>94</v>
      </c>
      <c r="AC30" t="s">
        <v>95</v>
      </c>
      <c r="AD30" t="s">
        <v>96</v>
      </c>
      <c r="AE30">
        <v>1</v>
      </c>
      <c r="AF30" t="s">
        <v>312</v>
      </c>
      <c r="AG30" t="b">
        <v>1</v>
      </c>
      <c r="AH30" t="s">
        <v>313</v>
      </c>
      <c r="AI30" t="s">
        <v>99</v>
      </c>
      <c r="AJ30" t="s">
        <v>100</v>
      </c>
      <c r="AK30">
        <v>46.89</v>
      </c>
      <c r="AL30" t="s">
        <v>101</v>
      </c>
      <c r="AN30" t="s">
        <v>306</v>
      </c>
      <c r="AO30">
        <v>1</v>
      </c>
      <c r="AP30" t="s">
        <v>103</v>
      </c>
      <c r="AQ30">
        <v>248</v>
      </c>
      <c r="AR30" t="s">
        <v>101</v>
      </c>
      <c r="AS30" t="s">
        <v>83</v>
      </c>
      <c r="AT30" t="s">
        <v>104</v>
      </c>
      <c r="AU30" t="s">
        <v>307</v>
      </c>
      <c r="AV30" t="s">
        <v>106</v>
      </c>
      <c r="AW30" t="s">
        <v>107</v>
      </c>
      <c r="AX30">
        <v>7</v>
      </c>
      <c r="AY30" t="s">
        <v>108</v>
      </c>
      <c r="AZ30" t="s">
        <v>109</v>
      </c>
      <c r="BA30" t="s">
        <v>110</v>
      </c>
      <c r="BB30" t="s">
        <v>111</v>
      </c>
      <c r="BC30" t="s">
        <v>112</v>
      </c>
      <c r="BD30" s="1">
        <v>44839</v>
      </c>
      <c r="BE30" t="s">
        <v>308</v>
      </c>
      <c r="BF30" s="1">
        <v>44698</v>
      </c>
      <c r="BG30" t="s">
        <v>114</v>
      </c>
      <c r="BH30" s="1">
        <v>44819</v>
      </c>
      <c r="BI30">
        <v>1</v>
      </c>
      <c r="BL30" t="s">
        <v>309</v>
      </c>
      <c r="BM30" t="s">
        <v>310</v>
      </c>
      <c r="BN30">
        <v>0.06</v>
      </c>
      <c r="BO30">
        <v>0.17</v>
      </c>
      <c r="BP30">
        <v>1</v>
      </c>
      <c r="BQ30" t="s">
        <v>117</v>
      </c>
      <c r="BR30" t="s">
        <v>118</v>
      </c>
      <c r="BS30" t="s">
        <v>119</v>
      </c>
      <c r="BT30" t="s">
        <v>120</v>
      </c>
      <c r="BW30" t="b">
        <v>0</v>
      </c>
      <c r="BX30" t="b">
        <v>1</v>
      </c>
      <c r="BY30">
        <f>VLOOKUP(AA30,Comps2,6,FALSE)</f>
        <v>112</v>
      </c>
      <c r="BZ30">
        <f>VLOOKUP(AA30,Comps2,7,FALSE)</f>
        <v>123</v>
      </c>
      <c r="CA30" t="str">
        <f>VLOOKUP(AA30,Comps2,8,FALSE)</f>
        <v>mm</v>
      </c>
      <c r="CB30" t="str">
        <f>VLOOKUP(AA30,Comps2,9,FALSE)</f>
        <v>Field</v>
      </c>
      <c r="CC30">
        <f>VLOOKUP(AA30,Comps2,10,FALSE)</f>
        <v>0</v>
      </c>
      <c r="CD30" t="str">
        <f>VLOOKUP(AA30,Comps2,11,FALSE)</f>
        <v>g</v>
      </c>
      <c r="CE30" t="str">
        <f>VLOOKUP(AA30,Comps2,12,FALSE)</f>
        <v>Lab</v>
      </c>
      <c r="CF30">
        <f>VLOOKUP(AA30,Comps2,13,FALSE)</f>
        <v>0</v>
      </c>
      <c r="CG30" t="e">
        <f>VLOOKUP(AA30,Comps2,14,FALSE)</f>
        <v>#N/A</v>
      </c>
      <c r="CH30" t="str">
        <f>VLOOKUP(AA30,Comps2,15,FALSE)</f>
        <v>LAB</v>
      </c>
    </row>
    <row r="31" spans="1:86" x14ac:dyDescent="0.25">
      <c r="A31" s="1">
        <v>44698</v>
      </c>
      <c r="B31">
        <v>5</v>
      </c>
      <c r="C31">
        <v>2022</v>
      </c>
      <c r="D31" t="s">
        <v>280</v>
      </c>
      <c r="E31" t="s">
        <v>281</v>
      </c>
      <c r="F31" t="s">
        <v>78</v>
      </c>
      <c r="G31" t="s">
        <v>79</v>
      </c>
      <c r="H31" t="s">
        <v>80</v>
      </c>
      <c r="I31" t="s">
        <v>81</v>
      </c>
      <c r="J31" t="s">
        <v>82</v>
      </c>
      <c r="K31" t="s">
        <v>83</v>
      </c>
      <c r="L31" t="s">
        <v>282</v>
      </c>
      <c r="M31" t="s">
        <v>85</v>
      </c>
      <c r="N31" t="s">
        <v>86</v>
      </c>
      <c r="O31" s="2">
        <v>0.375</v>
      </c>
      <c r="P31" t="s">
        <v>87</v>
      </c>
      <c r="Q31">
        <v>1</v>
      </c>
      <c r="R31" t="s">
        <v>88</v>
      </c>
      <c r="S31">
        <v>32.988633999999998</v>
      </c>
      <c r="T31">
        <v>-116.582258</v>
      </c>
      <c r="U31" t="s">
        <v>89</v>
      </c>
      <c r="V31" t="b">
        <v>0</v>
      </c>
      <c r="W31">
        <v>9</v>
      </c>
      <c r="X31" t="s">
        <v>90</v>
      </c>
      <c r="Y31" t="s">
        <v>91</v>
      </c>
      <c r="Z31" t="s">
        <v>92</v>
      </c>
      <c r="AA31" t="s">
        <v>314</v>
      </c>
      <c r="AB31" t="s">
        <v>94</v>
      </c>
      <c r="AC31" t="s">
        <v>95</v>
      </c>
      <c r="AD31" t="s">
        <v>96</v>
      </c>
      <c r="AE31">
        <v>1</v>
      </c>
      <c r="AF31" t="s">
        <v>315</v>
      </c>
      <c r="AG31" t="b">
        <v>1</v>
      </c>
      <c r="AH31" t="s">
        <v>316</v>
      </c>
      <c r="AI31" t="s">
        <v>99</v>
      </c>
      <c r="AJ31" t="s">
        <v>100</v>
      </c>
      <c r="AK31">
        <v>35.17</v>
      </c>
      <c r="AL31" t="s">
        <v>101</v>
      </c>
      <c r="AN31" t="s">
        <v>306</v>
      </c>
      <c r="AO31">
        <v>1</v>
      </c>
      <c r="AP31" t="s">
        <v>103</v>
      </c>
      <c r="AQ31">
        <v>248</v>
      </c>
      <c r="AR31" t="s">
        <v>101</v>
      </c>
      <c r="AS31" t="s">
        <v>83</v>
      </c>
      <c r="AT31" t="s">
        <v>104</v>
      </c>
      <c r="AU31" t="s">
        <v>307</v>
      </c>
      <c r="AV31" t="s">
        <v>106</v>
      </c>
      <c r="AW31" t="s">
        <v>107</v>
      </c>
      <c r="AX31">
        <v>7</v>
      </c>
      <c r="AY31" t="s">
        <v>108</v>
      </c>
      <c r="AZ31" t="s">
        <v>109</v>
      </c>
      <c r="BA31" t="s">
        <v>110</v>
      </c>
      <c r="BB31" t="s">
        <v>111</v>
      </c>
      <c r="BC31" t="s">
        <v>112</v>
      </c>
      <c r="BD31" s="1">
        <v>44839</v>
      </c>
      <c r="BE31" t="s">
        <v>308</v>
      </c>
      <c r="BF31" s="1">
        <v>44698</v>
      </c>
      <c r="BG31" t="s">
        <v>114</v>
      </c>
      <c r="BH31" s="1">
        <v>44819</v>
      </c>
      <c r="BI31">
        <v>1</v>
      </c>
      <c r="BL31" t="s">
        <v>309</v>
      </c>
      <c r="BM31" t="s">
        <v>310</v>
      </c>
      <c r="BN31">
        <v>0.06</v>
      </c>
      <c r="BO31">
        <v>0.17</v>
      </c>
      <c r="BP31">
        <v>1</v>
      </c>
      <c r="BQ31" t="s">
        <v>117</v>
      </c>
      <c r="BR31" t="s">
        <v>118</v>
      </c>
      <c r="BS31" t="s">
        <v>119</v>
      </c>
      <c r="BT31" t="s">
        <v>120</v>
      </c>
      <c r="BW31" t="b">
        <v>0</v>
      </c>
      <c r="BX31" t="b">
        <v>1</v>
      </c>
      <c r="BY31">
        <f>VLOOKUP(AA31,Comps2,6,FALSE)</f>
        <v>110</v>
      </c>
      <c r="BZ31">
        <f>VLOOKUP(AA31,Comps2,7,FALSE)</f>
        <v>116</v>
      </c>
      <c r="CA31" t="str">
        <f>VLOOKUP(AA31,Comps2,8,FALSE)</f>
        <v>mm</v>
      </c>
      <c r="CB31" t="str">
        <f>VLOOKUP(AA31,Comps2,9,FALSE)</f>
        <v>Field</v>
      </c>
      <c r="CC31">
        <f>VLOOKUP(AA31,Comps2,10,FALSE)</f>
        <v>0</v>
      </c>
      <c r="CD31" t="str">
        <f>VLOOKUP(AA31,Comps2,11,FALSE)</f>
        <v>g</v>
      </c>
      <c r="CE31" t="str">
        <f>VLOOKUP(AA31,Comps2,12,FALSE)</f>
        <v>Lab</v>
      </c>
      <c r="CF31">
        <f>VLOOKUP(AA31,Comps2,13,FALSE)</f>
        <v>0</v>
      </c>
      <c r="CG31" t="e">
        <f>VLOOKUP(AA31,Comps2,14,FALSE)</f>
        <v>#N/A</v>
      </c>
      <c r="CH31" t="str">
        <f>VLOOKUP(AA31,Comps2,15,FALSE)</f>
        <v>LAB</v>
      </c>
    </row>
    <row r="32" spans="1:86" x14ac:dyDescent="0.25">
      <c r="A32" s="1">
        <v>44698</v>
      </c>
      <c r="B32">
        <v>5</v>
      </c>
      <c r="C32">
        <v>2022</v>
      </c>
      <c r="D32" t="s">
        <v>280</v>
      </c>
      <c r="E32" t="s">
        <v>281</v>
      </c>
      <c r="F32" t="s">
        <v>78</v>
      </c>
      <c r="G32" t="s">
        <v>79</v>
      </c>
      <c r="H32" t="s">
        <v>80</v>
      </c>
      <c r="I32" t="s">
        <v>81</v>
      </c>
      <c r="J32" t="s">
        <v>82</v>
      </c>
      <c r="K32" t="s">
        <v>83</v>
      </c>
      <c r="L32" t="s">
        <v>282</v>
      </c>
      <c r="M32" t="s">
        <v>85</v>
      </c>
      <c r="N32" t="s">
        <v>86</v>
      </c>
      <c r="O32" s="2">
        <v>0.375</v>
      </c>
      <c r="P32" t="s">
        <v>87</v>
      </c>
      <c r="Q32">
        <v>1</v>
      </c>
      <c r="R32" t="s">
        <v>88</v>
      </c>
      <c r="S32">
        <v>32.988633999999998</v>
      </c>
      <c r="T32">
        <v>-116.582258</v>
      </c>
      <c r="U32" t="s">
        <v>89</v>
      </c>
      <c r="V32" t="b">
        <v>0</v>
      </c>
      <c r="W32">
        <v>9</v>
      </c>
      <c r="X32" t="s">
        <v>90</v>
      </c>
      <c r="Y32" t="s">
        <v>91</v>
      </c>
      <c r="Z32" t="s">
        <v>92</v>
      </c>
      <c r="AA32" t="s">
        <v>317</v>
      </c>
      <c r="AB32" t="s">
        <v>94</v>
      </c>
      <c r="AC32" t="s">
        <v>95</v>
      </c>
      <c r="AD32" t="s">
        <v>96</v>
      </c>
      <c r="AE32">
        <v>1</v>
      </c>
      <c r="AF32" t="s">
        <v>318</v>
      </c>
      <c r="AG32" t="b">
        <v>1</v>
      </c>
      <c r="AH32" t="s">
        <v>319</v>
      </c>
      <c r="AI32" t="s">
        <v>99</v>
      </c>
      <c r="AJ32" t="s">
        <v>100</v>
      </c>
      <c r="AK32">
        <v>50.11</v>
      </c>
      <c r="AL32" t="s">
        <v>101</v>
      </c>
      <c r="AN32" t="s">
        <v>306</v>
      </c>
      <c r="AO32">
        <v>1</v>
      </c>
      <c r="AP32" t="s">
        <v>103</v>
      </c>
      <c r="AQ32">
        <v>248</v>
      </c>
      <c r="AR32" t="s">
        <v>101</v>
      </c>
      <c r="AS32" t="s">
        <v>83</v>
      </c>
      <c r="AT32" t="s">
        <v>104</v>
      </c>
      <c r="AU32" t="s">
        <v>307</v>
      </c>
      <c r="AV32" t="s">
        <v>106</v>
      </c>
      <c r="AW32" t="s">
        <v>107</v>
      </c>
      <c r="AX32">
        <v>7</v>
      </c>
      <c r="AY32" t="s">
        <v>108</v>
      </c>
      <c r="AZ32" t="s">
        <v>109</v>
      </c>
      <c r="BA32" t="s">
        <v>110</v>
      </c>
      <c r="BB32" t="s">
        <v>111</v>
      </c>
      <c r="BC32" t="s">
        <v>112</v>
      </c>
      <c r="BD32" s="1">
        <v>44839</v>
      </c>
      <c r="BE32" t="s">
        <v>308</v>
      </c>
      <c r="BF32" s="1">
        <v>44698</v>
      </c>
      <c r="BG32" t="s">
        <v>114</v>
      </c>
      <c r="BH32" s="1">
        <v>44819</v>
      </c>
      <c r="BI32">
        <v>1</v>
      </c>
      <c r="BL32" t="s">
        <v>309</v>
      </c>
      <c r="BM32" t="s">
        <v>310</v>
      </c>
      <c r="BN32">
        <v>0.06</v>
      </c>
      <c r="BO32">
        <v>0.17</v>
      </c>
      <c r="BP32">
        <v>1</v>
      </c>
      <c r="BQ32" t="s">
        <v>117</v>
      </c>
      <c r="BR32" t="s">
        <v>118</v>
      </c>
      <c r="BS32" t="s">
        <v>119</v>
      </c>
      <c r="BT32" t="s">
        <v>120</v>
      </c>
      <c r="BW32" t="b">
        <v>0</v>
      </c>
      <c r="BX32" t="b">
        <v>1</v>
      </c>
      <c r="BY32">
        <f>VLOOKUP(AA32,Comps2,6,FALSE)</f>
        <v>119</v>
      </c>
      <c r="BZ32">
        <f>VLOOKUP(AA32,Comps2,7,FALSE)</f>
        <v>125</v>
      </c>
      <c r="CA32" t="str">
        <f>VLOOKUP(AA32,Comps2,8,FALSE)</f>
        <v>mm</v>
      </c>
      <c r="CB32" t="str">
        <f>VLOOKUP(AA32,Comps2,9,FALSE)</f>
        <v>Field</v>
      </c>
      <c r="CC32">
        <f>VLOOKUP(AA32,Comps2,10,FALSE)</f>
        <v>0</v>
      </c>
      <c r="CD32" t="str">
        <f>VLOOKUP(AA32,Comps2,11,FALSE)</f>
        <v>g</v>
      </c>
      <c r="CE32" t="str">
        <f>VLOOKUP(AA32,Comps2,12,FALSE)</f>
        <v>Lab</v>
      </c>
      <c r="CF32">
        <f>VLOOKUP(AA32,Comps2,13,FALSE)</f>
        <v>0</v>
      </c>
      <c r="CG32" t="e">
        <f>VLOOKUP(AA32,Comps2,14,FALSE)</f>
        <v>#N/A</v>
      </c>
      <c r="CH32" t="str">
        <f>VLOOKUP(AA32,Comps2,15,FALSE)</f>
        <v>LAB</v>
      </c>
    </row>
    <row r="33" spans="1:86" x14ac:dyDescent="0.25">
      <c r="A33" s="1">
        <v>44698</v>
      </c>
      <c r="B33">
        <v>5</v>
      </c>
      <c r="C33">
        <v>2022</v>
      </c>
      <c r="D33" t="s">
        <v>280</v>
      </c>
      <c r="E33" t="s">
        <v>281</v>
      </c>
      <c r="F33" t="s">
        <v>78</v>
      </c>
      <c r="G33" t="s">
        <v>79</v>
      </c>
      <c r="H33" t="s">
        <v>80</v>
      </c>
      <c r="I33" t="s">
        <v>81</v>
      </c>
      <c r="J33" t="s">
        <v>82</v>
      </c>
      <c r="K33" t="s">
        <v>83</v>
      </c>
      <c r="L33" t="s">
        <v>282</v>
      </c>
      <c r="M33" t="s">
        <v>85</v>
      </c>
      <c r="N33" t="s">
        <v>86</v>
      </c>
      <c r="O33" s="2">
        <v>0.375</v>
      </c>
      <c r="P33" t="s">
        <v>87</v>
      </c>
      <c r="Q33">
        <v>1</v>
      </c>
      <c r="R33" t="s">
        <v>88</v>
      </c>
      <c r="S33">
        <v>32.988633999999998</v>
      </c>
      <c r="T33">
        <v>-116.582258</v>
      </c>
      <c r="U33" t="s">
        <v>89</v>
      </c>
      <c r="V33" t="b">
        <v>0</v>
      </c>
      <c r="W33">
        <v>9</v>
      </c>
      <c r="X33" t="s">
        <v>90</v>
      </c>
      <c r="Y33" t="s">
        <v>91</v>
      </c>
      <c r="Z33" t="s">
        <v>92</v>
      </c>
      <c r="AA33" t="s">
        <v>320</v>
      </c>
      <c r="AB33" t="s">
        <v>94</v>
      </c>
      <c r="AC33" t="s">
        <v>95</v>
      </c>
      <c r="AD33" t="s">
        <v>96</v>
      </c>
      <c r="AE33">
        <v>1</v>
      </c>
      <c r="AF33" t="s">
        <v>321</v>
      </c>
      <c r="AG33" t="b">
        <v>1</v>
      </c>
      <c r="AH33" t="s">
        <v>322</v>
      </c>
      <c r="AI33" t="s">
        <v>99</v>
      </c>
      <c r="AJ33" t="s">
        <v>100</v>
      </c>
      <c r="AK33">
        <v>90.56</v>
      </c>
      <c r="AL33" t="s">
        <v>101</v>
      </c>
      <c r="AN33" t="s">
        <v>306</v>
      </c>
      <c r="AO33">
        <v>1</v>
      </c>
      <c r="AP33" t="s">
        <v>103</v>
      </c>
      <c r="AQ33">
        <v>248</v>
      </c>
      <c r="AR33" t="s">
        <v>101</v>
      </c>
      <c r="AS33" t="s">
        <v>83</v>
      </c>
      <c r="AT33" t="s">
        <v>104</v>
      </c>
      <c r="AU33" t="s">
        <v>307</v>
      </c>
      <c r="AV33" t="s">
        <v>106</v>
      </c>
      <c r="AW33" t="s">
        <v>107</v>
      </c>
      <c r="AX33">
        <v>7</v>
      </c>
      <c r="AY33" t="s">
        <v>108</v>
      </c>
      <c r="AZ33" t="s">
        <v>109</v>
      </c>
      <c r="BA33" t="s">
        <v>110</v>
      </c>
      <c r="BB33" t="s">
        <v>111</v>
      </c>
      <c r="BC33" t="s">
        <v>112</v>
      </c>
      <c r="BD33" s="1">
        <v>44839</v>
      </c>
      <c r="BE33" t="s">
        <v>308</v>
      </c>
      <c r="BF33" s="1">
        <v>44698</v>
      </c>
      <c r="BG33" t="s">
        <v>114</v>
      </c>
      <c r="BH33" s="1">
        <v>44819</v>
      </c>
      <c r="BI33">
        <v>1</v>
      </c>
      <c r="BL33" t="s">
        <v>309</v>
      </c>
      <c r="BM33" t="s">
        <v>310</v>
      </c>
      <c r="BN33">
        <v>0.06</v>
      </c>
      <c r="BO33">
        <v>0.17</v>
      </c>
      <c r="BP33">
        <v>1</v>
      </c>
      <c r="BQ33" t="s">
        <v>117</v>
      </c>
      <c r="BR33" t="s">
        <v>118</v>
      </c>
      <c r="BS33" t="s">
        <v>119</v>
      </c>
      <c r="BT33" t="s">
        <v>120</v>
      </c>
      <c r="BW33" t="b">
        <v>0</v>
      </c>
      <c r="BX33" t="b">
        <v>1</v>
      </c>
      <c r="BY33">
        <f>VLOOKUP(AA33,Comps2,6,FALSE)</f>
        <v>148</v>
      </c>
      <c r="BZ33">
        <f>VLOOKUP(AA33,Comps2,7,FALSE)</f>
        <v>155</v>
      </c>
      <c r="CA33" t="str">
        <f>VLOOKUP(AA33,Comps2,8,FALSE)</f>
        <v>mm</v>
      </c>
      <c r="CB33" t="str">
        <f>VLOOKUP(AA33,Comps2,9,FALSE)</f>
        <v>Field</v>
      </c>
      <c r="CC33">
        <f>VLOOKUP(AA33,Comps2,10,FALSE)</f>
        <v>0</v>
      </c>
      <c r="CD33" t="str">
        <f>VLOOKUP(AA33,Comps2,11,FALSE)</f>
        <v>g</v>
      </c>
      <c r="CE33" t="str">
        <f>VLOOKUP(AA33,Comps2,12,FALSE)</f>
        <v>Lab</v>
      </c>
      <c r="CF33">
        <f>VLOOKUP(AA33,Comps2,13,FALSE)</f>
        <v>0</v>
      </c>
      <c r="CG33" t="e">
        <f>VLOOKUP(AA33,Comps2,14,FALSE)</f>
        <v>#N/A</v>
      </c>
      <c r="CH33" t="str">
        <f>VLOOKUP(AA33,Comps2,15,FALSE)</f>
        <v>LAB</v>
      </c>
    </row>
    <row r="34" spans="1:86" x14ac:dyDescent="0.25">
      <c r="A34" s="1">
        <v>44698</v>
      </c>
      <c r="B34">
        <v>5</v>
      </c>
      <c r="C34">
        <v>2022</v>
      </c>
      <c r="D34" t="s">
        <v>280</v>
      </c>
      <c r="E34" t="s">
        <v>281</v>
      </c>
      <c r="F34" t="s">
        <v>78</v>
      </c>
      <c r="G34" t="s">
        <v>79</v>
      </c>
      <c r="H34" t="s">
        <v>80</v>
      </c>
      <c r="I34" t="s">
        <v>81</v>
      </c>
      <c r="J34" t="s">
        <v>82</v>
      </c>
      <c r="K34" t="s">
        <v>83</v>
      </c>
      <c r="L34" t="s">
        <v>282</v>
      </c>
      <c r="M34" t="s">
        <v>85</v>
      </c>
      <c r="N34" t="s">
        <v>86</v>
      </c>
      <c r="O34" s="2">
        <v>0.375</v>
      </c>
      <c r="P34" t="s">
        <v>87</v>
      </c>
      <c r="Q34">
        <v>1</v>
      </c>
      <c r="R34" t="s">
        <v>88</v>
      </c>
      <c r="S34">
        <v>32.988633999999998</v>
      </c>
      <c r="T34">
        <v>-116.582258</v>
      </c>
      <c r="U34" t="s">
        <v>89</v>
      </c>
      <c r="V34" t="b">
        <v>0</v>
      </c>
      <c r="W34">
        <v>9</v>
      </c>
      <c r="X34" t="s">
        <v>90</v>
      </c>
      <c r="Y34" t="s">
        <v>91</v>
      </c>
      <c r="Z34" t="s">
        <v>92</v>
      </c>
      <c r="AA34" t="s">
        <v>323</v>
      </c>
      <c r="AB34" t="s">
        <v>94</v>
      </c>
      <c r="AC34" t="s">
        <v>95</v>
      </c>
      <c r="AD34" t="s">
        <v>96</v>
      </c>
      <c r="AE34">
        <v>1</v>
      </c>
      <c r="AG34" t="b">
        <v>1</v>
      </c>
      <c r="AH34" t="s">
        <v>324</v>
      </c>
      <c r="AI34" t="s">
        <v>99</v>
      </c>
      <c r="AJ34" t="s">
        <v>100</v>
      </c>
      <c r="AK34">
        <v>1.1000000000000001</v>
      </c>
      <c r="AL34" t="s">
        <v>101</v>
      </c>
      <c r="AN34" t="s">
        <v>325</v>
      </c>
      <c r="AO34">
        <v>1</v>
      </c>
      <c r="AP34" t="s">
        <v>103</v>
      </c>
      <c r="AQ34">
        <v>35.9</v>
      </c>
      <c r="AR34" t="s">
        <v>101</v>
      </c>
      <c r="AS34" t="s">
        <v>83</v>
      </c>
      <c r="AT34" t="s">
        <v>104</v>
      </c>
      <c r="AU34" t="s">
        <v>326</v>
      </c>
      <c r="AV34" t="s">
        <v>106</v>
      </c>
      <c r="AW34" t="s">
        <v>107</v>
      </c>
      <c r="AX34">
        <v>7</v>
      </c>
      <c r="AY34" t="s">
        <v>108</v>
      </c>
      <c r="AZ34" t="s">
        <v>109</v>
      </c>
      <c r="BA34" t="s">
        <v>110</v>
      </c>
      <c r="BB34" t="s">
        <v>111</v>
      </c>
      <c r="BC34" t="s">
        <v>112</v>
      </c>
      <c r="BD34" s="1">
        <v>44839</v>
      </c>
      <c r="BE34" t="s">
        <v>327</v>
      </c>
      <c r="BF34" s="1">
        <v>44698</v>
      </c>
      <c r="BG34" t="s">
        <v>114</v>
      </c>
      <c r="BH34" s="1">
        <v>44819</v>
      </c>
      <c r="BI34">
        <v>1</v>
      </c>
      <c r="BL34" t="s">
        <v>309</v>
      </c>
      <c r="BM34" t="s">
        <v>310</v>
      </c>
      <c r="BN34">
        <v>0.06</v>
      </c>
      <c r="BO34">
        <v>0.17</v>
      </c>
      <c r="BP34">
        <v>1</v>
      </c>
      <c r="BQ34" t="s">
        <v>117</v>
      </c>
      <c r="BR34" t="s">
        <v>118</v>
      </c>
      <c r="BS34" t="s">
        <v>119</v>
      </c>
      <c r="BT34" t="s">
        <v>120</v>
      </c>
      <c r="BW34" t="b">
        <v>0</v>
      </c>
      <c r="BX34" t="b">
        <v>1</v>
      </c>
      <c r="BY34">
        <f>VLOOKUP(AA34,Comps2,6,FALSE)</f>
        <v>41</v>
      </c>
      <c r="BZ34">
        <f>VLOOKUP(AA34,Comps2,7,FALSE)</f>
        <v>43</v>
      </c>
      <c r="CA34" t="str">
        <f>VLOOKUP(AA34,Comps2,8,FALSE)</f>
        <v>mm</v>
      </c>
      <c r="CB34" t="str">
        <f>VLOOKUP(AA34,Comps2,9,FALSE)</f>
        <v>Field</v>
      </c>
      <c r="CC34">
        <f>VLOOKUP(AA34,Comps2,10,FALSE)</f>
        <v>1.1000000000000001</v>
      </c>
      <c r="CD34" t="str">
        <f>VLOOKUP(AA34,Comps2,11,FALSE)</f>
        <v>g</v>
      </c>
      <c r="CE34" t="str">
        <f>VLOOKUP(AA34,Comps2,12,FALSE)</f>
        <v>Field</v>
      </c>
      <c r="CF34">
        <f>VLOOKUP(AA34,Comps2,13,FALSE)</f>
        <v>0</v>
      </c>
      <c r="CG34" t="e">
        <f>VLOOKUP(AA34,Comps2,14,FALSE)</f>
        <v>#N/A</v>
      </c>
      <c r="CH34" t="str">
        <f>VLOOKUP(AA34,Comps2,15,FALSE)</f>
        <v>NR</v>
      </c>
    </row>
    <row r="35" spans="1:86" x14ac:dyDescent="0.25">
      <c r="A35" s="1">
        <v>44698</v>
      </c>
      <c r="B35">
        <v>5</v>
      </c>
      <c r="C35">
        <v>2022</v>
      </c>
      <c r="D35" t="s">
        <v>280</v>
      </c>
      <c r="E35" t="s">
        <v>281</v>
      </c>
      <c r="F35" t="s">
        <v>78</v>
      </c>
      <c r="G35" t="s">
        <v>79</v>
      </c>
      <c r="H35" t="s">
        <v>80</v>
      </c>
      <c r="I35" t="s">
        <v>81</v>
      </c>
      <c r="J35" t="s">
        <v>82</v>
      </c>
      <c r="K35" t="s">
        <v>83</v>
      </c>
      <c r="L35" t="s">
        <v>282</v>
      </c>
      <c r="M35" t="s">
        <v>85</v>
      </c>
      <c r="N35" t="s">
        <v>86</v>
      </c>
      <c r="O35" s="2">
        <v>0.375</v>
      </c>
      <c r="P35" t="s">
        <v>87</v>
      </c>
      <c r="Q35">
        <v>1</v>
      </c>
      <c r="R35" t="s">
        <v>88</v>
      </c>
      <c r="S35">
        <v>32.988633999999998</v>
      </c>
      <c r="T35">
        <v>-116.582258</v>
      </c>
      <c r="U35" t="s">
        <v>89</v>
      </c>
      <c r="V35" t="b">
        <v>0</v>
      </c>
      <c r="W35">
        <v>9</v>
      </c>
      <c r="X35" t="s">
        <v>90</v>
      </c>
      <c r="Y35" t="s">
        <v>91</v>
      </c>
      <c r="Z35" t="s">
        <v>92</v>
      </c>
      <c r="AA35" t="s">
        <v>328</v>
      </c>
      <c r="AB35" t="s">
        <v>94</v>
      </c>
      <c r="AC35" t="s">
        <v>95</v>
      </c>
      <c r="AD35" t="s">
        <v>96</v>
      </c>
      <c r="AE35">
        <v>1</v>
      </c>
      <c r="AG35" t="b">
        <v>1</v>
      </c>
      <c r="AH35" t="s">
        <v>329</v>
      </c>
      <c r="AI35" t="s">
        <v>99</v>
      </c>
      <c r="AJ35" t="s">
        <v>100</v>
      </c>
      <c r="AK35">
        <v>0.9</v>
      </c>
      <c r="AL35" t="s">
        <v>101</v>
      </c>
      <c r="AN35" t="s">
        <v>325</v>
      </c>
      <c r="AO35">
        <v>1</v>
      </c>
      <c r="AP35" t="s">
        <v>103</v>
      </c>
      <c r="AQ35">
        <v>35.9</v>
      </c>
      <c r="AR35" t="s">
        <v>101</v>
      </c>
      <c r="AS35" t="s">
        <v>83</v>
      </c>
      <c r="AT35" t="s">
        <v>104</v>
      </c>
      <c r="AU35" t="s">
        <v>326</v>
      </c>
      <c r="AV35" t="s">
        <v>106</v>
      </c>
      <c r="AW35" t="s">
        <v>107</v>
      </c>
      <c r="AX35">
        <v>7</v>
      </c>
      <c r="AY35" t="s">
        <v>108</v>
      </c>
      <c r="AZ35" t="s">
        <v>109</v>
      </c>
      <c r="BA35" t="s">
        <v>110</v>
      </c>
      <c r="BB35" t="s">
        <v>111</v>
      </c>
      <c r="BC35" t="s">
        <v>112</v>
      </c>
      <c r="BD35" s="1">
        <v>44839</v>
      </c>
      <c r="BE35" t="s">
        <v>327</v>
      </c>
      <c r="BF35" s="1">
        <v>44698</v>
      </c>
      <c r="BG35" t="s">
        <v>114</v>
      </c>
      <c r="BH35" s="1">
        <v>44819</v>
      </c>
      <c r="BI35">
        <v>1</v>
      </c>
      <c r="BL35" t="s">
        <v>309</v>
      </c>
      <c r="BM35" t="s">
        <v>310</v>
      </c>
      <c r="BN35">
        <v>0.06</v>
      </c>
      <c r="BO35">
        <v>0.17</v>
      </c>
      <c r="BP35">
        <v>1</v>
      </c>
      <c r="BQ35" t="s">
        <v>117</v>
      </c>
      <c r="BR35" t="s">
        <v>118</v>
      </c>
      <c r="BS35" t="s">
        <v>119</v>
      </c>
      <c r="BT35" t="s">
        <v>120</v>
      </c>
      <c r="BW35" t="b">
        <v>0</v>
      </c>
      <c r="BX35" t="b">
        <v>1</v>
      </c>
      <c r="BY35">
        <f>VLOOKUP(AA35,Comps2,6,FALSE)</f>
        <v>40</v>
      </c>
      <c r="BZ35">
        <f>VLOOKUP(AA35,Comps2,7,FALSE)</f>
        <v>42</v>
      </c>
      <c r="CA35" t="str">
        <f>VLOOKUP(AA35,Comps2,8,FALSE)</f>
        <v>mm</v>
      </c>
      <c r="CB35" t="str">
        <f>VLOOKUP(AA35,Comps2,9,FALSE)</f>
        <v>Field</v>
      </c>
      <c r="CC35">
        <f>VLOOKUP(AA35,Comps2,10,FALSE)</f>
        <v>0.9</v>
      </c>
      <c r="CD35" t="str">
        <f>VLOOKUP(AA35,Comps2,11,FALSE)</f>
        <v>g</v>
      </c>
      <c r="CE35" t="str">
        <f>VLOOKUP(AA35,Comps2,12,FALSE)</f>
        <v>Field</v>
      </c>
      <c r="CF35">
        <f>VLOOKUP(AA35,Comps2,13,FALSE)</f>
        <v>0</v>
      </c>
      <c r="CG35" t="e">
        <f>VLOOKUP(AA35,Comps2,14,FALSE)</f>
        <v>#N/A</v>
      </c>
      <c r="CH35" t="str">
        <f>VLOOKUP(AA35,Comps2,15,FALSE)</f>
        <v>NR</v>
      </c>
    </row>
    <row r="36" spans="1:86" x14ac:dyDescent="0.25">
      <c r="A36" s="1">
        <v>44698</v>
      </c>
      <c r="B36">
        <v>5</v>
      </c>
      <c r="C36">
        <v>2022</v>
      </c>
      <c r="D36" t="s">
        <v>280</v>
      </c>
      <c r="E36" t="s">
        <v>281</v>
      </c>
      <c r="F36" t="s">
        <v>78</v>
      </c>
      <c r="G36" t="s">
        <v>79</v>
      </c>
      <c r="H36" t="s">
        <v>80</v>
      </c>
      <c r="I36" t="s">
        <v>81</v>
      </c>
      <c r="J36" t="s">
        <v>82</v>
      </c>
      <c r="K36" t="s">
        <v>83</v>
      </c>
      <c r="L36" t="s">
        <v>282</v>
      </c>
      <c r="M36" t="s">
        <v>85</v>
      </c>
      <c r="N36" t="s">
        <v>86</v>
      </c>
      <c r="O36" s="2">
        <v>0.375</v>
      </c>
      <c r="P36" t="s">
        <v>87</v>
      </c>
      <c r="Q36">
        <v>1</v>
      </c>
      <c r="R36" t="s">
        <v>88</v>
      </c>
      <c r="S36">
        <v>32.988633999999998</v>
      </c>
      <c r="T36">
        <v>-116.582258</v>
      </c>
      <c r="U36" t="s">
        <v>89</v>
      </c>
      <c r="V36" t="b">
        <v>0</v>
      </c>
      <c r="W36">
        <v>9</v>
      </c>
      <c r="X36" t="s">
        <v>90</v>
      </c>
      <c r="Y36" t="s">
        <v>91</v>
      </c>
      <c r="Z36" t="s">
        <v>92</v>
      </c>
      <c r="AA36" t="s">
        <v>330</v>
      </c>
      <c r="AB36" t="s">
        <v>94</v>
      </c>
      <c r="AC36" t="s">
        <v>95</v>
      </c>
      <c r="AD36" t="s">
        <v>96</v>
      </c>
      <c r="AE36">
        <v>1</v>
      </c>
      <c r="AG36" t="b">
        <v>1</v>
      </c>
      <c r="AH36" t="s">
        <v>331</v>
      </c>
      <c r="AI36" t="s">
        <v>99</v>
      </c>
      <c r="AJ36" t="s">
        <v>100</v>
      </c>
      <c r="AK36">
        <v>1.9</v>
      </c>
      <c r="AL36" t="s">
        <v>101</v>
      </c>
      <c r="AN36" t="s">
        <v>325</v>
      </c>
      <c r="AO36">
        <v>1</v>
      </c>
      <c r="AP36" t="s">
        <v>103</v>
      </c>
      <c r="AQ36">
        <v>35.9</v>
      </c>
      <c r="AR36" t="s">
        <v>101</v>
      </c>
      <c r="AS36" t="s">
        <v>83</v>
      </c>
      <c r="AT36" t="s">
        <v>104</v>
      </c>
      <c r="AU36" t="s">
        <v>326</v>
      </c>
      <c r="AV36" t="s">
        <v>106</v>
      </c>
      <c r="AW36" t="s">
        <v>107</v>
      </c>
      <c r="AX36">
        <v>7</v>
      </c>
      <c r="AY36" t="s">
        <v>108</v>
      </c>
      <c r="AZ36" t="s">
        <v>109</v>
      </c>
      <c r="BA36" t="s">
        <v>110</v>
      </c>
      <c r="BB36" t="s">
        <v>111</v>
      </c>
      <c r="BC36" t="s">
        <v>112</v>
      </c>
      <c r="BD36" s="1">
        <v>44839</v>
      </c>
      <c r="BE36" t="s">
        <v>327</v>
      </c>
      <c r="BF36" s="1">
        <v>44698</v>
      </c>
      <c r="BG36" t="s">
        <v>114</v>
      </c>
      <c r="BH36" s="1">
        <v>44819</v>
      </c>
      <c r="BI36">
        <v>1</v>
      </c>
      <c r="BL36" t="s">
        <v>309</v>
      </c>
      <c r="BM36" t="s">
        <v>310</v>
      </c>
      <c r="BN36">
        <v>0.06</v>
      </c>
      <c r="BO36">
        <v>0.17</v>
      </c>
      <c r="BP36">
        <v>1</v>
      </c>
      <c r="BQ36" t="s">
        <v>117</v>
      </c>
      <c r="BR36" t="s">
        <v>118</v>
      </c>
      <c r="BS36" t="s">
        <v>119</v>
      </c>
      <c r="BT36" t="s">
        <v>120</v>
      </c>
      <c r="BW36" t="b">
        <v>0</v>
      </c>
      <c r="BX36" t="b">
        <v>1</v>
      </c>
      <c r="BY36">
        <f>VLOOKUP(AA36,Comps2,6,FALSE)</f>
        <v>50</v>
      </c>
      <c r="BZ36">
        <f>VLOOKUP(AA36,Comps2,7,FALSE)</f>
        <v>52</v>
      </c>
      <c r="CA36" t="str">
        <f>VLOOKUP(AA36,Comps2,8,FALSE)</f>
        <v>mm</v>
      </c>
      <c r="CB36" t="str">
        <f>VLOOKUP(AA36,Comps2,9,FALSE)</f>
        <v>Field</v>
      </c>
      <c r="CC36">
        <f>VLOOKUP(AA36,Comps2,10,FALSE)</f>
        <v>1.9</v>
      </c>
      <c r="CD36" t="str">
        <f>VLOOKUP(AA36,Comps2,11,FALSE)</f>
        <v>g</v>
      </c>
      <c r="CE36" t="str">
        <f>VLOOKUP(AA36,Comps2,12,FALSE)</f>
        <v>Field</v>
      </c>
      <c r="CF36">
        <f>VLOOKUP(AA36,Comps2,13,FALSE)</f>
        <v>0</v>
      </c>
      <c r="CG36" t="e">
        <f>VLOOKUP(AA36,Comps2,14,FALSE)</f>
        <v>#N/A</v>
      </c>
      <c r="CH36" t="str">
        <f>VLOOKUP(AA36,Comps2,15,FALSE)</f>
        <v>NR</v>
      </c>
    </row>
    <row r="37" spans="1:86" x14ac:dyDescent="0.25">
      <c r="A37" s="1">
        <v>44698</v>
      </c>
      <c r="B37">
        <v>5</v>
      </c>
      <c r="C37">
        <v>2022</v>
      </c>
      <c r="D37" t="s">
        <v>280</v>
      </c>
      <c r="E37" t="s">
        <v>281</v>
      </c>
      <c r="F37" t="s">
        <v>78</v>
      </c>
      <c r="G37" t="s">
        <v>79</v>
      </c>
      <c r="H37" t="s">
        <v>80</v>
      </c>
      <c r="I37" t="s">
        <v>81</v>
      </c>
      <c r="J37" t="s">
        <v>82</v>
      </c>
      <c r="K37" t="s">
        <v>83</v>
      </c>
      <c r="L37" t="s">
        <v>282</v>
      </c>
      <c r="M37" t="s">
        <v>85</v>
      </c>
      <c r="N37" t="s">
        <v>86</v>
      </c>
      <c r="O37" s="2">
        <v>0.375</v>
      </c>
      <c r="P37" t="s">
        <v>87</v>
      </c>
      <c r="Q37">
        <v>1</v>
      </c>
      <c r="R37" t="s">
        <v>88</v>
      </c>
      <c r="S37">
        <v>32.988633999999998</v>
      </c>
      <c r="T37">
        <v>-116.582258</v>
      </c>
      <c r="U37" t="s">
        <v>89</v>
      </c>
      <c r="V37" t="b">
        <v>0</v>
      </c>
      <c r="W37">
        <v>9</v>
      </c>
      <c r="X37" t="s">
        <v>90</v>
      </c>
      <c r="Y37" t="s">
        <v>91</v>
      </c>
      <c r="Z37" t="s">
        <v>92</v>
      </c>
      <c r="AA37" t="s">
        <v>332</v>
      </c>
      <c r="AB37" t="s">
        <v>94</v>
      </c>
      <c r="AC37" t="s">
        <v>95</v>
      </c>
      <c r="AD37" t="s">
        <v>96</v>
      </c>
      <c r="AE37">
        <v>1</v>
      </c>
      <c r="AG37" t="b">
        <v>1</v>
      </c>
      <c r="AH37" t="s">
        <v>333</v>
      </c>
      <c r="AI37" t="s">
        <v>99</v>
      </c>
      <c r="AJ37" t="s">
        <v>100</v>
      </c>
      <c r="AK37">
        <v>2.7</v>
      </c>
      <c r="AL37" t="s">
        <v>101</v>
      </c>
      <c r="AN37" t="s">
        <v>325</v>
      </c>
      <c r="AO37">
        <v>1</v>
      </c>
      <c r="AP37" t="s">
        <v>103</v>
      </c>
      <c r="AQ37">
        <v>35.9</v>
      </c>
      <c r="AR37" t="s">
        <v>101</v>
      </c>
      <c r="AS37" t="s">
        <v>83</v>
      </c>
      <c r="AT37" t="s">
        <v>104</v>
      </c>
      <c r="AU37" t="s">
        <v>326</v>
      </c>
      <c r="AV37" t="s">
        <v>106</v>
      </c>
      <c r="AW37" t="s">
        <v>107</v>
      </c>
      <c r="AX37">
        <v>7</v>
      </c>
      <c r="AY37" t="s">
        <v>108</v>
      </c>
      <c r="AZ37" t="s">
        <v>109</v>
      </c>
      <c r="BA37" t="s">
        <v>110</v>
      </c>
      <c r="BB37" t="s">
        <v>111</v>
      </c>
      <c r="BC37" t="s">
        <v>112</v>
      </c>
      <c r="BD37" s="1">
        <v>44839</v>
      </c>
      <c r="BE37" t="s">
        <v>327</v>
      </c>
      <c r="BF37" s="1">
        <v>44698</v>
      </c>
      <c r="BG37" t="s">
        <v>114</v>
      </c>
      <c r="BH37" s="1">
        <v>44819</v>
      </c>
      <c r="BI37">
        <v>1</v>
      </c>
      <c r="BL37" t="s">
        <v>309</v>
      </c>
      <c r="BM37" t="s">
        <v>310</v>
      </c>
      <c r="BN37">
        <v>0.06</v>
      </c>
      <c r="BO37">
        <v>0.17</v>
      </c>
      <c r="BP37">
        <v>1</v>
      </c>
      <c r="BQ37" t="s">
        <v>117</v>
      </c>
      <c r="BR37" t="s">
        <v>118</v>
      </c>
      <c r="BS37" t="s">
        <v>119</v>
      </c>
      <c r="BT37" t="s">
        <v>120</v>
      </c>
      <c r="BW37" t="b">
        <v>0</v>
      </c>
      <c r="BX37" t="b">
        <v>1</v>
      </c>
      <c r="BY37">
        <f>VLOOKUP(AA37,Comps2,6,FALSE)</f>
        <v>52</v>
      </c>
      <c r="BZ37">
        <f>VLOOKUP(AA37,Comps2,7,FALSE)</f>
        <v>55</v>
      </c>
      <c r="CA37" t="str">
        <f>VLOOKUP(AA37,Comps2,8,FALSE)</f>
        <v>mm</v>
      </c>
      <c r="CB37" t="str">
        <f>VLOOKUP(AA37,Comps2,9,FALSE)</f>
        <v>Field</v>
      </c>
      <c r="CC37">
        <f>VLOOKUP(AA37,Comps2,10,FALSE)</f>
        <v>2.7</v>
      </c>
      <c r="CD37" t="str">
        <f>VLOOKUP(AA37,Comps2,11,FALSE)</f>
        <v>g</v>
      </c>
      <c r="CE37" t="str">
        <f>VLOOKUP(AA37,Comps2,12,FALSE)</f>
        <v>Field</v>
      </c>
      <c r="CF37">
        <f>VLOOKUP(AA37,Comps2,13,FALSE)</f>
        <v>0</v>
      </c>
      <c r="CG37" t="e">
        <f>VLOOKUP(AA37,Comps2,14,FALSE)</f>
        <v>#N/A</v>
      </c>
      <c r="CH37" t="str">
        <f>VLOOKUP(AA37,Comps2,15,FALSE)</f>
        <v>NR</v>
      </c>
    </row>
    <row r="38" spans="1:86" x14ac:dyDescent="0.25">
      <c r="A38" s="1">
        <v>44698</v>
      </c>
      <c r="B38">
        <v>5</v>
      </c>
      <c r="C38">
        <v>2022</v>
      </c>
      <c r="D38" t="s">
        <v>280</v>
      </c>
      <c r="E38" t="s">
        <v>281</v>
      </c>
      <c r="F38" t="s">
        <v>78</v>
      </c>
      <c r="G38" t="s">
        <v>79</v>
      </c>
      <c r="H38" t="s">
        <v>80</v>
      </c>
      <c r="I38" t="s">
        <v>81</v>
      </c>
      <c r="J38" t="s">
        <v>82</v>
      </c>
      <c r="K38" t="s">
        <v>83</v>
      </c>
      <c r="L38" t="s">
        <v>282</v>
      </c>
      <c r="M38" t="s">
        <v>85</v>
      </c>
      <c r="N38" t="s">
        <v>86</v>
      </c>
      <c r="O38" s="2">
        <v>0.375</v>
      </c>
      <c r="P38" t="s">
        <v>87</v>
      </c>
      <c r="Q38">
        <v>1</v>
      </c>
      <c r="R38" t="s">
        <v>88</v>
      </c>
      <c r="S38">
        <v>32.988633999999998</v>
      </c>
      <c r="T38">
        <v>-116.582258</v>
      </c>
      <c r="U38" t="s">
        <v>89</v>
      </c>
      <c r="V38" t="b">
        <v>0</v>
      </c>
      <c r="W38">
        <v>9</v>
      </c>
      <c r="X38" t="s">
        <v>90</v>
      </c>
      <c r="Y38" t="s">
        <v>91</v>
      </c>
      <c r="Z38" t="s">
        <v>92</v>
      </c>
      <c r="AA38" t="s">
        <v>334</v>
      </c>
      <c r="AB38" t="s">
        <v>94</v>
      </c>
      <c r="AC38" t="s">
        <v>95</v>
      </c>
      <c r="AD38" t="s">
        <v>96</v>
      </c>
      <c r="AE38">
        <v>1</v>
      </c>
      <c r="AG38" t="b">
        <v>1</v>
      </c>
      <c r="AH38" t="s">
        <v>335</v>
      </c>
      <c r="AI38" t="s">
        <v>99</v>
      </c>
      <c r="AJ38" t="s">
        <v>100</v>
      </c>
      <c r="AK38">
        <v>2.5</v>
      </c>
      <c r="AL38" t="s">
        <v>101</v>
      </c>
      <c r="AN38" t="s">
        <v>325</v>
      </c>
      <c r="AO38">
        <v>1</v>
      </c>
      <c r="AP38" t="s">
        <v>103</v>
      </c>
      <c r="AQ38">
        <v>35.9</v>
      </c>
      <c r="AR38" t="s">
        <v>101</v>
      </c>
      <c r="AS38" t="s">
        <v>83</v>
      </c>
      <c r="AT38" t="s">
        <v>104</v>
      </c>
      <c r="AU38" t="s">
        <v>326</v>
      </c>
      <c r="AV38" t="s">
        <v>106</v>
      </c>
      <c r="AW38" t="s">
        <v>107</v>
      </c>
      <c r="AX38">
        <v>7</v>
      </c>
      <c r="AY38" t="s">
        <v>108</v>
      </c>
      <c r="AZ38" t="s">
        <v>109</v>
      </c>
      <c r="BA38" t="s">
        <v>110</v>
      </c>
      <c r="BB38" t="s">
        <v>111</v>
      </c>
      <c r="BC38" t="s">
        <v>112</v>
      </c>
      <c r="BD38" s="1">
        <v>44839</v>
      </c>
      <c r="BE38" t="s">
        <v>327</v>
      </c>
      <c r="BF38" s="1">
        <v>44698</v>
      </c>
      <c r="BG38" t="s">
        <v>114</v>
      </c>
      <c r="BH38" s="1">
        <v>44819</v>
      </c>
      <c r="BI38">
        <v>1</v>
      </c>
      <c r="BL38" t="s">
        <v>309</v>
      </c>
      <c r="BM38" t="s">
        <v>310</v>
      </c>
      <c r="BN38">
        <v>0.06</v>
      </c>
      <c r="BO38">
        <v>0.17</v>
      </c>
      <c r="BP38">
        <v>1</v>
      </c>
      <c r="BQ38" t="s">
        <v>117</v>
      </c>
      <c r="BR38" t="s">
        <v>118</v>
      </c>
      <c r="BS38" t="s">
        <v>119</v>
      </c>
      <c r="BT38" t="s">
        <v>120</v>
      </c>
      <c r="BW38" t="b">
        <v>0</v>
      </c>
      <c r="BX38" t="b">
        <v>1</v>
      </c>
      <c r="BY38">
        <f>VLOOKUP(AA38,Comps2,6,FALSE)</f>
        <v>51</v>
      </c>
      <c r="BZ38">
        <f>VLOOKUP(AA38,Comps2,7,FALSE)</f>
        <v>54</v>
      </c>
      <c r="CA38" t="str">
        <f>VLOOKUP(AA38,Comps2,8,FALSE)</f>
        <v>mm</v>
      </c>
      <c r="CB38" t="str">
        <f>VLOOKUP(AA38,Comps2,9,FALSE)</f>
        <v>Field</v>
      </c>
      <c r="CC38">
        <f>VLOOKUP(AA38,Comps2,10,FALSE)</f>
        <v>2.5</v>
      </c>
      <c r="CD38" t="str">
        <f>VLOOKUP(AA38,Comps2,11,FALSE)</f>
        <v>g</v>
      </c>
      <c r="CE38" t="str">
        <f>VLOOKUP(AA38,Comps2,12,FALSE)</f>
        <v>Field</v>
      </c>
      <c r="CF38">
        <f>VLOOKUP(AA38,Comps2,13,FALSE)</f>
        <v>0</v>
      </c>
      <c r="CG38" t="e">
        <f>VLOOKUP(AA38,Comps2,14,FALSE)</f>
        <v>#N/A</v>
      </c>
      <c r="CH38" t="str">
        <f>VLOOKUP(AA38,Comps2,15,FALSE)</f>
        <v>NR</v>
      </c>
    </row>
    <row r="39" spans="1:86" x14ac:dyDescent="0.25">
      <c r="A39" s="1">
        <v>44698</v>
      </c>
      <c r="B39">
        <v>5</v>
      </c>
      <c r="C39">
        <v>2022</v>
      </c>
      <c r="D39" t="s">
        <v>280</v>
      </c>
      <c r="E39" t="s">
        <v>281</v>
      </c>
      <c r="F39" t="s">
        <v>78</v>
      </c>
      <c r="G39" t="s">
        <v>79</v>
      </c>
      <c r="H39" t="s">
        <v>80</v>
      </c>
      <c r="I39" t="s">
        <v>81</v>
      </c>
      <c r="J39" t="s">
        <v>82</v>
      </c>
      <c r="K39" t="s">
        <v>83</v>
      </c>
      <c r="L39" t="s">
        <v>282</v>
      </c>
      <c r="M39" t="s">
        <v>85</v>
      </c>
      <c r="N39" t="s">
        <v>86</v>
      </c>
      <c r="O39" s="2">
        <v>0.375</v>
      </c>
      <c r="P39" t="s">
        <v>87</v>
      </c>
      <c r="Q39">
        <v>1</v>
      </c>
      <c r="R39" t="s">
        <v>88</v>
      </c>
      <c r="S39">
        <v>32.988633999999998</v>
      </c>
      <c r="T39">
        <v>-116.582258</v>
      </c>
      <c r="U39" t="s">
        <v>89</v>
      </c>
      <c r="V39" t="b">
        <v>0</v>
      </c>
      <c r="W39">
        <v>9</v>
      </c>
      <c r="X39" t="s">
        <v>90</v>
      </c>
      <c r="Y39" t="s">
        <v>91</v>
      </c>
      <c r="Z39" t="s">
        <v>92</v>
      </c>
      <c r="AA39" t="s">
        <v>336</v>
      </c>
      <c r="AB39" t="s">
        <v>94</v>
      </c>
      <c r="AC39" t="s">
        <v>95</v>
      </c>
      <c r="AD39" t="s">
        <v>96</v>
      </c>
      <c r="AE39">
        <v>1</v>
      </c>
      <c r="AG39" t="b">
        <v>1</v>
      </c>
      <c r="AH39" t="s">
        <v>337</v>
      </c>
      <c r="AI39" t="s">
        <v>99</v>
      </c>
      <c r="AJ39" t="s">
        <v>100</v>
      </c>
      <c r="AK39">
        <v>1.9</v>
      </c>
      <c r="AL39" t="s">
        <v>101</v>
      </c>
      <c r="AN39" t="s">
        <v>325</v>
      </c>
      <c r="AO39">
        <v>1</v>
      </c>
      <c r="AP39" t="s">
        <v>103</v>
      </c>
      <c r="AQ39">
        <v>35.9</v>
      </c>
      <c r="AR39" t="s">
        <v>101</v>
      </c>
      <c r="AS39" t="s">
        <v>83</v>
      </c>
      <c r="AT39" t="s">
        <v>104</v>
      </c>
      <c r="AU39" t="s">
        <v>326</v>
      </c>
      <c r="AV39" t="s">
        <v>106</v>
      </c>
      <c r="AW39" t="s">
        <v>107</v>
      </c>
      <c r="AX39">
        <v>7</v>
      </c>
      <c r="AY39" t="s">
        <v>108</v>
      </c>
      <c r="AZ39" t="s">
        <v>109</v>
      </c>
      <c r="BA39" t="s">
        <v>110</v>
      </c>
      <c r="BB39" t="s">
        <v>111</v>
      </c>
      <c r="BC39" t="s">
        <v>112</v>
      </c>
      <c r="BD39" s="1">
        <v>44839</v>
      </c>
      <c r="BE39" t="s">
        <v>327</v>
      </c>
      <c r="BF39" s="1">
        <v>44698</v>
      </c>
      <c r="BG39" t="s">
        <v>114</v>
      </c>
      <c r="BH39" s="1">
        <v>44819</v>
      </c>
      <c r="BI39">
        <v>1</v>
      </c>
      <c r="BL39" t="s">
        <v>309</v>
      </c>
      <c r="BM39" t="s">
        <v>310</v>
      </c>
      <c r="BN39">
        <v>0.06</v>
      </c>
      <c r="BO39">
        <v>0.17</v>
      </c>
      <c r="BP39">
        <v>1</v>
      </c>
      <c r="BQ39" t="s">
        <v>117</v>
      </c>
      <c r="BR39" t="s">
        <v>118</v>
      </c>
      <c r="BS39" t="s">
        <v>119</v>
      </c>
      <c r="BT39" t="s">
        <v>120</v>
      </c>
      <c r="BW39" t="b">
        <v>0</v>
      </c>
      <c r="BX39" t="b">
        <v>1</v>
      </c>
      <c r="BY39">
        <f>VLOOKUP(AA39,Comps2,6,FALSE)</f>
        <v>50</v>
      </c>
      <c r="BZ39">
        <f>VLOOKUP(AA39,Comps2,7,FALSE)</f>
        <v>51</v>
      </c>
      <c r="CA39" t="str">
        <f>VLOOKUP(AA39,Comps2,8,FALSE)</f>
        <v>mm</v>
      </c>
      <c r="CB39" t="str">
        <f>VLOOKUP(AA39,Comps2,9,FALSE)</f>
        <v>Field</v>
      </c>
      <c r="CC39">
        <f>VLOOKUP(AA39,Comps2,10,FALSE)</f>
        <v>1.9</v>
      </c>
      <c r="CD39" t="str">
        <f>VLOOKUP(AA39,Comps2,11,FALSE)</f>
        <v>g</v>
      </c>
      <c r="CE39" t="str">
        <f>VLOOKUP(AA39,Comps2,12,FALSE)</f>
        <v>Field</v>
      </c>
      <c r="CF39">
        <f>VLOOKUP(AA39,Comps2,13,FALSE)</f>
        <v>0</v>
      </c>
      <c r="CG39" t="e">
        <f>VLOOKUP(AA39,Comps2,14,FALSE)</f>
        <v>#N/A</v>
      </c>
      <c r="CH39" t="str">
        <f>VLOOKUP(AA39,Comps2,15,FALSE)</f>
        <v>NR</v>
      </c>
    </row>
    <row r="40" spans="1:86" x14ac:dyDescent="0.25">
      <c r="A40" s="1">
        <v>44698</v>
      </c>
      <c r="B40">
        <v>5</v>
      </c>
      <c r="C40">
        <v>2022</v>
      </c>
      <c r="D40" t="s">
        <v>280</v>
      </c>
      <c r="E40" t="s">
        <v>281</v>
      </c>
      <c r="F40" t="s">
        <v>78</v>
      </c>
      <c r="G40" t="s">
        <v>79</v>
      </c>
      <c r="H40" t="s">
        <v>80</v>
      </c>
      <c r="I40" t="s">
        <v>81</v>
      </c>
      <c r="J40" t="s">
        <v>82</v>
      </c>
      <c r="K40" t="s">
        <v>83</v>
      </c>
      <c r="L40" t="s">
        <v>282</v>
      </c>
      <c r="M40" t="s">
        <v>85</v>
      </c>
      <c r="N40" t="s">
        <v>86</v>
      </c>
      <c r="O40" s="2">
        <v>0.375</v>
      </c>
      <c r="P40" t="s">
        <v>87</v>
      </c>
      <c r="Q40">
        <v>1</v>
      </c>
      <c r="R40" t="s">
        <v>88</v>
      </c>
      <c r="S40">
        <v>32.988633999999998</v>
      </c>
      <c r="T40">
        <v>-116.582258</v>
      </c>
      <c r="U40" t="s">
        <v>89</v>
      </c>
      <c r="V40" t="b">
        <v>0</v>
      </c>
      <c r="W40">
        <v>9</v>
      </c>
      <c r="X40" t="s">
        <v>90</v>
      </c>
      <c r="Y40" t="s">
        <v>91</v>
      </c>
      <c r="Z40" t="s">
        <v>92</v>
      </c>
      <c r="AA40" t="s">
        <v>338</v>
      </c>
      <c r="AB40" t="s">
        <v>94</v>
      </c>
      <c r="AC40" t="s">
        <v>95</v>
      </c>
      <c r="AD40" t="s">
        <v>96</v>
      </c>
      <c r="AE40">
        <v>1</v>
      </c>
      <c r="AG40" t="b">
        <v>1</v>
      </c>
      <c r="AH40" t="s">
        <v>339</v>
      </c>
      <c r="AI40" t="s">
        <v>99</v>
      </c>
      <c r="AJ40" t="s">
        <v>100</v>
      </c>
      <c r="AK40">
        <v>2.4</v>
      </c>
      <c r="AL40" t="s">
        <v>101</v>
      </c>
      <c r="AN40" t="s">
        <v>325</v>
      </c>
      <c r="AO40">
        <v>1</v>
      </c>
      <c r="AP40" t="s">
        <v>103</v>
      </c>
      <c r="AQ40">
        <v>35.9</v>
      </c>
      <c r="AR40" t="s">
        <v>101</v>
      </c>
      <c r="AS40" t="s">
        <v>83</v>
      </c>
      <c r="AT40" t="s">
        <v>104</v>
      </c>
      <c r="AU40" t="s">
        <v>326</v>
      </c>
      <c r="AV40" t="s">
        <v>106</v>
      </c>
      <c r="AW40" t="s">
        <v>107</v>
      </c>
      <c r="AX40">
        <v>7</v>
      </c>
      <c r="AY40" t="s">
        <v>108</v>
      </c>
      <c r="AZ40" t="s">
        <v>109</v>
      </c>
      <c r="BA40" t="s">
        <v>110</v>
      </c>
      <c r="BB40" t="s">
        <v>111</v>
      </c>
      <c r="BC40" t="s">
        <v>112</v>
      </c>
      <c r="BD40" s="1">
        <v>44839</v>
      </c>
      <c r="BE40" t="s">
        <v>327</v>
      </c>
      <c r="BF40" s="1">
        <v>44698</v>
      </c>
      <c r="BG40" t="s">
        <v>114</v>
      </c>
      <c r="BH40" s="1">
        <v>44819</v>
      </c>
      <c r="BI40">
        <v>1</v>
      </c>
      <c r="BL40" t="s">
        <v>309</v>
      </c>
      <c r="BM40" t="s">
        <v>310</v>
      </c>
      <c r="BN40">
        <v>0.06</v>
      </c>
      <c r="BO40">
        <v>0.17</v>
      </c>
      <c r="BP40">
        <v>1</v>
      </c>
      <c r="BQ40" t="s">
        <v>117</v>
      </c>
      <c r="BR40" t="s">
        <v>118</v>
      </c>
      <c r="BS40" t="s">
        <v>119</v>
      </c>
      <c r="BT40" t="s">
        <v>120</v>
      </c>
      <c r="BW40" t="b">
        <v>0</v>
      </c>
      <c r="BX40" t="b">
        <v>1</v>
      </c>
      <c r="BY40">
        <f>VLOOKUP(AA40,Comps2,6,FALSE)</f>
        <v>51</v>
      </c>
      <c r="BZ40">
        <f>VLOOKUP(AA40,Comps2,7,FALSE)</f>
        <v>54</v>
      </c>
      <c r="CA40" t="str">
        <f>VLOOKUP(AA40,Comps2,8,FALSE)</f>
        <v>mm</v>
      </c>
      <c r="CB40" t="str">
        <f>VLOOKUP(AA40,Comps2,9,FALSE)</f>
        <v>Field</v>
      </c>
      <c r="CC40">
        <f>VLOOKUP(AA40,Comps2,10,FALSE)</f>
        <v>2.4</v>
      </c>
      <c r="CD40" t="str">
        <f>VLOOKUP(AA40,Comps2,11,FALSE)</f>
        <v>g</v>
      </c>
      <c r="CE40" t="str">
        <f>VLOOKUP(AA40,Comps2,12,FALSE)</f>
        <v>Field</v>
      </c>
      <c r="CF40">
        <f>VLOOKUP(AA40,Comps2,13,FALSE)</f>
        <v>0</v>
      </c>
      <c r="CG40" t="e">
        <f>VLOOKUP(AA40,Comps2,14,FALSE)</f>
        <v>#N/A</v>
      </c>
      <c r="CH40" t="str">
        <f>VLOOKUP(AA40,Comps2,15,FALSE)</f>
        <v>NR</v>
      </c>
    </row>
    <row r="41" spans="1:86" x14ac:dyDescent="0.25">
      <c r="A41" s="1">
        <v>44698</v>
      </c>
      <c r="B41">
        <v>5</v>
      </c>
      <c r="C41">
        <v>2022</v>
      </c>
      <c r="D41" t="s">
        <v>280</v>
      </c>
      <c r="E41" t="s">
        <v>281</v>
      </c>
      <c r="F41" t="s">
        <v>78</v>
      </c>
      <c r="G41" t="s">
        <v>79</v>
      </c>
      <c r="H41" t="s">
        <v>80</v>
      </c>
      <c r="I41" t="s">
        <v>81</v>
      </c>
      <c r="J41" t="s">
        <v>82</v>
      </c>
      <c r="K41" t="s">
        <v>83</v>
      </c>
      <c r="L41" t="s">
        <v>282</v>
      </c>
      <c r="M41" t="s">
        <v>85</v>
      </c>
      <c r="N41" t="s">
        <v>86</v>
      </c>
      <c r="O41" s="2">
        <v>0.375</v>
      </c>
      <c r="P41" t="s">
        <v>87</v>
      </c>
      <c r="Q41">
        <v>1</v>
      </c>
      <c r="R41" t="s">
        <v>88</v>
      </c>
      <c r="S41">
        <v>32.988633999999998</v>
      </c>
      <c r="T41">
        <v>-116.582258</v>
      </c>
      <c r="U41" t="s">
        <v>89</v>
      </c>
      <c r="V41" t="b">
        <v>0</v>
      </c>
      <c r="W41">
        <v>9</v>
      </c>
      <c r="X41" t="s">
        <v>90</v>
      </c>
      <c r="Y41" t="s">
        <v>91</v>
      </c>
      <c r="Z41" t="s">
        <v>92</v>
      </c>
      <c r="AA41" t="s">
        <v>340</v>
      </c>
      <c r="AB41" t="s">
        <v>94</v>
      </c>
      <c r="AC41" t="s">
        <v>95</v>
      </c>
      <c r="AD41" t="s">
        <v>96</v>
      </c>
      <c r="AE41">
        <v>1</v>
      </c>
      <c r="AG41" t="b">
        <v>1</v>
      </c>
      <c r="AH41" t="s">
        <v>341</v>
      </c>
      <c r="AI41" t="s">
        <v>99</v>
      </c>
      <c r="AJ41" t="s">
        <v>100</v>
      </c>
      <c r="AK41">
        <v>2.5</v>
      </c>
      <c r="AL41" t="s">
        <v>101</v>
      </c>
      <c r="AN41" t="s">
        <v>325</v>
      </c>
      <c r="AO41">
        <v>1</v>
      </c>
      <c r="AP41" t="s">
        <v>103</v>
      </c>
      <c r="AQ41">
        <v>35.9</v>
      </c>
      <c r="AR41" t="s">
        <v>101</v>
      </c>
      <c r="AS41" t="s">
        <v>83</v>
      </c>
      <c r="AT41" t="s">
        <v>104</v>
      </c>
      <c r="AU41" t="s">
        <v>326</v>
      </c>
      <c r="AV41" t="s">
        <v>106</v>
      </c>
      <c r="AW41" t="s">
        <v>107</v>
      </c>
      <c r="AX41">
        <v>7</v>
      </c>
      <c r="AY41" t="s">
        <v>108</v>
      </c>
      <c r="AZ41" t="s">
        <v>109</v>
      </c>
      <c r="BA41" t="s">
        <v>110</v>
      </c>
      <c r="BB41" t="s">
        <v>111</v>
      </c>
      <c r="BC41" t="s">
        <v>112</v>
      </c>
      <c r="BD41" s="1">
        <v>44839</v>
      </c>
      <c r="BE41" t="s">
        <v>327</v>
      </c>
      <c r="BF41" s="1">
        <v>44698</v>
      </c>
      <c r="BG41" t="s">
        <v>114</v>
      </c>
      <c r="BH41" s="1">
        <v>44819</v>
      </c>
      <c r="BI41">
        <v>1</v>
      </c>
      <c r="BL41" t="s">
        <v>309</v>
      </c>
      <c r="BM41" t="s">
        <v>310</v>
      </c>
      <c r="BN41">
        <v>0.06</v>
      </c>
      <c r="BO41">
        <v>0.17</v>
      </c>
      <c r="BP41">
        <v>1</v>
      </c>
      <c r="BQ41" t="s">
        <v>117</v>
      </c>
      <c r="BR41" t="s">
        <v>118</v>
      </c>
      <c r="BS41" t="s">
        <v>119</v>
      </c>
      <c r="BT41" t="s">
        <v>120</v>
      </c>
      <c r="BW41" t="b">
        <v>0</v>
      </c>
      <c r="BX41" t="b">
        <v>1</v>
      </c>
      <c r="BY41">
        <f>VLOOKUP(AA41,Comps2,6,FALSE)</f>
        <v>55</v>
      </c>
      <c r="BZ41">
        <f>VLOOKUP(AA41,Comps2,7,FALSE)</f>
        <v>57</v>
      </c>
      <c r="CA41" t="str">
        <f>VLOOKUP(AA41,Comps2,8,FALSE)</f>
        <v>mm</v>
      </c>
      <c r="CB41" t="str">
        <f>VLOOKUP(AA41,Comps2,9,FALSE)</f>
        <v>Field</v>
      </c>
      <c r="CC41">
        <f>VLOOKUP(AA41,Comps2,10,FALSE)</f>
        <v>2.5</v>
      </c>
      <c r="CD41" t="str">
        <f>VLOOKUP(AA41,Comps2,11,FALSE)</f>
        <v>g</v>
      </c>
      <c r="CE41" t="str">
        <f>VLOOKUP(AA41,Comps2,12,FALSE)</f>
        <v>Field</v>
      </c>
      <c r="CF41">
        <f>VLOOKUP(AA41,Comps2,13,FALSE)</f>
        <v>0</v>
      </c>
      <c r="CG41" t="e">
        <f>VLOOKUP(AA41,Comps2,14,FALSE)</f>
        <v>#N/A</v>
      </c>
      <c r="CH41" t="str">
        <f>VLOOKUP(AA41,Comps2,15,FALSE)</f>
        <v>NR</v>
      </c>
    </row>
    <row r="42" spans="1:86" x14ac:dyDescent="0.25">
      <c r="A42" s="1">
        <v>44698</v>
      </c>
      <c r="B42">
        <v>5</v>
      </c>
      <c r="C42">
        <v>2022</v>
      </c>
      <c r="D42" t="s">
        <v>280</v>
      </c>
      <c r="E42" t="s">
        <v>281</v>
      </c>
      <c r="F42" t="s">
        <v>78</v>
      </c>
      <c r="G42" t="s">
        <v>79</v>
      </c>
      <c r="H42" t="s">
        <v>80</v>
      </c>
      <c r="I42" t="s">
        <v>81</v>
      </c>
      <c r="J42" t="s">
        <v>82</v>
      </c>
      <c r="K42" t="s">
        <v>83</v>
      </c>
      <c r="L42" t="s">
        <v>282</v>
      </c>
      <c r="M42" t="s">
        <v>85</v>
      </c>
      <c r="N42" t="s">
        <v>86</v>
      </c>
      <c r="O42" s="2">
        <v>0.375</v>
      </c>
      <c r="P42" t="s">
        <v>87</v>
      </c>
      <c r="Q42">
        <v>1</v>
      </c>
      <c r="R42" t="s">
        <v>88</v>
      </c>
      <c r="S42">
        <v>32.988633999999998</v>
      </c>
      <c r="T42">
        <v>-116.582258</v>
      </c>
      <c r="U42" t="s">
        <v>89</v>
      </c>
      <c r="V42" t="b">
        <v>0</v>
      </c>
      <c r="W42">
        <v>9</v>
      </c>
      <c r="X42" t="s">
        <v>90</v>
      </c>
      <c r="Y42" t="s">
        <v>91</v>
      </c>
      <c r="Z42" t="s">
        <v>92</v>
      </c>
      <c r="AA42" t="s">
        <v>342</v>
      </c>
      <c r="AB42" t="s">
        <v>94</v>
      </c>
      <c r="AC42" t="s">
        <v>95</v>
      </c>
      <c r="AD42" t="s">
        <v>96</v>
      </c>
      <c r="AE42">
        <v>1</v>
      </c>
      <c r="AG42" t="b">
        <v>1</v>
      </c>
      <c r="AH42" t="s">
        <v>343</v>
      </c>
      <c r="AI42" t="s">
        <v>99</v>
      </c>
      <c r="AJ42" t="s">
        <v>100</v>
      </c>
      <c r="AK42">
        <v>3.7</v>
      </c>
      <c r="AL42" t="s">
        <v>101</v>
      </c>
      <c r="AN42" t="s">
        <v>325</v>
      </c>
      <c r="AO42">
        <v>1</v>
      </c>
      <c r="AP42" t="s">
        <v>103</v>
      </c>
      <c r="AQ42">
        <v>35.9</v>
      </c>
      <c r="AR42" t="s">
        <v>101</v>
      </c>
      <c r="AS42" t="s">
        <v>83</v>
      </c>
      <c r="AT42" t="s">
        <v>104</v>
      </c>
      <c r="AU42" t="s">
        <v>326</v>
      </c>
      <c r="AV42" t="s">
        <v>106</v>
      </c>
      <c r="AW42" t="s">
        <v>107</v>
      </c>
      <c r="AX42">
        <v>7</v>
      </c>
      <c r="AY42" t="s">
        <v>108</v>
      </c>
      <c r="AZ42" t="s">
        <v>109</v>
      </c>
      <c r="BA42" t="s">
        <v>110</v>
      </c>
      <c r="BB42" t="s">
        <v>111</v>
      </c>
      <c r="BC42" t="s">
        <v>112</v>
      </c>
      <c r="BD42" s="1">
        <v>44839</v>
      </c>
      <c r="BE42" t="s">
        <v>327</v>
      </c>
      <c r="BF42" s="1">
        <v>44698</v>
      </c>
      <c r="BG42" t="s">
        <v>114</v>
      </c>
      <c r="BH42" s="1">
        <v>44819</v>
      </c>
      <c r="BI42">
        <v>1</v>
      </c>
      <c r="BL42" t="s">
        <v>309</v>
      </c>
      <c r="BM42" t="s">
        <v>310</v>
      </c>
      <c r="BN42">
        <v>0.06</v>
      </c>
      <c r="BO42">
        <v>0.17</v>
      </c>
      <c r="BP42">
        <v>1</v>
      </c>
      <c r="BQ42" t="s">
        <v>117</v>
      </c>
      <c r="BR42" t="s">
        <v>118</v>
      </c>
      <c r="BS42" t="s">
        <v>119</v>
      </c>
      <c r="BT42" t="s">
        <v>120</v>
      </c>
      <c r="BW42" t="b">
        <v>0</v>
      </c>
      <c r="BX42" t="b">
        <v>1</v>
      </c>
      <c r="BY42">
        <f>VLOOKUP(AA42,Comps2,6,FALSE)</f>
        <v>60</v>
      </c>
      <c r="BZ42">
        <f>VLOOKUP(AA42,Comps2,7,FALSE)</f>
        <v>62</v>
      </c>
      <c r="CA42" t="str">
        <f>VLOOKUP(AA42,Comps2,8,FALSE)</f>
        <v>mm</v>
      </c>
      <c r="CB42" t="str">
        <f>VLOOKUP(AA42,Comps2,9,FALSE)</f>
        <v>Field</v>
      </c>
      <c r="CC42">
        <f>VLOOKUP(AA42,Comps2,10,FALSE)</f>
        <v>3.7</v>
      </c>
      <c r="CD42" t="str">
        <f>VLOOKUP(AA42,Comps2,11,FALSE)</f>
        <v>g</v>
      </c>
      <c r="CE42" t="str">
        <f>VLOOKUP(AA42,Comps2,12,FALSE)</f>
        <v>Field</v>
      </c>
      <c r="CF42">
        <f>VLOOKUP(AA42,Comps2,13,FALSE)</f>
        <v>0</v>
      </c>
      <c r="CG42" t="e">
        <f>VLOOKUP(AA42,Comps2,14,FALSE)</f>
        <v>#N/A</v>
      </c>
      <c r="CH42" t="str">
        <f>VLOOKUP(AA42,Comps2,15,FALSE)</f>
        <v>NR</v>
      </c>
    </row>
    <row r="43" spans="1:86" x14ac:dyDescent="0.25">
      <c r="A43" s="1">
        <v>44698</v>
      </c>
      <c r="B43">
        <v>5</v>
      </c>
      <c r="C43">
        <v>2022</v>
      </c>
      <c r="D43" t="s">
        <v>280</v>
      </c>
      <c r="E43" t="s">
        <v>281</v>
      </c>
      <c r="F43" t="s">
        <v>78</v>
      </c>
      <c r="G43" t="s">
        <v>79</v>
      </c>
      <c r="H43" t="s">
        <v>80</v>
      </c>
      <c r="I43" t="s">
        <v>81</v>
      </c>
      <c r="J43" t="s">
        <v>82</v>
      </c>
      <c r="K43" t="s">
        <v>83</v>
      </c>
      <c r="L43" t="s">
        <v>282</v>
      </c>
      <c r="M43" t="s">
        <v>85</v>
      </c>
      <c r="N43" t="s">
        <v>86</v>
      </c>
      <c r="O43" s="2">
        <v>0.375</v>
      </c>
      <c r="P43" t="s">
        <v>87</v>
      </c>
      <c r="Q43">
        <v>1</v>
      </c>
      <c r="R43" t="s">
        <v>88</v>
      </c>
      <c r="S43">
        <v>32.988633999999998</v>
      </c>
      <c r="T43">
        <v>-116.582258</v>
      </c>
      <c r="U43" t="s">
        <v>89</v>
      </c>
      <c r="V43" t="b">
        <v>0</v>
      </c>
      <c r="W43">
        <v>9</v>
      </c>
      <c r="X43" t="s">
        <v>90</v>
      </c>
      <c r="Y43" t="s">
        <v>91</v>
      </c>
      <c r="Z43" t="s">
        <v>92</v>
      </c>
      <c r="AA43" t="s">
        <v>344</v>
      </c>
      <c r="AB43" t="s">
        <v>94</v>
      </c>
      <c r="AC43" t="s">
        <v>95</v>
      </c>
      <c r="AD43" t="s">
        <v>96</v>
      </c>
      <c r="AE43">
        <v>1</v>
      </c>
      <c r="AG43" t="b">
        <v>1</v>
      </c>
      <c r="AH43" t="s">
        <v>345</v>
      </c>
      <c r="AI43" t="s">
        <v>99</v>
      </c>
      <c r="AJ43" t="s">
        <v>100</v>
      </c>
      <c r="AK43">
        <v>16.3</v>
      </c>
      <c r="AL43" t="s">
        <v>101</v>
      </c>
      <c r="AN43" t="s">
        <v>325</v>
      </c>
      <c r="AO43">
        <v>1</v>
      </c>
      <c r="AP43" t="s">
        <v>103</v>
      </c>
      <c r="AQ43">
        <v>35.9</v>
      </c>
      <c r="AR43" t="s">
        <v>101</v>
      </c>
      <c r="AS43" t="s">
        <v>83</v>
      </c>
      <c r="AT43" t="s">
        <v>104</v>
      </c>
      <c r="AU43" t="s">
        <v>326</v>
      </c>
      <c r="AV43" t="s">
        <v>106</v>
      </c>
      <c r="AW43" t="s">
        <v>107</v>
      </c>
      <c r="AX43">
        <v>7</v>
      </c>
      <c r="AY43" t="s">
        <v>108</v>
      </c>
      <c r="AZ43" t="s">
        <v>109</v>
      </c>
      <c r="BA43" t="s">
        <v>110</v>
      </c>
      <c r="BB43" t="s">
        <v>111</v>
      </c>
      <c r="BC43" t="s">
        <v>112</v>
      </c>
      <c r="BD43" s="1">
        <v>44839</v>
      </c>
      <c r="BE43" t="s">
        <v>327</v>
      </c>
      <c r="BF43" s="1">
        <v>44698</v>
      </c>
      <c r="BG43" t="s">
        <v>114</v>
      </c>
      <c r="BH43" s="1">
        <v>44819</v>
      </c>
      <c r="BI43">
        <v>1</v>
      </c>
      <c r="BL43" t="s">
        <v>309</v>
      </c>
      <c r="BM43" t="s">
        <v>310</v>
      </c>
      <c r="BN43">
        <v>0.06</v>
      </c>
      <c r="BO43">
        <v>0.17</v>
      </c>
      <c r="BP43">
        <v>1</v>
      </c>
      <c r="BQ43" t="s">
        <v>117</v>
      </c>
      <c r="BR43" t="s">
        <v>118</v>
      </c>
      <c r="BS43" t="s">
        <v>119</v>
      </c>
      <c r="BT43" t="s">
        <v>120</v>
      </c>
      <c r="BW43" t="b">
        <v>0</v>
      </c>
      <c r="BX43" t="b">
        <v>1</v>
      </c>
      <c r="BY43">
        <f>VLOOKUP(AA43,Comps2,6,FALSE)</f>
        <v>89</v>
      </c>
      <c r="BZ43">
        <f>VLOOKUP(AA43,Comps2,7,FALSE)</f>
        <v>93</v>
      </c>
      <c r="CA43" t="str">
        <f>VLOOKUP(AA43,Comps2,8,FALSE)</f>
        <v>mm</v>
      </c>
      <c r="CB43" t="str">
        <f>VLOOKUP(AA43,Comps2,9,FALSE)</f>
        <v>Field</v>
      </c>
      <c r="CC43">
        <f>VLOOKUP(AA43,Comps2,10,FALSE)</f>
        <v>16.3</v>
      </c>
      <c r="CD43" t="str">
        <f>VLOOKUP(AA43,Comps2,11,FALSE)</f>
        <v>g</v>
      </c>
      <c r="CE43" t="str">
        <f>VLOOKUP(AA43,Comps2,12,FALSE)</f>
        <v>Field</v>
      </c>
      <c r="CF43">
        <f>VLOOKUP(AA43,Comps2,13,FALSE)</f>
        <v>0</v>
      </c>
      <c r="CG43" t="e">
        <f>VLOOKUP(AA43,Comps2,14,FALSE)</f>
        <v>#N/A</v>
      </c>
      <c r="CH43" t="str">
        <f>VLOOKUP(AA43,Comps2,15,FALSE)</f>
        <v>NR</v>
      </c>
    </row>
    <row r="44" spans="1:86" x14ac:dyDescent="0.25">
      <c r="A44" s="1">
        <v>44698</v>
      </c>
      <c r="B44">
        <v>5</v>
      </c>
      <c r="C44">
        <v>2022</v>
      </c>
      <c r="D44" t="s">
        <v>280</v>
      </c>
      <c r="E44" t="s">
        <v>281</v>
      </c>
      <c r="F44" t="s">
        <v>78</v>
      </c>
      <c r="G44" t="s">
        <v>79</v>
      </c>
      <c r="H44" t="s">
        <v>80</v>
      </c>
      <c r="I44" t="s">
        <v>81</v>
      </c>
      <c r="J44" t="s">
        <v>82</v>
      </c>
      <c r="K44" t="s">
        <v>83</v>
      </c>
      <c r="L44" t="s">
        <v>282</v>
      </c>
      <c r="M44" t="s">
        <v>85</v>
      </c>
      <c r="N44" t="s">
        <v>86</v>
      </c>
      <c r="O44" s="2">
        <v>0.375</v>
      </c>
      <c r="P44" t="s">
        <v>87</v>
      </c>
      <c r="Q44">
        <v>1</v>
      </c>
      <c r="R44" t="s">
        <v>88</v>
      </c>
      <c r="S44">
        <v>32.988633999999998</v>
      </c>
      <c r="T44">
        <v>-116.582258</v>
      </c>
      <c r="U44" t="s">
        <v>89</v>
      </c>
      <c r="V44" t="b">
        <v>0</v>
      </c>
      <c r="W44">
        <v>9</v>
      </c>
      <c r="X44" t="s">
        <v>90</v>
      </c>
      <c r="Y44" t="s">
        <v>91</v>
      </c>
      <c r="Z44" t="s">
        <v>92</v>
      </c>
      <c r="AA44" t="s">
        <v>346</v>
      </c>
      <c r="AB44" t="s">
        <v>347</v>
      </c>
      <c r="AC44" t="s">
        <v>348</v>
      </c>
      <c r="AD44" t="s">
        <v>96</v>
      </c>
      <c r="AE44">
        <v>1</v>
      </c>
      <c r="AF44" t="s">
        <v>349</v>
      </c>
      <c r="AG44" t="b">
        <v>1</v>
      </c>
      <c r="AH44" t="s">
        <v>350</v>
      </c>
      <c r="AI44" t="s">
        <v>146</v>
      </c>
      <c r="AJ44" t="s">
        <v>147</v>
      </c>
      <c r="AK44">
        <v>43.09</v>
      </c>
      <c r="AL44" t="s">
        <v>101</v>
      </c>
      <c r="AN44" t="s">
        <v>351</v>
      </c>
      <c r="AO44">
        <v>1</v>
      </c>
      <c r="AP44" t="s">
        <v>103</v>
      </c>
      <c r="AQ44">
        <v>215.45</v>
      </c>
      <c r="AR44" t="s">
        <v>101</v>
      </c>
      <c r="AS44" t="s">
        <v>83</v>
      </c>
      <c r="AT44" t="s">
        <v>104</v>
      </c>
      <c r="AU44" t="s">
        <v>352</v>
      </c>
      <c r="AV44" t="s">
        <v>106</v>
      </c>
      <c r="AW44" t="s">
        <v>107</v>
      </c>
      <c r="AX44">
        <v>7</v>
      </c>
      <c r="AY44" t="s">
        <v>108</v>
      </c>
      <c r="AZ44" t="s">
        <v>109</v>
      </c>
      <c r="BA44" t="s">
        <v>110</v>
      </c>
      <c r="BB44" t="s">
        <v>111</v>
      </c>
      <c r="BC44" t="s">
        <v>112</v>
      </c>
      <c r="BD44" s="1">
        <v>44839</v>
      </c>
      <c r="BE44" t="s">
        <v>353</v>
      </c>
      <c r="BF44" s="1">
        <v>44698</v>
      </c>
      <c r="BG44" t="s">
        <v>114</v>
      </c>
      <c r="BH44" s="1">
        <v>44819</v>
      </c>
      <c r="BI44">
        <v>1</v>
      </c>
      <c r="BJ44">
        <v>0.08</v>
      </c>
      <c r="BK44">
        <v>0.08</v>
      </c>
      <c r="BL44" t="s">
        <v>115</v>
      </c>
      <c r="BM44" t="s">
        <v>116</v>
      </c>
      <c r="BN44">
        <v>0.06</v>
      </c>
      <c r="BO44">
        <v>0.17</v>
      </c>
      <c r="BP44">
        <v>1</v>
      </c>
      <c r="BQ44" t="s">
        <v>117</v>
      </c>
      <c r="BR44" t="s">
        <v>118</v>
      </c>
      <c r="BS44" t="s">
        <v>119</v>
      </c>
      <c r="BT44" t="s">
        <v>120</v>
      </c>
      <c r="BW44" t="b">
        <v>0</v>
      </c>
      <c r="BX44" t="b">
        <v>1</v>
      </c>
      <c r="BY44">
        <f>VLOOKUP(AA44,Comps2,6,FALSE)</f>
        <v>408</v>
      </c>
      <c r="BZ44">
        <f>VLOOKUP(AA44,Comps2,7,FALSE)</f>
        <v>455</v>
      </c>
      <c r="CA44" t="str">
        <f>VLOOKUP(AA44,Comps2,8,FALSE)</f>
        <v>mm</v>
      </c>
      <c r="CB44" t="str">
        <f>VLOOKUP(AA44,Comps2,9,FALSE)</f>
        <v>Field</v>
      </c>
      <c r="CC44">
        <f>VLOOKUP(AA44,Comps2,10,FALSE)</f>
        <v>1490</v>
      </c>
      <c r="CD44" t="str">
        <f>VLOOKUP(AA44,Comps2,11,FALSE)</f>
        <v>g</v>
      </c>
      <c r="CE44" t="str">
        <f>VLOOKUP(AA44,Comps2,12,FALSE)</f>
        <v>Field</v>
      </c>
      <c r="CF44">
        <f>VLOOKUP(AA44,Comps2,13,FALSE)</f>
        <v>0</v>
      </c>
      <c r="CG44" t="e">
        <f>VLOOKUP(AA44,Comps2,14,FALSE)</f>
        <v>#N/A</v>
      </c>
      <c r="CH44" t="str">
        <f>VLOOKUP(AA44,Comps2,15,FALSE)</f>
        <v>M</v>
      </c>
    </row>
    <row r="45" spans="1:86" x14ac:dyDescent="0.25">
      <c r="A45" s="1">
        <v>44698</v>
      </c>
      <c r="B45">
        <v>5</v>
      </c>
      <c r="C45">
        <v>2022</v>
      </c>
      <c r="D45" t="s">
        <v>280</v>
      </c>
      <c r="E45" t="s">
        <v>281</v>
      </c>
      <c r="F45" t="s">
        <v>78</v>
      </c>
      <c r="G45" t="s">
        <v>79</v>
      </c>
      <c r="H45" t="s">
        <v>80</v>
      </c>
      <c r="I45" t="s">
        <v>81</v>
      </c>
      <c r="J45" t="s">
        <v>82</v>
      </c>
      <c r="K45" t="s">
        <v>83</v>
      </c>
      <c r="L45" t="s">
        <v>282</v>
      </c>
      <c r="M45" t="s">
        <v>85</v>
      </c>
      <c r="N45" t="s">
        <v>86</v>
      </c>
      <c r="O45" s="2">
        <v>0.375</v>
      </c>
      <c r="P45" t="s">
        <v>87</v>
      </c>
      <c r="Q45">
        <v>1</v>
      </c>
      <c r="R45" t="s">
        <v>88</v>
      </c>
      <c r="S45">
        <v>32.988633999999998</v>
      </c>
      <c r="T45">
        <v>-116.582258</v>
      </c>
      <c r="U45" t="s">
        <v>89</v>
      </c>
      <c r="V45" t="b">
        <v>0</v>
      </c>
      <c r="W45">
        <v>9</v>
      </c>
      <c r="X45" t="s">
        <v>90</v>
      </c>
      <c r="Y45" t="s">
        <v>91</v>
      </c>
      <c r="Z45" t="s">
        <v>92</v>
      </c>
      <c r="AA45" t="s">
        <v>346</v>
      </c>
      <c r="AB45" t="s">
        <v>347</v>
      </c>
      <c r="AC45" t="s">
        <v>348</v>
      </c>
      <c r="AD45" t="s">
        <v>96</v>
      </c>
      <c r="AE45">
        <v>1</v>
      </c>
      <c r="AF45" t="s">
        <v>349</v>
      </c>
      <c r="AG45" t="b">
        <v>1</v>
      </c>
      <c r="AH45" t="s">
        <v>350</v>
      </c>
      <c r="AI45" t="s">
        <v>146</v>
      </c>
      <c r="AJ45" t="s">
        <v>147</v>
      </c>
      <c r="AK45">
        <v>43.09</v>
      </c>
      <c r="AL45" t="s">
        <v>101</v>
      </c>
      <c r="AN45" t="s">
        <v>351</v>
      </c>
      <c r="AO45">
        <v>1</v>
      </c>
      <c r="AP45" t="s">
        <v>103</v>
      </c>
      <c r="AQ45">
        <v>215.45</v>
      </c>
      <c r="AR45" t="s">
        <v>101</v>
      </c>
      <c r="AS45" t="s">
        <v>83</v>
      </c>
      <c r="AT45" t="s">
        <v>104</v>
      </c>
      <c r="AU45" t="s">
        <v>352</v>
      </c>
      <c r="AV45" t="s">
        <v>106</v>
      </c>
      <c r="AW45" t="s">
        <v>107</v>
      </c>
      <c r="AX45">
        <v>7</v>
      </c>
      <c r="AY45" t="s">
        <v>108</v>
      </c>
      <c r="AZ45" t="s">
        <v>109</v>
      </c>
      <c r="BA45" t="s">
        <v>110</v>
      </c>
      <c r="BB45" t="s">
        <v>111</v>
      </c>
      <c r="BC45" t="s">
        <v>112</v>
      </c>
      <c r="BD45" s="1">
        <v>44839</v>
      </c>
      <c r="BE45" t="s">
        <v>1612</v>
      </c>
      <c r="BF45" s="1">
        <v>44698</v>
      </c>
      <c r="BG45" t="s">
        <v>114</v>
      </c>
      <c r="BH45" s="1">
        <v>44819</v>
      </c>
      <c r="BI45">
        <v>2</v>
      </c>
      <c r="BJ45">
        <v>0.08</v>
      </c>
      <c r="BK45">
        <v>0.08</v>
      </c>
      <c r="BL45" t="s">
        <v>115</v>
      </c>
      <c r="BM45" t="s">
        <v>116</v>
      </c>
      <c r="BN45">
        <v>0.06</v>
      </c>
      <c r="BO45">
        <v>0.17</v>
      </c>
      <c r="BP45">
        <v>1</v>
      </c>
      <c r="BQ45" t="s">
        <v>117</v>
      </c>
      <c r="BR45" t="s">
        <v>118</v>
      </c>
      <c r="BS45" t="s">
        <v>119</v>
      </c>
      <c r="BT45" t="s">
        <v>120</v>
      </c>
      <c r="BV45" t="s">
        <v>1624</v>
      </c>
      <c r="BW45" t="b">
        <v>0</v>
      </c>
      <c r="BX45" t="b">
        <v>1</v>
      </c>
      <c r="BY45">
        <f>VLOOKUP(AA45,Comps2,6,FALSE)</f>
        <v>408</v>
      </c>
      <c r="BZ45">
        <f>VLOOKUP(AA45,Comps2,7,FALSE)</f>
        <v>455</v>
      </c>
      <c r="CA45" t="str">
        <f>VLOOKUP(AA45,Comps2,8,FALSE)</f>
        <v>mm</v>
      </c>
      <c r="CB45" t="str">
        <f>VLOOKUP(AA45,Comps2,9,FALSE)</f>
        <v>Field</v>
      </c>
      <c r="CC45">
        <f>VLOOKUP(AA45,Comps2,10,FALSE)</f>
        <v>1490</v>
      </c>
      <c r="CD45" t="str">
        <f>VLOOKUP(AA45,Comps2,11,FALSE)</f>
        <v>g</v>
      </c>
      <c r="CE45" t="str">
        <f>VLOOKUP(AA45,Comps2,12,FALSE)</f>
        <v>Field</v>
      </c>
      <c r="CF45">
        <f>VLOOKUP(AA45,Comps2,13,FALSE)</f>
        <v>0</v>
      </c>
      <c r="CG45" t="e">
        <f>VLOOKUP(AA45,Comps2,14,FALSE)</f>
        <v>#N/A</v>
      </c>
      <c r="CH45" t="str">
        <f>VLOOKUP(AA45,Comps2,15,FALSE)</f>
        <v>M</v>
      </c>
    </row>
    <row r="46" spans="1:86" x14ac:dyDescent="0.25">
      <c r="A46" s="1">
        <v>44698</v>
      </c>
      <c r="B46">
        <v>5</v>
      </c>
      <c r="C46">
        <v>2022</v>
      </c>
      <c r="D46" t="s">
        <v>280</v>
      </c>
      <c r="E46" t="s">
        <v>281</v>
      </c>
      <c r="F46" t="s">
        <v>78</v>
      </c>
      <c r="G46" t="s">
        <v>79</v>
      </c>
      <c r="H46" t="s">
        <v>80</v>
      </c>
      <c r="I46" t="s">
        <v>81</v>
      </c>
      <c r="J46" t="s">
        <v>82</v>
      </c>
      <c r="K46" t="s">
        <v>83</v>
      </c>
      <c r="L46" t="s">
        <v>282</v>
      </c>
      <c r="M46" t="s">
        <v>85</v>
      </c>
      <c r="N46" t="s">
        <v>86</v>
      </c>
      <c r="O46" s="2">
        <v>0.375</v>
      </c>
      <c r="P46" t="s">
        <v>87</v>
      </c>
      <c r="Q46">
        <v>1</v>
      </c>
      <c r="R46" t="s">
        <v>88</v>
      </c>
      <c r="S46">
        <v>32.988633999999998</v>
      </c>
      <c r="T46">
        <v>-116.582258</v>
      </c>
      <c r="U46" t="s">
        <v>89</v>
      </c>
      <c r="V46" t="b">
        <v>0</v>
      </c>
      <c r="W46">
        <v>9</v>
      </c>
      <c r="X46" t="s">
        <v>90</v>
      </c>
      <c r="Y46" t="s">
        <v>91</v>
      </c>
      <c r="Z46" t="s">
        <v>92</v>
      </c>
      <c r="AA46" t="s">
        <v>354</v>
      </c>
      <c r="AB46" t="s">
        <v>347</v>
      </c>
      <c r="AC46" t="s">
        <v>348</v>
      </c>
      <c r="AD46" t="s">
        <v>96</v>
      </c>
      <c r="AE46">
        <v>1</v>
      </c>
      <c r="AF46" t="s">
        <v>355</v>
      </c>
      <c r="AG46" t="b">
        <v>1</v>
      </c>
      <c r="AH46" t="s">
        <v>356</v>
      </c>
      <c r="AI46" t="s">
        <v>146</v>
      </c>
      <c r="AJ46" t="s">
        <v>147</v>
      </c>
      <c r="AK46">
        <v>43.09</v>
      </c>
      <c r="AL46" t="s">
        <v>101</v>
      </c>
      <c r="AN46" t="s">
        <v>351</v>
      </c>
      <c r="AO46">
        <v>1</v>
      </c>
      <c r="AP46" t="s">
        <v>103</v>
      </c>
      <c r="AQ46">
        <v>215.45</v>
      </c>
      <c r="AR46" t="s">
        <v>101</v>
      </c>
      <c r="AS46" t="s">
        <v>83</v>
      </c>
      <c r="AT46" t="s">
        <v>104</v>
      </c>
      <c r="AU46" t="s">
        <v>352</v>
      </c>
      <c r="AV46" t="s">
        <v>106</v>
      </c>
      <c r="AW46" t="s">
        <v>107</v>
      </c>
      <c r="AX46">
        <v>7</v>
      </c>
      <c r="AY46" t="s">
        <v>108</v>
      </c>
      <c r="AZ46" t="s">
        <v>109</v>
      </c>
      <c r="BA46" t="s">
        <v>110</v>
      </c>
      <c r="BB46" t="s">
        <v>111</v>
      </c>
      <c r="BC46" t="s">
        <v>112</v>
      </c>
      <c r="BD46" s="1">
        <v>44839</v>
      </c>
      <c r="BE46" t="s">
        <v>353</v>
      </c>
      <c r="BF46" s="1">
        <v>44698</v>
      </c>
      <c r="BG46" t="s">
        <v>114</v>
      </c>
      <c r="BH46" s="1">
        <v>44819</v>
      </c>
      <c r="BI46">
        <v>1</v>
      </c>
      <c r="BJ46">
        <v>0.08</v>
      </c>
      <c r="BK46">
        <v>0.08</v>
      </c>
      <c r="BL46" t="s">
        <v>115</v>
      </c>
      <c r="BM46" t="s">
        <v>116</v>
      </c>
      <c r="BN46">
        <v>0.06</v>
      </c>
      <c r="BO46">
        <v>0.17</v>
      </c>
      <c r="BP46">
        <v>1</v>
      </c>
      <c r="BQ46" t="s">
        <v>117</v>
      </c>
      <c r="BR46" t="s">
        <v>118</v>
      </c>
      <c r="BS46" t="s">
        <v>119</v>
      </c>
      <c r="BT46" t="s">
        <v>120</v>
      </c>
      <c r="BW46" t="b">
        <v>0</v>
      </c>
      <c r="BX46" t="b">
        <v>1</v>
      </c>
      <c r="BY46">
        <f>VLOOKUP(AA46,Comps2,6,FALSE)</f>
        <v>428</v>
      </c>
      <c r="BZ46">
        <f>VLOOKUP(AA46,Comps2,7,FALSE)</f>
        <v>478</v>
      </c>
      <c r="CA46" t="str">
        <f>VLOOKUP(AA46,Comps2,8,FALSE)</f>
        <v>mm</v>
      </c>
      <c r="CB46" t="str">
        <f>VLOOKUP(AA46,Comps2,9,FALSE)</f>
        <v>Field</v>
      </c>
      <c r="CC46">
        <f>VLOOKUP(AA46,Comps2,10,FALSE)</f>
        <v>1675</v>
      </c>
      <c r="CD46" t="str">
        <f>VLOOKUP(AA46,Comps2,11,FALSE)</f>
        <v>g</v>
      </c>
      <c r="CE46" t="str">
        <f>VLOOKUP(AA46,Comps2,12,FALSE)</f>
        <v>Field</v>
      </c>
      <c r="CF46">
        <f>VLOOKUP(AA46,Comps2,13,FALSE)</f>
        <v>0</v>
      </c>
      <c r="CG46" t="e">
        <f>VLOOKUP(AA46,Comps2,14,FALSE)</f>
        <v>#N/A</v>
      </c>
      <c r="CH46" t="str">
        <f>VLOOKUP(AA46,Comps2,15,FALSE)</f>
        <v>M</v>
      </c>
    </row>
    <row r="47" spans="1:86" x14ac:dyDescent="0.25">
      <c r="A47" s="1">
        <v>44698</v>
      </c>
      <c r="B47">
        <v>5</v>
      </c>
      <c r="C47">
        <v>2022</v>
      </c>
      <c r="D47" t="s">
        <v>280</v>
      </c>
      <c r="E47" t="s">
        <v>281</v>
      </c>
      <c r="F47" t="s">
        <v>78</v>
      </c>
      <c r="G47" t="s">
        <v>79</v>
      </c>
      <c r="H47" t="s">
        <v>80</v>
      </c>
      <c r="I47" t="s">
        <v>81</v>
      </c>
      <c r="J47" t="s">
        <v>82</v>
      </c>
      <c r="K47" t="s">
        <v>83</v>
      </c>
      <c r="L47" t="s">
        <v>282</v>
      </c>
      <c r="M47" t="s">
        <v>85</v>
      </c>
      <c r="N47" t="s">
        <v>86</v>
      </c>
      <c r="O47" s="2">
        <v>0.375</v>
      </c>
      <c r="P47" t="s">
        <v>87</v>
      </c>
      <c r="Q47">
        <v>1</v>
      </c>
      <c r="R47" t="s">
        <v>88</v>
      </c>
      <c r="S47">
        <v>32.988633999999998</v>
      </c>
      <c r="T47">
        <v>-116.582258</v>
      </c>
      <c r="U47" t="s">
        <v>89</v>
      </c>
      <c r="V47" t="b">
        <v>0</v>
      </c>
      <c r="W47">
        <v>9</v>
      </c>
      <c r="X47" t="s">
        <v>90</v>
      </c>
      <c r="Y47" t="s">
        <v>91</v>
      </c>
      <c r="Z47" t="s">
        <v>92</v>
      </c>
      <c r="AA47" t="s">
        <v>354</v>
      </c>
      <c r="AB47" t="s">
        <v>347</v>
      </c>
      <c r="AC47" t="s">
        <v>348</v>
      </c>
      <c r="AD47" t="s">
        <v>96</v>
      </c>
      <c r="AE47">
        <v>1</v>
      </c>
      <c r="AF47" t="s">
        <v>355</v>
      </c>
      <c r="AG47" t="b">
        <v>1</v>
      </c>
      <c r="AH47" t="s">
        <v>356</v>
      </c>
      <c r="AI47" t="s">
        <v>146</v>
      </c>
      <c r="AJ47" t="s">
        <v>147</v>
      </c>
      <c r="AK47">
        <v>43.09</v>
      </c>
      <c r="AL47" t="s">
        <v>101</v>
      </c>
      <c r="AN47" t="s">
        <v>351</v>
      </c>
      <c r="AO47">
        <v>1</v>
      </c>
      <c r="AP47" t="s">
        <v>103</v>
      </c>
      <c r="AQ47">
        <v>215.45</v>
      </c>
      <c r="AR47" t="s">
        <v>101</v>
      </c>
      <c r="AS47" t="s">
        <v>83</v>
      </c>
      <c r="AT47" t="s">
        <v>104</v>
      </c>
      <c r="AU47" t="s">
        <v>352</v>
      </c>
      <c r="AV47" t="s">
        <v>106</v>
      </c>
      <c r="AW47" t="s">
        <v>107</v>
      </c>
      <c r="AX47">
        <v>7</v>
      </c>
      <c r="AY47" t="s">
        <v>108</v>
      </c>
      <c r="AZ47" t="s">
        <v>109</v>
      </c>
      <c r="BA47" t="s">
        <v>110</v>
      </c>
      <c r="BB47" t="s">
        <v>111</v>
      </c>
      <c r="BC47" t="s">
        <v>112</v>
      </c>
      <c r="BD47" s="1">
        <v>44839</v>
      </c>
      <c r="BE47" t="s">
        <v>1612</v>
      </c>
      <c r="BF47" s="1">
        <v>44698</v>
      </c>
      <c r="BG47" t="s">
        <v>114</v>
      </c>
      <c r="BH47" s="1">
        <v>44819</v>
      </c>
      <c r="BI47">
        <v>2</v>
      </c>
      <c r="BJ47">
        <v>0.08</v>
      </c>
      <c r="BK47">
        <v>0.08</v>
      </c>
      <c r="BL47" t="s">
        <v>115</v>
      </c>
      <c r="BM47" t="s">
        <v>116</v>
      </c>
      <c r="BN47">
        <v>0.06</v>
      </c>
      <c r="BO47">
        <v>0.17</v>
      </c>
      <c r="BP47">
        <v>1</v>
      </c>
      <c r="BQ47" t="s">
        <v>117</v>
      </c>
      <c r="BR47" t="s">
        <v>118</v>
      </c>
      <c r="BS47" t="s">
        <v>119</v>
      </c>
      <c r="BT47" t="s">
        <v>120</v>
      </c>
      <c r="BV47" t="s">
        <v>1624</v>
      </c>
      <c r="BW47" t="b">
        <v>0</v>
      </c>
      <c r="BX47" t="b">
        <v>1</v>
      </c>
      <c r="BY47">
        <f>VLOOKUP(AA47,Comps2,6,FALSE)</f>
        <v>428</v>
      </c>
      <c r="BZ47">
        <f>VLOOKUP(AA47,Comps2,7,FALSE)</f>
        <v>478</v>
      </c>
      <c r="CA47" t="str">
        <f>VLOOKUP(AA47,Comps2,8,FALSE)</f>
        <v>mm</v>
      </c>
      <c r="CB47" t="str">
        <f>VLOOKUP(AA47,Comps2,9,FALSE)</f>
        <v>Field</v>
      </c>
      <c r="CC47">
        <f>VLOOKUP(AA47,Comps2,10,FALSE)</f>
        <v>1675</v>
      </c>
      <c r="CD47" t="str">
        <f>VLOOKUP(AA47,Comps2,11,FALSE)</f>
        <v>g</v>
      </c>
      <c r="CE47" t="str">
        <f>VLOOKUP(AA47,Comps2,12,FALSE)</f>
        <v>Field</v>
      </c>
      <c r="CF47">
        <f>VLOOKUP(AA47,Comps2,13,FALSE)</f>
        <v>0</v>
      </c>
      <c r="CG47" t="e">
        <f>VLOOKUP(AA47,Comps2,14,FALSE)</f>
        <v>#N/A</v>
      </c>
      <c r="CH47" t="str">
        <f>VLOOKUP(AA47,Comps2,15,FALSE)</f>
        <v>M</v>
      </c>
    </row>
    <row r="48" spans="1:86" x14ac:dyDescent="0.25">
      <c r="A48" s="1">
        <v>44698</v>
      </c>
      <c r="B48">
        <v>5</v>
      </c>
      <c r="C48">
        <v>2022</v>
      </c>
      <c r="D48" t="s">
        <v>280</v>
      </c>
      <c r="E48" t="s">
        <v>281</v>
      </c>
      <c r="F48" t="s">
        <v>78</v>
      </c>
      <c r="G48" t="s">
        <v>79</v>
      </c>
      <c r="H48" t="s">
        <v>80</v>
      </c>
      <c r="I48" t="s">
        <v>81</v>
      </c>
      <c r="J48" t="s">
        <v>82</v>
      </c>
      <c r="K48" t="s">
        <v>83</v>
      </c>
      <c r="L48" t="s">
        <v>282</v>
      </c>
      <c r="M48" t="s">
        <v>85</v>
      </c>
      <c r="N48" t="s">
        <v>86</v>
      </c>
      <c r="O48" s="2">
        <v>0.375</v>
      </c>
      <c r="P48" t="s">
        <v>87</v>
      </c>
      <c r="Q48">
        <v>1</v>
      </c>
      <c r="R48" t="s">
        <v>88</v>
      </c>
      <c r="S48">
        <v>32.988633999999998</v>
      </c>
      <c r="T48">
        <v>-116.582258</v>
      </c>
      <c r="U48" t="s">
        <v>89</v>
      </c>
      <c r="V48" t="b">
        <v>0</v>
      </c>
      <c r="W48">
        <v>9</v>
      </c>
      <c r="X48" t="s">
        <v>90</v>
      </c>
      <c r="Y48" t="s">
        <v>91</v>
      </c>
      <c r="Z48" t="s">
        <v>92</v>
      </c>
      <c r="AA48" t="s">
        <v>357</v>
      </c>
      <c r="AB48" t="s">
        <v>347</v>
      </c>
      <c r="AC48" t="s">
        <v>348</v>
      </c>
      <c r="AD48" t="s">
        <v>96</v>
      </c>
      <c r="AE48">
        <v>1</v>
      </c>
      <c r="AF48" t="s">
        <v>358</v>
      </c>
      <c r="AG48" t="b">
        <v>1</v>
      </c>
      <c r="AH48" t="s">
        <v>359</v>
      </c>
      <c r="AI48" t="s">
        <v>146</v>
      </c>
      <c r="AJ48" t="s">
        <v>147</v>
      </c>
      <c r="AK48">
        <v>43.09</v>
      </c>
      <c r="AL48" t="s">
        <v>101</v>
      </c>
      <c r="AN48" t="s">
        <v>351</v>
      </c>
      <c r="AO48">
        <v>1</v>
      </c>
      <c r="AP48" t="s">
        <v>103</v>
      </c>
      <c r="AQ48">
        <v>215.45</v>
      </c>
      <c r="AR48" t="s">
        <v>101</v>
      </c>
      <c r="AS48" t="s">
        <v>83</v>
      </c>
      <c r="AT48" t="s">
        <v>104</v>
      </c>
      <c r="AU48" t="s">
        <v>352</v>
      </c>
      <c r="AV48" t="s">
        <v>106</v>
      </c>
      <c r="AW48" t="s">
        <v>107</v>
      </c>
      <c r="AX48">
        <v>7</v>
      </c>
      <c r="AY48" t="s">
        <v>108</v>
      </c>
      <c r="AZ48" t="s">
        <v>109</v>
      </c>
      <c r="BA48" t="s">
        <v>110</v>
      </c>
      <c r="BB48" t="s">
        <v>111</v>
      </c>
      <c r="BC48" t="s">
        <v>112</v>
      </c>
      <c r="BD48" s="1">
        <v>44839</v>
      </c>
      <c r="BE48" t="s">
        <v>353</v>
      </c>
      <c r="BF48" s="1">
        <v>44698</v>
      </c>
      <c r="BG48" t="s">
        <v>114</v>
      </c>
      <c r="BH48" s="1">
        <v>44819</v>
      </c>
      <c r="BI48">
        <v>1</v>
      </c>
      <c r="BJ48">
        <v>0.08</v>
      </c>
      <c r="BK48">
        <v>0.08</v>
      </c>
      <c r="BL48" t="s">
        <v>115</v>
      </c>
      <c r="BM48" t="s">
        <v>116</v>
      </c>
      <c r="BN48">
        <v>0.06</v>
      </c>
      <c r="BO48">
        <v>0.17</v>
      </c>
      <c r="BP48">
        <v>1</v>
      </c>
      <c r="BQ48" t="s">
        <v>117</v>
      </c>
      <c r="BR48" t="s">
        <v>118</v>
      </c>
      <c r="BS48" t="s">
        <v>119</v>
      </c>
      <c r="BT48" t="s">
        <v>120</v>
      </c>
      <c r="BW48" t="b">
        <v>0</v>
      </c>
      <c r="BX48" t="b">
        <v>1</v>
      </c>
      <c r="BY48">
        <f>VLOOKUP(AA48,Comps2,6,FALSE)</f>
        <v>420</v>
      </c>
      <c r="BZ48">
        <f>VLOOKUP(AA48,Comps2,7,FALSE)</f>
        <v>455</v>
      </c>
      <c r="CA48" t="str">
        <f>VLOOKUP(AA48,Comps2,8,FALSE)</f>
        <v>mm</v>
      </c>
      <c r="CB48" t="str">
        <f>VLOOKUP(AA48,Comps2,9,FALSE)</f>
        <v>Field</v>
      </c>
      <c r="CC48">
        <f>VLOOKUP(AA48,Comps2,10,FALSE)</f>
        <v>1385</v>
      </c>
      <c r="CD48" t="str">
        <f>VLOOKUP(AA48,Comps2,11,FALSE)</f>
        <v>g</v>
      </c>
      <c r="CE48" t="str">
        <f>VLOOKUP(AA48,Comps2,12,FALSE)</f>
        <v>Field</v>
      </c>
      <c r="CF48">
        <f>VLOOKUP(AA48,Comps2,13,FALSE)</f>
        <v>0</v>
      </c>
      <c r="CG48" t="e">
        <f>VLOOKUP(AA48,Comps2,14,FALSE)</f>
        <v>#N/A</v>
      </c>
      <c r="CH48" t="str">
        <f>VLOOKUP(AA48,Comps2,15,FALSE)</f>
        <v>M</v>
      </c>
    </row>
    <row r="49" spans="1:86" x14ac:dyDescent="0.25">
      <c r="A49" s="1">
        <v>44698</v>
      </c>
      <c r="B49">
        <v>5</v>
      </c>
      <c r="C49">
        <v>2022</v>
      </c>
      <c r="D49" t="s">
        <v>280</v>
      </c>
      <c r="E49" t="s">
        <v>281</v>
      </c>
      <c r="F49" t="s">
        <v>78</v>
      </c>
      <c r="G49" t="s">
        <v>79</v>
      </c>
      <c r="H49" t="s">
        <v>80</v>
      </c>
      <c r="I49" t="s">
        <v>81</v>
      </c>
      <c r="J49" t="s">
        <v>82</v>
      </c>
      <c r="K49" t="s">
        <v>83</v>
      </c>
      <c r="L49" t="s">
        <v>282</v>
      </c>
      <c r="M49" t="s">
        <v>85</v>
      </c>
      <c r="N49" t="s">
        <v>86</v>
      </c>
      <c r="O49" s="2">
        <v>0.375</v>
      </c>
      <c r="P49" t="s">
        <v>87</v>
      </c>
      <c r="Q49">
        <v>1</v>
      </c>
      <c r="R49" t="s">
        <v>88</v>
      </c>
      <c r="S49">
        <v>32.988633999999998</v>
      </c>
      <c r="T49">
        <v>-116.582258</v>
      </c>
      <c r="U49" t="s">
        <v>89</v>
      </c>
      <c r="V49" t="b">
        <v>0</v>
      </c>
      <c r="W49">
        <v>9</v>
      </c>
      <c r="X49" t="s">
        <v>90</v>
      </c>
      <c r="Y49" t="s">
        <v>91</v>
      </c>
      <c r="Z49" t="s">
        <v>92</v>
      </c>
      <c r="AA49" t="s">
        <v>357</v>
      </c>
      <c r="AB49" t="s">
        <v>347</v>
      </c>
      <c r="AC49" t="s">
        <v>348</v>
      </c>
      <c r="AD49" t="s">
        <v>96</v>
      </c>
      <c r="AE49">
        <v>1</v>
      </c>
      <c r="AF49" t="s">
        <v>358</v>
      </c>
      <c r="AG49" t="b">
        <v>1</v>
      </c>
      <c r="AH49" t="s">
        <v>359</v>
      </c>
      <c r="AI49" t="s">
        <v>146</v>
      </c>
      <c r="AJ49" t="s">
        <v>147</v>
      </c>
      <c r="AK49">
        <v>43.09</v>
      </c>
      <c r="AL49" t="s">
        <v>101</v>
      </c>
      <c r="AN49" t="s">
        <v>351</v>
      </c>
      <c r="AO49">
        <v>1</v>
      </c>
      <c r="AP49" t="s">
        <v>103</v>
      </c>
      <c r="AQ49">
        <v>215.45</v>
      </c>
      <c r="AR49" t="s">
        <v>101</v>
      </c>
      <c r="AS49" t="s">
        <v>83</v>
      </c>
      <c r="AT49" t="s">
        <v>104</v>
      </c>
      <c r="AU49" t="s">
        <v>352</v>
      </c>
      <c r="AV49" t="s">
        <v>106</v>
      </c>
      <c r="AW49" t="s">
        <v>107</v>
      </c>
      <c r="AX49">
        <v>7</v>
      </c>
      <c r="AY49" t="s">
        <v>108</v>
      </c>
      <c r="AZ49" t="s">
        <v>109</v>
      </c>
      <c r="BA49" t="s">
        <v>110</v>
      </c>
      <c r="BB49" t="s">
        <v>111</v>
      </c>
      <c r="BC49" t="s">
        <v>112</v>
      </c>
      <c r="BD49" s="1">
        <v>44839</v>
      </c>
      <c r="BE49" t="s">
        <v>1612</v>
      </c>
      <c r="BF49" s="1">
        <v>44698</v>
      </c>
      <c r="BG49" t="s">
        <v>114</v>
      </c>
      <c r="BH49" s="1">
        <v>44819</v>
      </c>
      <c r="BI49">
        <v>2</v>
      </c>
      <c r="BJ49">
        <v>0.08</v>
      </c>
      <c r="BK49">
        <v>0.08</v>
      </c>
      <c r="BL49" t="s">
        <v>115</v>
      </c>
      <c r="BM49" t="s">
        <v>116</v>
      </c>
      <c r="BN49">
        <v>0.06</v>
      </c>
      <c r="BO49">
        <v>0.17</v>
      </c>
      <c r="BP49">
        <v>1</v>
      </c>
      <c r="BQ49" t="s">
        <v>117</v>
      </c>
      <c r="BR49" t="s">
        <v>118</v>
      </c>
      <c r="BS49" t="s">
        <v>119</v>
      </c>
      <c r="BT49" t="s">
        <v>120</v>
      </c>
      <c r="BV49" t="s">
        <v>1624</v>
      </c>
      <c r="BW49" t="b">
        <v>0</v>
      </c>
      <c r="BX49" t="b">
        <v>1</v>
      </c>
      <c r="BY49">
        <f>VLOOKUP(AA49,Comps2,6,FALSE)</f>
        <v>420</v>
      </c>
      <c r="BZ49">
        <f>VLOOKUP(AA49,Comps2,7,FALSE)</f>
        <v>455</v>
      </c>
      <c r="CA49" t="str">
        <f>VLOOKUP(AA49,Comps2,8,FALSE)</f>
        <v>mm</v>
      </c>
      <c r="CB49" t="str">
        <f>VLOOKUP(AA49,Comps2,9,FALSE)</f>
        <v>Field</v>
      </c>
      <c r="CC49">
        <f>VLOOKUP(AA49,Comps2,10,FALSE)</f>
        <v>1385</v>
      </c>
      <c r="CD49" t="str">
        <f>VLOOKUP(AA49,Comps2,11,FALSE)</f>
        <v>g</v>
      </c>
      <c r="CE49" t="str">
        <f>VLOOKUP(AA49,Comps2,12,FALSE)</f>
        <v>Field</v>
      </c>
      <c r="CF49">
        <f>VLOOKUP(AA49,Comps2,13,FALSE)</f>
        <v>0</v>
      </c>
      <c r="CG49" t="e">
        <f>VLOOKUP(AA49,Comps2,14,FALSE)</f>
        <v>#N/A</v>
      </c>
      <c r="CH49" t="str">
        <f>VLOOKUP(AA49,Comps2,15,FALSE)</f>
        <v>M</v>
      </c>
    </row>
    <row r="50" spans="1:86" x14ac:dyDescent="0.25">
      <c r="A50" s="1">
        <v>44698</v>
      </c>
      <c r="B50">
        <v>5</v>
      </c>
      <c r="C50">
        <v>2022</v>
      </c>
      <c r="D50" t="s">
        <v>280</v>
      </c>
      <c r="E50" t="s">
        <v>281</v>
      </c>
      <c r="F50" t="s">
        <v>78</v>
      </c>
      <c r="G50" t="s">
        <v>79</v>
      </c>
      <c r="H50" t="s">
        <v>80</v>
      </c>
      <c r="I50" t="s">
        <v>81</v>
      </c>
      <c r="J50" t="s">
        <v>82</v>
      </c>
      <c r="K50" t="s">
        <v>83</v>
      </c>
      <c r="L50" t="s">
        <v>282</v>
      </c>
      <c r="M50" t="s">
        <v>85</v>
      </c>
      <c r="N50" t="s">
        <v>86</v>
      </c>
      <c r="O50" s="2">
        <v>0.375</v>
      </c>
      <c r="P50" t="s">
        <v>87</v>
      </c>
      <c r="Q50">
        <v>1</v>
      </c>
      <c r="R50" t="s">
        <v>88</v>
      </c>
      <c r="S50">
        <v>32.988633999999998</v>
      </c>
      <c r="T50">
        <v>-116.582258</v>
      </c>
      <c r="U50" t="s">
        <v>89</v>
      </c>
      <c r="V50" t="b">
        <v>0</v>
      </c>
      <c r="W50">
        <v>9</v>
      </c>
      <c r="X50" t="s">
        <v>90</v>
      </c>
      <c r="Y50" t="s">
        <v>91</v>
      </c>
      <c r="Z50" t="s">
        <v>92</v>
      </c>
      <c r="AA50" t="s">
        <v>360</v>
      </c>
      <c r="AB50" t="s">
        <v>347</v>
      </c>
      <c r="AC50" t="s">
        <v>348</v>
      </c>
      <c r="AD50" t="s">
        <v>96</v>
      </c>
      <c r="AE50">
        <v>1</v>
      </c>
      <c r="AF50" t="s">
        <v>361</v>
      </c>
      <c r="AG50" t="b">
        <v>1</v>
      </c>
      <c r="AH50" t="s">
        <v>362</v>
      </c>
      <c r="AI50" t="s">
        <v>146</v>
      </c>
      <c r="AJ50" t="s">
        <v>147</v>
      </c>
      <c r="AK50">
        <v>43.09</v>
      </c>
      <c r="AL50" t="s">
        <v>101</v>
      </c>
      <c r="AN50" t="s">
        <v>351</v>
      </c>
      <c r="AO50">
        <v>1</v>
      </c>
      <c r="AP50" t="s">
        <v>103</v>
      </c>
      <c r="AQ50">
        <v>215.45</v>
      </c>
      <c r="AR50" t="s">
        <v>101</v>
      </c>
      <c r="AS50" t="s">
        <v>83</v>
      </c>
      <c r="AT50" t="s">
        <v>104</v>
      </c>
      <c r="AU50" t="s">
        <v>352</v>
      </c>
      <c r="AV50" t="s">
        <v>106</v>
      </c>
      <c r="AW50" t="s">
        <v>107</v>
      </c>
      <c r="AX50">
        <v>7</v>
      </c>
      <c r="AY50" t="s">
        <v>108</v>
      </c>
      <c r="AZ50" t="s">
        <v>109</v>
      </c>
      <c r="BA50" t="s">
        <v>110</v>
      </c>
      <c r="BB50" t="s">
        <v>111</v>
      </c>
      <c r="BC50" t="s">
        <v>112</v>
      </c>
      <c r="BD50" s="1">
        <v>44839</v>
      </c>
      <c r="BE50" t="s">
        <v>353</v>
      </c>
      <c r="BF50" s="1">
        <v>44698</v>
      </c>
      <c r="BG50" t="s">
        <v>114</v>
      </c>
      <c r="BH50" s="1">
        <v>44819</v>
      </c>
      <c r="BI50">
        <v>1</v>
      </c>
      <c r="BJ50">
        <v>0.08</v>
      </c>
      <c r="BK50">
        <v>0.08</v>
      </c>
      <c r="BL50" t="s">
        <v>115</v>
      </c>
      <c r="BM50" t="s">
        <v>116</v>
      </c>
      <c r="BN50">
        <v>0.06</v>
      </c>
      <c r="BO50">
        <v>0.17</v>
      </c>
      <c r="BP50">
        <v>1</v>
      </c>
      <c r="BQ50" t="s">
        <v>117</v>
      </c>
      <c r="BR50" t="s">
        <v>118</v>
      </c>
      <c r="BS50" t="s">
        <v>119</v>
      </c>
      <c r="BT50" t="s">
        <v>120</v>
      </c>
      <c r="BW50" t="b">
        <v>0</v>
      </c>
      <c r="BX50" t="b">
        <v>1</v>
      </c>
      <c r="BY50">
        <f>VLOOKUP(AA50,Comps2,6,FALSE)</f>
        <v>405</v>
      </c>
      <c r="BZ50">
        <f>VLOOKUP(AA50,Comps2,7,FALSE)</f>
        <v>454</v>
      </c>
      <c r="CA50" t="str">
        <f>VLOOKUP(AA50,Comps2,8,FALSE)</f>
        <v>mm</v>
      </c>
      <c r="CB50" t="str">
        <f>VLOOKUP(AA50,Comps2,9,FALSE)</f>
        <v>Field</v>
      </c>
      <c r="CC50">
        <f>VLOOKUP(AA50,Comps2,10,FALSE)</f>
        <v>1640</v>
      </c>
      <c r="CD50" t="str">
        <f>VLOOKUP(AA50,Comps2,11,FALSE)</f>
        <v>g</v>
      </c>
      <c r="CE50" t="str">
        <f>VLOOKUP(AA50,Comps2,12,FALSE)</f>
        <v>Field</v>
      </c>
      <c r="CF50">
        <f>VLOOKUP(AA50,Comps2,13,FALSE)</f>
        <v>0</v>
      </c>
      <c r="CG50" t="e">
        <f>VLOOKUP(AA50,Comps2,14,FALSE)</f>
        <v>#N/A</v>
      </c>
      <c r="CH50" t="str">
        <f>VLOOKUP(AA50,Comps2,15,FALSE)</f>
        <v>M</v>
      </c>
    </row>
    <row r="51" spans="1:86" x14ac:dyDescent="0.25">
      <c r="A51" s="1">
        <v>44698</v>
      </c>
      <c r="B51">
        <v>5</v>
      </c>
      <c r="C51">
        <v>2022</v>
      </c>
      <c r="D51" t="s">
        <v>280</v>
      </c>
      <c r="E51" t="s">
        <v>281</v>
      </c>
      <c r="F51" t="s">
        <v>78</v>
      </c>
      <c r="G51" t="s">
        <v>79</v>
      </c>
      <c r="H51" t="s">
        <v>80</v>
      </c>
      <c r="I51" t="s">
        <v>81</v>
      </c>
      <c r="J51" t="s">
        <v>82</v>
      </c>
      <c r="K51" t="s">
        <v>83</v>
      </c>
      <c r="L51" t="s">
        <v>282</v>
      </c>
      <c r="M51" t="s">
        <v>85</v>
      </c>
      <c r="N51" t="s">
        <v>86</v>
      </c>
      <c r="O51" s="2">
        <v>0.375</v>
      </c>
      <c r="P51" t="s">
        <v>87</v>
      </c>
      <c r="Q51">
        <v>1</v>
      </c>
      <c r="R51" t="s">
        <v>88</v>
      </c>
      <c r="S51">
        <v>32.988633999999998</v>
      </c>
      <c r="T51">
        <v>-116.582258</v>
      </c>
      <c r="U51" t="s">
        <v>89</v>
      </c>
      <c r="V51" t="b">
        <v>0</v>
      </c>
      <c r="W51">
        <v>9</v>
      </c>
      <c r="X51" t="s">
        <v>90</v>
      </c>
      <c r="Y51" t="s">
        <v>91</v>
      </c>
      <c r="Z51" t="s">
        <v>92</v>
      </c>
      <c r="AA51" t="s">
        <v>360</v>
      </c>
      <c r="AB51" t="s">
        <v>347</v>
      </c>
      <c r="AC51" t="s">
        <v>348</v>
      </c>
      <c r="AD51" t="s">
        <v>96</v>
      </c>
      <c r="AE51">
        <v>1</v>
      </c>
      <c r="AF51" t="s">
        <v>361</v>
      </c>
      <c r="AG51" t="b">
        <v>1</v>
      </c>
      <c r="AH51" t="s">
        <v>362</v>
      </c>
      <c r="AI51" t="s">
        <v>146</v>
      </c>
      <c r="AJ51" t="s">
        <v>147</v>
      </c>
      <c r="AK51">
        <v>43.09</v>
      </c>
      <c r="AL51" t="s">
        <v>101</v>
      </c>
      <c r="AN51" t="s">
        <v>351</v>
      </c>
      <c r="AO51">
        <v>1</v>
      </c>
      <c r="AP51" t="s">
        <v>103</v>
      </c>
      <c r="AQ51">
        <v>215.45</v>
      </c>
      <c r="AR51" t="s">
        <v>101</v>
      </c>
      <c r="AS51" t="s">
        <v>83</v>
      </c>
      <c r="AT51" t="s">
        <v>104</v>
      </c>
      <c r="AU51" t="s">
        <v>352</v>
      </c>
      <c r="AV51" t="s">
        <v>106</v>
      </c>
      <c r="AW51" t="s">
        <v>107</v>
      </c>
      <c r="AX51">
        <v>7</v>
      </c>
      <c r="AY51" t="s">
        <v>108</v>
      </c>
      <c r="AZ51" t="s">
        <v>109</v>
      </c>
      <c r="BA51" t="s">
        <v>110</v>
      </c>
      <c r="BB51" t="s">
        <v>111</v>
      </c>
      <c r="BC51" t="s">
        <v>112</v>
      </c>
      <c r="BD51" s="1">
        <v>44839</v>
      </c>
      <c r="BE51" t="s">
        <v>1612</v>
      </c>
      <c r="BF51" s="1">
        <v>44698</v>
      </c>
      <c r="BG51" t="s">
        <v>114</v>
      </c>
      <c r="BH51" s="1">
        <v>44819</v>
      </c>
      <c r="BI51">
        <v>2</v>
      </c>
      <c r="BJ51">
        <v>0.08</v>
      </c>
      <c r="BK51">
        <v>0.08</v>
      </c>
      <c r="BL51" t="s">
        <v>115</v>
      </c>
      <c r="BM51" t="s">
        <v>116</v>
      </c>
      <c r="BN51">
        <v>0.06</v>
      </c>
      <c r="BO51">
        <v>0.17</v>
      </c>
      <c r="BP51">
        <v>1</v>
      </c>
      <c r="BQ51" t="s">
        <v>117</v>
      </c>
      <c r="BR51" t="s">
        <v>118</v>
      </c>
      <c r="BS51" t="s">
        <v>119</v>
      </c>
      <c r="BT51" t="s">
        <v>120</v>
      </c>
      <c r="BV51" t="s">
        <v>1624</v>
      </c>
      <c r="BW51" t="b">
        <v>0</v>
      </c>
      <c r="BX51" t="b">
        <v>1</v>
      </c>
      <c r="BY51">
        <f>VLOOKUP(AA51,Comps2,6,FALSE)</f>
        <v>405</v>
      </c>
      <c r="BZ51">
        <f>VLOOKUP(AA51,Comps2,7,FALSE)</f>
        <v>454</v>
      </c>
      <c r="CA51" t="str">
        <f>VLOOKUP(AA51,Comps2,8,FALSE)</f>
        <v>mm</v>
      </c>
      <c r="CB51" t="str">
        <f>VLOOKUP(AA51,Comps2,9,FALSE)</f>
        <v>Field</v>
      </c>
      <c r="CC51">
        <f>VLOOKUP(AA51,Comps2,10,FALSE)</f>
        <v>1640</v>
      </c>
      <c r="CD51" t="str">
        <f>VLOOKUP(AA51,Comps2,11,FALSE)</f>
        <v>g</v>
      </c>
      <c r="CE51" t="str">
        <f>VLOOKUP(AA51,Comps2,12,FALSE)</f>
        <v>Field</v>
      </c>
      <c r="CF51">
        <f>VLOOKUP(AA51,Comps2,13,FALSE)</f>
        <v>0</v>
      </c>
      <c r="CG51" t="e">
        <f>VLOOKUP(AA51,Comps2,14,FALSE)</f>
        <v>#N/A</v>
      </c>
      <c r="CH51" t="str">
        <f>VLOOKUP(AA51,Comps2,15,FALSE)</f>
        <v>M</v>
      </c>
    </row>
    <row r="52" spans="1:86" x14ac:dyDescent="0.25">
      <c r="A52" s="1">
        <v>44698</v>
      </c>
      <c r="B52">
        <v>5</v>
      </c>
      <c r="C52">
        <v>2022</v>
      </c>
      <c r="D52" t="s">
        <v>280</v>
      </c>
      <c r="E52" t="s">
        <v>281</v>
      </c>
      <c r="F52" t="s">
        <v>78</v>
      </c>
      <c r="G52" t="s">
        <v>79</v>
      </c>
      <c r="H52" t="s">
        <v>80</v>
      </c>
      <c r="I52" t="s">
        <v>81</v>
      </c>
      <c r="J52" t="s">
        <v>82</v>
      </c>
      <c r="K52" t="s">
        <v>83</v>
      </c>
      <c r="L52" t="s">
        <v>282</v>
      </c>
      <c r="M52" t="s">
        <v>85</v>
      </c>
      <c r="N52" t="s">
        <v>86</v>
      </c>
      <c r="O52" s="2">
        <v>0.375</v>
      </c>
      <c r="P52" t="s">
        <v>87</v>
      </c>
      <c r="Q52">
        <v>1</v>
      </c>
      <c r="R52" t="s">
        <v>88</v>
      </c>
      <c r="S52">
        <v>32.988633999999998</v>
      </c>
      <c r="T52">
        <v>-116.582258</v>
      </c>
      <c r="U52" t="s">
        <v>89</v>
      </c>
      <c r="V52" t="b">
        <v>0</v>
      </c>
      <c r="W52">
        <v>9</v>
      </c>
      <c r="X52" t="s">
        <v>90</v>
      </c>
      <c r="Y52" t="s">
        <v>91</v>
      </c>
      <c r="Z52" t="s">
        <v>92</v>
      </c>
      <c r="AA52" t="s">
        <v>363</v>
      </c>
      <c r="AB52" t="s">
        <v>347</v>
      </c>
      <c r="AC52" t="s">
        <v>348</v>
      </c>
      <c r="AD52" t="s">
        <v>96</v>
      </c>
      <c r="AE52">
        <v>1</v>
      </c>
      <c r="AF52" t="s">
        <v>364</v>
      </c>
      <c r="AG52" t="b">
        <v>1</v>
      </c>
      <c r="AH52" t="s">
        <v>365</v>
      </c>
      <c r="AI52" t="s">
        <v>146</v>
      </c>
      <c r="AJ52" t="s">
        <v>147</v>
      </c>
      <c r="AK52">
        <v>43.09</v>
      </c>
      <c r="AL52" t="s">
        <v>101</v>
      </c>
      <c r="AN52" t="s">
        <v>351</v>
      </c>
      <c r="AO52">
        <v>1</v>
      </c>
      <c r="AP52" t="s">
        <v>103</v>
      </c>
      <c r="AQ52">
        <v>215.45</v>
      </c>
      <c r="AR52" t="s">
        <v>101</v>
      </c>
      <c r="AS52" t="s">
        <v>83</v>
      </c>
      <c r="AT52" t="s">
        <v>104</v>
      </c>
      <c r="AU52" t="s">
        <v>352</v>
      </c>
      <c r="AV52" t="s">
        <v>106</v>
      </c>
      <c r="AW52" t="s">
        <v>107</v>
      </c>
      <c r="AX52">
        <v>7</v>
      </c>
      <c r="AY52" t="s">
        <v>108</v>
      </c>
      <c r="AZ52" t="s">
        <v>109</v>
      </c>
      <c r="BA52" t="s">
        <v>110</v>
      </c>
      <c r="BB52" t="s">
        <v>111</v>
      </c>
      <c r="BC52" t="s">
        <v>112</v>
      </c>
      <c r="BD52" s="1">
        <v>44839</v>
      </c>
      <c r="BE52" t="s">
        <v>353</v>
      </c>
      <c r="BF52" s="1">
        <v>44698</v>
      </c>
      <c r="BG52" t="s">
        <v>114</v>
      </c>
      <c r="BH52" s="1">
        <v>44819</v>
      </c>
      <c r="BI52">
        <v>1</v>
      </c>
      <c r="BJ52">
        <v>0.08</v>
      </c>
      <c r="BK52">
        <v>0.08</v>
      </c>
      <c r="BL52" t="s">
        <v>115</v>
      </c>
      <c r="BM52" t="s">
        <v>116</v>
      </c>
      <c r="BN52">
        <v>0.06</v>
      </c>
      <c r="BO52">
        <v>0.17</v>
      </c>
      <c r="BP52">
        <v>1</v>
      </c>
      <c r="BQ52" t="s">
        <v>117</v>
      </c>
      <c r="BR52" t="s">
        <v>118</v>
      </c>
      <c r="BS52" t="s">
        <v>119</v>
      </c>
      <c r="BT52" t="s">
        <v>120</v>
      </c>
      <c r="BW52" t="b">
        <v>0</v>
      </c>
      <c r="BX52" t="b">
        <v>1</v>
      </c>
      <c r="BY52">
        <f>VLOOKUP(AA52,Comps2,6,FALSE)</f>
        <v>450</v>
      </c>
      <c r="BZ52">
        <f>VLOOKUP(AA52,Comps2,7,FALSE)</f>
        <v>500</v>
      </c>
      <c r="CA52" t="str">
        <f>VLOOKUP(AA52,Comps2,8,FALSE)</f>
        <v>mm</v>
      </c>
      <c r="CB52" t="str">
        <f>VLOOKUP(AA52,Comps2,9,FALSE)</f>
        <v>Field</v>
      </c>
      <c r="CC52">
        <f>VLOOKUP(AA52,Comps2,10,FALSE)</f>
        <v>1985</v>
      </c>
      <c r="CD52" t="str">
        <f>VLOOKUP(AA52,Comps2,11,FALSE)</f>
        <v>g</v>
      </c>
      <c r="CE52" t="str">
        <f>VLOOKUP(AA52,Comps2,12,FALSE)</f>
        <v>Field</v>
      </c>
      <c r="CF52">
        <f>VLOOKUP(AA52,Comps2,13,FALSE)</f>
        <v>0</v>
      </c>
      <c r="CG52" t="e">
        <f>VLOOKUP(AA52,Comps2,14,FALSE)</f>
        <v>#N/A</v>
      </c>
      <c r="CH52" t="str">
        <f>VLOOKUP(AA52,Comps2,15,FALSE)</f>
        <v>M</v>
      </c>
    </row>
    <row r="53" spans="1:86" x14ac:dyDescent="0.25">
      <c r="A53" s="1">
        <v>44698</v>
      </c>
      <c r="B53">
        <v>5</v>
      </c>
      <c r="C53">
        <v>2022</v>
      </c>
      <c r="D53" t="s">
        <v>280</v>
      </c>
      <c r="E53" t="s">
        <v>281</v>
      </c>
      <c r="F53" t="s">
        <v>78</v>
      </c>
      <c r="G53" t="s">
        <v>79</v>
      </c>
      <c r="H53" t="s">
        <v>80</v>
      </c>
      <c r="I53" t="s">
        <v>81</v>
      </c>
      <c r="J53" t="s">
        <v>82</v>
      </c>
      <c r="K53" t="s">
        <v>83</v>
      </c>
      <c r="L53" t="s">
        <v>282</v>
      </c>
      <c r="M53" t="s">
        <v>85</v>
      </c>
      <c r="N53" t="s">
        <v>86</v>
      </c>
      <c r="O53" s="2">
        <v>0.375</v>
      </c>
      <c r="P53" t="s">
        <v>87</v>
      </c>
      <c r="Q53">
        <v>1</v>
      </c>
      <c r="R53" t="s">
        <v>88</v>
      </c>
      <c r="S53">
        <v>32.988633999999998</v>
      </c>
      <c r="T53">
        <v>-116.582258</v>
      </c>
      <c r="U53" t="s">
        <v>89</v>
      </c>
      <c r="V53" t="b">
        <v>0</v>
      </c>
      <c r="W53">
        <v>9</v>
      </c>
      <c r="X53" t="s">
        <v>90</v>
      </c>
      <c r="Y53" t="s">
        <v>91</v>
      </c>
      <c r="Z53" t="s">
        <v>92</v>
      </c>
      <c r="AA53" t="s">
        <v>363</v>
      </c>
      <c r="AB53" t="s">
        <v>347</v>
      </c>
      <c r="AC53" t="s">
        <v>348</v>
      </c>
      <c r="AD53" t="s">
        <v>96</v>
      </c>
      <c r="AE53">
        <v>1</v>
      </c>
      <c r="AF53" t="s">
        <v>364</v>
      </c>
      <c r="AG53" t="b">
        <v>1</v>
      </c>
      <c r="AH53" t="s">
        <v>365</v>
      </c>
      <c r="AI53" t="s">
        <v>146</v>
      </c>
      <c r="AJ53" t="s">
        <v>147</v>
      </c>
      <c r="AK53">
        <v>43.09</v>
      </c>
      <c r="AL53" t="s">
        <v>101</v>
      </c>
      <c r="AN53" t="s">
        <v>351</v>
      </c>
      <c r="AO53">
        <v>1</v>
      </c>
      <c r="AP53" t="s">
        <v>103</v>
      </c>
      <c r="AQ53">
        <v>215.45</v>
      </c>
      <c r="AR53" t="s">
        <v>101</v>
      </c>
      <c r="AS53" t="s">
        <v>83</v>
      </c>
      <c r="AT53" t="s">
        <v>104</v>
      </c>
      <c r="AU53" t="s">
        <v>352</v>
      </c>
      <c r="AV53" t="s">
        <v>106</v>
      </c>
      <c r="AW53" t="s">
        <v>107</v>
      </c>
      <c r="AX53">
        <v>7</v>
      </c>
      <c r="AY53" t="s">
        <v>108</v>
      </c>
      <c r="AZ53" t="s">
        <v>109</v>
      </c>
      <c r="BA53" t="s">
        <v>110</v>
      </c>
      <c r="BB53" t="s">
        <v>111</v>
      </c>
      <c r="BC53" t="s">
        <v>112</v>
      </c>
      <c r="BD53" s="1">
        <v>44839</v>
      </c>
      <c r="BE53" t="s">
        <v>1612</v>
      </c>
      <c r="BF53" s="1">
        <v>44698</v>
      </c>
      <c r="BG53" t="s">
        <v>114</v>
      </c>
      <c r="BH53" s="1">
        <v>44819</v>
      </c>
      <c r="BI53">
        <v>2</v>
      </c>
      <c r="BJ53">
        <v>0.08</v>
      </c>
      <c r="BK53">
        <v>0.08</v>
      </c>
      <c r="BL53" t="s">
        <v>115</v>
      </c>
      <c r="BM53" t="s">
        <v>116</v>
      </c>
      <c r="BN53">
        <v>0.06</v>
      </c>
      <c r="BO53">
        <v>0.17</v>
      </c>
      <c r="BP53">
        <v>1</v>
      </c>
      <c r="BQ53" t="s">
        <v>117</v>
      </c>
      <c r="BR53" t="s">
        <v>118</v>
      </c>
      <c r="BS53" t="s">
        <v>119</v>
      </c>
      <c r="BT53" t="s">
        <v>120</v>
      </c>
      <c r="BV53" t="s">
        <v>1624</v>
      </c>
      <c r="BW53" t="b">
        <v>0</v>
      </c>
      <c r="BX53" t="b">
        <v>1</v>
      </c>
      <c r="BY53">
        <f>VLOOKUP(AA53,Comps2,6,FALSE)</f>
        <v>450</v>
      </c>
      <c r="BZ53">
        <f>VLOOKUP(AA53,Comps2,7,FALSE)</f>
        <v>500</v>
      </c>
      <c r="CA53" t="str">
        <f>VLOOKUP(AA53,Comps2,8,FALSE)</f>
        <v>mm</v>
      </c>
      <c r="CB53" t="str">
        <f>VLOOKUP(AA53,Comps2,9,FALSE)</f>
        <v>Field</v>
      </c>
      <c r="CC53">
        <f>VLOOKUP(AA53,Comps2,10,FALSE)</f>
        <v>1985</v>
      </c>
      <c r="CD53" t="str">
        <f>VLOOKUP(AA53,Comps2,11,FALSE)</f>
        <v>g</v>
      </c>
      <c r="CE53" t="str">
        <f>VLOOKUP(AA53,Comps2,12,FALSE)</f>
        <v>Field</v>
      </c>
      <c r="CF53">
        <f>VLOOKUP(AA53,Comps2,13,FALSE)</f>
        <v>0</v>
      </c>
      <c r="CG53" t="e">
        <f>VLOOKUP(AA53,Comps2,14,FALSE)</f>
        <v>#N/A</v>
      </c>
      <c r="CH53" t="str">
        <f>VLOOKUP(AA53,Comps2,15,FALSE)</f>
        <v>M</v>
      </c>
    </row>
    <row r="54" spans="1:86" x14ac:dyDescent="0.25">
      <c r="A54" s="1">
        <v>44698</v>
      </c>
      <c r="B54">
        <v>5</v>
      </c>
      <c r="C54">
        <v>2022</v>
      </c>
      <c r="D54" t="s">
        <v>280</v>
      </c>
      <c r="E54" t="s">
        <v>281</v>
      </c>
      <c r="F54" t="s">
        <v>78</v>
      </c>
      <c r="G54" t="s">
        <v>79</v>
      </c>
      <c r="H54" t="s">
        <v>80</v>
      </c>
      <c r="I54" t="s">
        <v>81</v>
      </c>
      <c r="J54" t="s">
        <v>82</v>
      </c>
      <c r="K54" t="s">
        <v>83</v>
      </c>
      <c r="L54" t="s">
        <v>282</v>
      </c>
      <c r="M54" t="s">
        <v>85</v>
      </c>
      <c r="N54" t="s">
        <v>86</v>
      </c>
      <c r="O54" s="2">
        <v>0.375</v>
      </c>
      <c r="P54" t="s">
        <v>87</v>
      </c>
      <c r="Q54">
        <v>1</v>
      </c>
      <c r="R54" t="s">
        <v>88</v>
      </c>
      <c r="S54">
        <v>32.988633999999998</v>
      </c>
      <c r="T54">
        <v>-116.582258</v>
      </c>
      <c r="U54" t="s">
        <v>89</v>
      </c>
      <c r="V54" t="b">
        <v>0</v>
      </c>
      <c r="W54">
        <v>9</v>
      </c>
      <c r="X54" t="s">
        <v>90</v>
      </c>
      <c r="Y54" t="s">
        <v>91</v>
      </c>
      <c r="Z54" t="s">
        <v>92</v>
      </c>
      <c r="AA54" t="s">
        <v>366</v>
      </c>
      <c r="AB54" t="s">
        <v>367</v>
      </c>
      <c r="AC54" t="s">
        <v>368</v>
      </c>
      <c r="AD54" t="s">
        <v>96</v>
      </c>
      <c r="AE54">
        <v>1</v>
      </c>
      <c r="AG54" t="b">
        <v>1</v>
      </c>
      <c r="AH54" t="s">
        <v>369</v>
      </c>
      <c r="AI54" t="s">
        <v>99</v>
      </c>
      <c r="AJ54" t="s">
        <v>100</v>
      </c>
      <c r="AK54">
        <v>8.9</v>
      </c>
      <c r="AL54" t="s">
        <v>101</v>
      </c>
      <c r="AN54" t="s">
        <v>370</v>
      </c>
      <c r="AO54">
        <v>1</v>
      </c>
      <c r="AP54" t="s">
        <v>103</v>
      </c>
      <c r="AQ54">
        <v>51</v>
      </c>
      <c r="AR54" t="s">
        <v>101</v>
      </c>
      <c r="AS54" t="s">
        <v>83</v>
      </c>
      <c r="AT54" t="s">
        <v>104</v>
      </c>
      <c r="AU54" t="s">
        <v>371</v>
      </c>
      <c r="AV54" t="s">
        <v>106</v>
      </c>
      <c r="AW54" t="s">
        <v>107</v>
      </c>
      <c r="AX54">
        <v>7</v>
      </c>
      <c r="AY54" t="s">
        <v>108</v>
      </c>
      <c r="AZ54" t="s">
        <v>109</v>
      </c>
      <c r="BA54" t="s">
        <v>110</v>
      </c>
      <c r="BB54" t="s">
        <v>111</v>
      </c>
      <c r="BC54" t="s">
        <v>112</v>
      </c>
      <c r="BD54" s="1">
        <v>44839</v>
      </c>
      <c r="BE54" t="s">
        <v>372</v>
      </c>
      <c r="BF54" s="1">
        <v>44698</v>
      </c>
      <c r="BG54" t="s">
        <v>114</v>
      </c>
      <c r="BH54" s="1">
        <v>44819</v>
      </c>
      <c r="BI54">
        <v>1</v>
      </c>
      <c r="BJ54">
        <v>0.06</v>
      </c>
      <c r="BK54">
        <v>0.06</v>
      </c>
      <c r="BL54" t="s">
        <v>115</v>
      </c>
      <c r="BM54" t="s">
        <v>116</v>
      </c>
      <c r="BN54">
        <v>0.06</v>
      </c>
      <c r="BO54">
        <v>0.17</v>
      </c>
      <c r="BP54">
        <v>1</v>
      </c>
      <c r="BQ54" t="s">
        <v>117</v>
      </c>
      <c r="BR54" t="s">
        <v>118</v>
      </c>
      <c r="BS54" t="s">
        <v>119</v>
      </c>
      <c r="BT54" t="s">
        <v>120</v>
      </c>
      <c r="BW54" t="b">
        <v>0</v>
      </c>
      <c r="BX54" t="b">
        <v>1</v>
      </c>
      <c r="BY54">
        <f>VLOOKUP(AA54,Comps2,6,FALSE)</f>
        <v>77</v>
      </c>
      <c r="BZ54">
        <f>VLOOKUP(AA54,Comps2,7,FALSE)</f>
        <v>79</v>
      </c>
      <c r="CA54" t="str">
        <f>VLOOKUP(AA54,Comps2,8,FALSE)</f>
        <v>mm</v>
      </c>
      <c r="CB54" t="str">
        <f>VLOOKUP(AA54,Comps2,9,FALSE)</f>
        <v>Field</v>
      </c>
      <c r="CC54">
        <f>VLOOKUP(AA54,Comps2,10,FALSE)</f>
        <v>8.9</v>
      </c>
      <c r="CD54" t="str">
        <f>VLOOKUP(AA54,Comps2,11,FALSE)</f>
        <v>g</v>
      </c>
      <c r="CE54" t="str">
        <f>VLOOKUP(AA54,Comps2,12,FALSE)</f>
        <v>Field</v>
      </c>
      <c r="CF54">
        <f>VLOOKUP(AA54,Comps2,13,FALSE)</f>
        <v>0</v>
      </c>
      <c r="CG54" t="e">
        <f>VLOOKUP(AA54,Comps2,14,FALSE)</f>
        <v>#N/A</v>
      </c>
      <c r="CH54" t="str">
        <f>VLOOKUP(AA54,Comps2,15,FALSE)</f>
        <v>NR</v>
      </c>
    </row>
    <row r="55" spans="1:86" x14ac:dyDescent="0.25">
      <c r="A55" s="1">
        <v>44698</v>
      </c>
      <c r="B55">
        <v>5</v>
      </c>
      <c r="C55">
        <v>2022</v>
      </c>
      <c r="D55" t="s">
        <v>280</v>
      </c>
      <c r="E55" t="s">
        <v>281</v>
      </c>
      <c r="F55" t="s">
        <v>78</v>
      </c>
      <c r="G55" t="s">
        <v>79</v>
      </c>
      <c r="H55" t="s">
        <v>80</v>
      </c>
      <c r="I55" t="s">
        <v>81</v>
      </c>
      <c r="J55" t="s">
        <v>82</v>
      </c>
      <c r="K55" t="s">
        <v>83</v>
      </c>
      <c r="L55" t="s">
        <v>282</v>
      </c>
      <c r="M55" t="s">
        <v>85</v>
      </c>
      <c r="N55" t="s">
        <v>86</v>
      </c>
      <c r="O55" s="2">
        <v>0.375</v>
      </c>
      <c r="P55" t="s">
        <v>87</v>
      </c>
      <c r="Q55">
        <v>1</v>
      </c>
      <c r="R55" t="s">
        <v>88</v>
      </c>
      <c r="S55">
        <v>32.988633999999998</v>
      </c>
      <c r="T55">
        <v>-116.582258</v>
      </c>
      <c r="U55" t="s">
        <v>89</v>
      </c>
      <c r="V55" t="b">
        <v>0</v>
      </c>
      <c r="W55">
        <v>9</v>
      </c>
      <c r="X55" t="s">
        <v>90</v>
      </c>
      <c r="Y55" t="s">
        <v>91</v>
      </c>
      <c r="Z55" t="s">
        <v>92</v>
      </c>
      <c r="AA55" t="s">
        <v>373</v>
      </c>
      <c r="AB55" t="s">
        <v>367</v>
      </c>
      <c r="AC55" t="s">
        <v>368</v>
      </c>
      <c r="AD55" t="s">
        <v>96</v>
      </c>
      <c r="AE55">
        <v>1</v>
      </c>
      <c r="AG55" t="b">
        <v>1</v>
      </c>
      <c r="AH55" t="s">
        <v>374</v>
      </c>
      <c r="AI55" t="s">
        <v>99</v>
      </c>
      <c r="AJ55" t="s">
        <v>100</v>
      </c>
      <c r="AK55">
        <v>10.5</v>
      </c>
      <c r="AL55" t="s">
        <v>101</v>
      </c>
      <c r="AN55" t="s">
        <v>370</v>
      </c>
      <c r="AO55">
        <v>1</v>
      </c>
      <c r="AP55" t="s">
        <v>103</v>
      </c>
      <c r="AQ55">
        <v>51</v>
      </c>
      <c r="AR55" t="s">
        <v>101</v>
      </c>
      <c r="AS55" t="s">
        <v>83</v>
      </c>
      <c r="AT55" t="s">
        <v>104</v>
      </c>
      <c r="AU55" t="s">
        <v>371</v>
      </c>
      <c r="AV55" t="s">
        <v>106</v>
      </c>
      <c r="AW55" t="s">
        <v>107</v>
      </c>
      <c r="AX55">
        <v>7</v>
      </c>
      <c r="AY55" t="s">
        <v>108</v>
      </c>
      <c r="AZ55" t="s">
        <v>109</v>
      </c>
      <c r="BA55" t="s">
        <v>110</v>
      </c>
      <c r="BB55" t="s">
        <v>111</v>
      </c>
      <c r="BC55" t="s">
        <v>112</v>
      </c>
      <c r="BD55" s="1">
        <v>44839</v>
      </c>
      <c r="BE55" t="s">
        <v>372</v>
      </c>
      <c r="BF55" s="1">
        <v>44698</v>
      </c>
      <c r="BG55" t="s">
        <v>114</v>
      </c>
      <c r="BH55" s="1">
        <v>44819</v>
      </c>
      <c r="BI55">
        <v>1</v>
      </c>
      <c r="BJ55">
        <v>0.06</v>
      </c>
      <c r="BK55">
        <v>0.06</v>
      </c>
      <c r="BL55" t="s">
        <v>115</v>
      </c>
      <c r="BM55" t="s">
        <v>116</v>
      </c>
      <c r="BN55">
        <v>0.06</v>
      </c>
      <c r="BO55">
        <v>0.17</v>
      </c>
      <c r="BP55">
        <v>1</v>
      </c>
      <c r="BQ55" t="s">
        <v>117</v>
      </c>
      <c r="BR55" t="s">
        <v>118</v>
      </c>
      <c r="BS55" t="s">
        <v>119</v>
      </c>
      <c r="BT55" t="s">
        <v>120</v>
      </c>
      <c r="BW55" t="b">
        <v>0</v>
      </c>
      <c r="BX55" t="b">
        <v>1</v>
      </c>
      <c r="BY55">
        <f>VLOOKUP(AA55,Comps2,6,FALSE)</f>
        <v>80</v>
      </c>
      <c r="BZ55">
        <f>VLOOKUP(AA55,Comps2,7,FALSE)</f>
        <v>82</v>
      </c>
      <c r="CA55" t="str">
        <f>VLOOKUP(AA55,Comps2,8,FALSE)</f>
        <v>mm</v>
      </c>
      <c r="CB55" t="str">
        <f>VLOOKUP(AA55,Comps2,9,FALSE)</f>
        <v>Field</v>
      </c>
      <c r="CC55">
        <f>VLOOKUP(AA55,Comps2,10,FALSE)</f>
        <v>10.5</v>
      </c>
      <c r="CD55" t="str">
        <f>VLOOKUP(AA55,Comps2,11,FALSE)</f>
        <v>g</v>
      </c>
      <c r="CE55" t="str">
        <f>VLOOKUP(AA55,Comps2,12,FALSE)</f>
        <v>Field</v>
      </c>
      <c r="CF55">
        <f>VLOOKUP(AA55,Comps2,13,FALSE)</f>
        <v>0</v>
      </c>
      <c r="CG55" t="e">
        <f>VLOOKUP(AA55,Comps2,14,FALSE)</f>
        <v>#N/A</v>
      </c>
      <c r="CH55" t="str">
        <f>VLOOKUP(AA55,Comps2,15,FALSE)</f>
        <v>NR</v>
      </c>
    </row>
    <row r="56" spans="1:86" x14ac:dyDescent="0.25">
      <c r="A56" s="1">
        <v>44698</v>
      </c>
      <c r="B56">
        <v>5</v>
      </c>
      <c r="C56">
        <v>2022</v>
      </c>
      <c r="D56" t="s">
        <v>280</v>
      </c>
      <c r="E56" t="s">
        <v>281</v>
      </c>
      <c r="F56" t="s">
        <v>78</v>
      </c>
      <c r="G56" t="s">
        <v>79</v>
      </c>
      <c r="H56" t="s">
        <v>80</v>
      </c>
      <c r="I56" t="s">
        <v>81</v>
      </c>
      <c r="J56" t="s">
        <v>82</v>
      </c>
      <c r="K56" t="s">
        <v>83</v>
      </c>
      <c r="L56" t="s">
        <v>282</v>
      </c>
      <c r="M56" t="s">
        <v>85</v>
      </c>
      <c r="N56" t="s">
        <v>86</v>
      </c>
      <c r="O56" s="2">
        <v>0.375</v>
      </c>
      <c r="P56" t="s">
        <v>87</v>
      </c>
      <c r="Q56">
        <v>1</v>
      </c>
      <c r="R56" t="s">
        <v>88</v>
      </c>
      <c r="S56">
        <v>32.988633999999998</v>
      </c>
      <c r="T56">
        <v>-116.582258</v>
      </c>
      <c r="U56" t="s">
        <v>89</v>
      </c>
      <c r="V56" t="b">
        <v>0</v>
      </c>
      <c r="W56">
        <v>9</v>
      </c>
      <c r="X56" t="s">
        <v>90</v>
      </c>
      <c r="Y56" t="s">
        <v>91</v>
      </c>
      <c r="Z56" t="s">
        <v>92</v>
      </c>
      <c r="AA56" t="s">
        <v>375</v>
      </c>
      <c r="AB56" t="s">
        <v>367</v>
      </c>
      <c r="AC56" t="s">
        <v>368</v>
      </c>
      <c r="AD56" t="s">
        <v>96</v>
      </c>
      <c r="AE56">
        <v>1</v>
      </c>
      <c r="AG56" t="b">
        <v>1</v>
      </c>
      <c r="AH56" t="s">
        <v>376</v>
      </c>
      <c r="AI56" t="s">
        <v>99</v>
      </c>
      <c r="AJ56" t="s">
        <v>100</v>
      </c>
      <c r="AK56">
        <v>3.1</v>
      </c>
      <c r="AL56" t="s">
        <v>101</v>
      </c>
      <c r="AN56" t="s">
        <v>370</v>
      </c>
      <c r="AO56">
        <v>1</v>
      </c>
      <c r="AP56" t="s">
        <v>103</v>
      </c>
      <c r="AQ56">
        <v>51</v>
      </c>
      <c r="AR56" t="s">
        <v>101</v>
      </c>
      <c r="AS56" t="s">
        <v>83</v>
      </c>
      <c r="AT56" t="s">
        <v>104</v>
      </c>
      <c r="AU56" t="s">
        <v>371</v>
      </c>
      <c r="AV56" t="s">
        <v>106</v>
      </c>
      <c r="AW56" t="s">
        <v>107</v>
      </c>
      <c r="AX56">
        <v>7</v>
      </c>
      <c r="AY56" t="s">
        <v>108</v>
      </c>
      <c r="AZ56" t="s">
        <v>109</v>
      </c>
      <c r="BA56" t="s">
        <v>110</v>
      </c>
      <c r="BB56" t="s">
        <v>111</v>
      </c>
      <c r="BC56" t="s">
        <v>112</v>
      </c>
      <c r="BD56" s="1">
        <v>44839</v>
      </c>
      <c r="BE56" t="s">
        <v>372</v>
      </c>
      <c r="BF56" s="1">
        <v>44698</v>
      </c>
      <c r="BG56" t="s">
        <v>114</v>
      </c>
      <c r="BH56" s="1">
        <v>44819</v>
      </c>
      <c r="BI56">
        <v>1</v>
      </c>
      <c r="BJ56">
        <v>0.06</v>
      </c>
      <c r="BK56">
        <v>0.06</v>
      </c>
      <c r="BL56" t="s">
        <v>115</v>
      </c>
      <c r="BM56" t="s">
        <v>116</v>
      </c>
      <c r="BN56">
        <v>0.06</v>
      </c>
      <c r="BO56">
        <v>0.17</v>
      </c>
      <c r="BP56">
        <v>1</v>
      </c>
      <c r="BQ56" t="s">
        <v>117</v>
      </c>
      <c r="BR56" t="s">
        <v>118</v>
      </c>
      <c r="BS56" t="s">
        <v>119</v>
      </c>
      <c r="BT56" t="s">
        <v>120</v>
      </c>
      <c r="BW56" t="b">
        <v>0</v>
      </c>
      <c r="BX56" t="b">
        <v>1</v>
      </c>
      <c r="BY56">
        <f>VLOOKUP(AA56,Comps2,6,FALSE)</f>
        <v>55</v>
      </c>
      <c r="BZ56">
        <f>VLOOKUP(AA56,Comps2,7,FALSE)</f>
        <v>57</v>
      </c>
      <c r="CA56" t="str">
        <f>VLOOKUP(AA56,Comps2,8,FALSE)</f>
        <v>mm</v>
      </c>
      <c r="CB56" t="str">
        <f>VLOOKUP(AA56,Comps2,9,FALSE)</f>
        <v>Field</v>
      </c>
      <c r="CC56">
        <f>VLOOKUP(AA56,Comps2,10,FALSE)</f>
        <v>3.1</v>
      </c>
      <c r="CD56" t="str">
        <f>VLOOKUP(AA56,Comps2,11,FALSE)</f>
        <v>g</v>
      </c>
      <c r="CE56" t="str">
        <f>VLOOKUP(AA56,Comps2,12,FALSE)</f>
        <v>Field</v>
      </c>
      <c r="CF56">
        <f>VLOOKUP(AA56,Comps2,13,FALSE)</f>
        <v>0</v>
      </c>
      <c r="CG56" t="e">
        <f>VLOOKUP(AA56,Comps2,14,FALSE)</f>
        <v>#N/A</v>
      </c>
      <c r="CH56" t="str">
        <f>VLOOKUP(AA56,Comps2,15,FALSE)</f>
        <v>NR</v>
      </c>
    </row>
    <row r="57" spans="1:86" x14ac:dyDescent="0.25">
      <c r="A57" s="1">
        <v>44698</v>
      </c>
      <c r="B57">
        <v>5</v>
      </c>
      <c r="C57">
        <v>2022</v>
      </c>
      <c r="D57" t="s">
        <v>280</v>
      </c>
      <c r="E57" t="s">
        <v>281</v>
      </c>
      <c r="F57" t="s">
        <v>78</v>
      </c>
      <c r="G57" t="s">
        <v>79</v>
      </c>
      <c r="H57" t="s">
        <v>80</v>
      </c>
      <c r="I57" t="s">
        <v>81</v>
      </c>
      <c r="J57" t="s">
        <v>82</v>
      </c>
      <c r="K57" t="s">
        <v>83</v>
      </c>
      <c r="L57" t="s">
        <v>282</v>
      </c>
      <c r="M57" t="s">
        <v>85</v>
      </c>
      <c r="N57" t="s">
        <v>86</v>
      </c>
      <c r="O57" s="2">
        <v>0.375</v>
      </c>
      <c r="P57" t="s">
        <v>87</v>
      </c>
      <c r="Q57">
        <v>1</v>
      </c>
      <c r="R57" t="s">
        <v>88</v>
      </c>
      <c r="S57">
        <v>32.988633999999998</v>
      </c>
      <c r="T57">
        <v>-116.582258</v>
      </c>
      <c r="U57" t="s">
        <v>89</v>
      </c>
      <c r="V57" t="b">
        <v>0</v>
      </c>
      <c r="W57">
        <v>9</v>
      </c>
      <c r="X57" t="s">
        <v>90</v>
      </c>
      <c r="Y57" t="s">
        <v>91</v>
      </c>
      <c r="Z57" t="s">
        <v>92</v>
      </c>
      <c r="AA57" t="s">
        <v>377</v>
      </c>
      <c r="AB57" t="s">
        <v>367</v>
      </c>
      <c r="AC57" t="s">
        <v>368</v>
      </c>
      <c r="AD57" t="s">
        <v>96</v>
      </c>
      <c r="AE57">
        <v>1</v>
      </c>
      <c r="AG57" t="b">
        <v>1</v>
      </c>
      <c r="AH57" t="s">
        <v>378</v>
      </c>
      <c r="AI57" t="s">
        <v>99</v>
      </c>
      <c r="AJ57" t="s">
        <v>100</v>
      </c>
      <c r="AK57">
        <v>3.5</v>
      </c>
      <c r="AL57" t="s">
        <v>101</v>
      </c>
      <c r="AN57" t="s">
        <v>370</v>
      </c>
      <c r="AO57">
        <v>1</v>
      </c>
      <c r="AP57" t="s">
        <v>103</v>
      </c>
      <c r="AQ57">
        <v>51</v>
      </c>
      <c r="AR57" t="s">
        <v>101</v>
      </c>
      <c r="AS57" t="s">
        <v>83</v>
      </c>
      <c r="AT57" t="s">
        <v>104</v>
      </c>
      <c r="AU57" t="s">
        <v>371</v>
      </c>
      <c r="AV57" t="s">
        <v>106</v>
      </c>
      <c r="AW57" t="s">
        <v>107</v>
      </c>
      <c r="AX57">
        <v>7</v>
      </c>
      <c r="AY57" t="s">
        <v>108</v>
      </c>
      <c r="AZ57" t="s">
        <v>109</v>
      </c>
      <c r="BA57" t="s">
        <v>110</v>
      </c>
      <c r="BB57" t="s">
        <v>111</v>
      </c>
      <c r="BC57" t="s">
        <v>112</v>
      </c>
      <c r="BD57" s="1">
        <v>44839</v>
      </c>
      <c r="BE57" t="s">
        <v>372</v>
      </c>
      <c r="BF57" s="1">
        <v>44698</v>
      </c>
      <c r="BG57" t="s">
        <v>114</v>
      </c>
      <c r="BH57" s="1">
        <v>44819</v>
      </c>
      <c r="BI57">
        <v>1</v>
      </c>
      <c r="BJ57">
        <v>0.06</v>
      </c>
      <c r="BK57">
        <v>0.06</v>
      </c>
      <c r="BL57" t="s">
        <v>115</v>
      </c>
      <c r="BM57" t="s">
        <v>116</v>
      </c>
      <c r="BN57">
        <v>0.06</v>
      </c>
      <c r="BO57">
        <v>0.17</v>
      </c>
      <c r="BP57">
        <v>1</v>
      </c>
      <c r="BQ57" t="s">
        <v>117</v>
      </c>
      <c r="BR57" t="s">
        <v>118</v>
      </c>
      <c r="BS57" t="s">
        <v>119</v>
      </c>
      <c r="BT57" t="s">
        <v>120</v>
      </c>
      <c r="BW57" t="b">
        <v>0</v>
      </c>
      <c r="BX57" t="b">
        <v>1</v>
      </c>
      <c r="BY57">
        <f>VLOOKUP(AA57,Comps2,6,FALSE)</f>
        <v>57</v>
      </c>
      <c r="BZ57">
        <f>VLOOKUP(AA57,Comps2,7,FALSE)</f>
        <v>59</v>
      </c>
      <c r="CA57" t="str">
        <f>VLOOKUP(AA57,Comps2,8,FALSE)</f>
        <v>mm</v>
      </c>
      <c r="CB57" t="str">
        <f>VLOOKUP(AA57,Comps2,9,FALSE)</f>
        <v>Field</v>
      </c>
      <c r="CC57">
        <f>VLOOKUP(AA57,Comps2,10,FALSE)</f>
        <v>3.5</v>
      </c>
      <c r="CD57" t="str">
        <f>VLOOKUP(AA57,Comps2,11,FALSE)</f>
        <v>g</v>
      </c>
      <c r="CE57" t="str">
        <f>VLOOKUP(AA57,Comps2,12,FALSE)</f>
        <v>Field</v>
      </c>
      <c r="CF57">
        <f>VLOOKUP(AA57,Comps2,13,FALSE)</f>
        <v>0</v>
      </c>
      <c r="CG57" t="e">
        <f>VLOOKUP(AA57,Comps2,14,FALSE)</f>
        <v>#N/A</v>
      </c>
      <c r="CH57" t="str">
        <f>VLOOKUP(AA57,Comps2,15,FALSE)</f>
        <v>NR</v>
      </c>
    </row>
    <row r="58" spans="1:86" x14ac:dyDescent="0.25">
      <c r="A58" s="1">
        <v>44698</v>
      </c>
      <c r="B58">
        <v>5</v>
      </c>
      <c r="C58">
        <v>2022</v>
      </c>
      <c r="D58" t="s">
        <v>280</v>
      </c>
      <c r="E58" t="s">
        <v>281</v>
      </c>
      <c r="F58" t="s">
        <v>78</v>
      </c>
      <c r="G58" t="s">
        <v>79</v>
      </c>
      <c r="H58" t="s">
        <v>80</v>
      </c>
      <c r="I58" t="s">
        <v>81</v>
      </c>
      <c r="J58" t="s">
        <v>82</v>
      </c>
      <c r="K58" t="s">
        <v>83</v>
      </c>
      <c r="L58" t="s">
        <v>282</v>
      </c>
      <c r="M58" t="s">
        <v>85</v>
      </c>
      <c r="N58" t="s">
        <v>86</v>
      </c>
      <c r="O58" s="2">
        <v>0.375</v>
      </c>
      <c r="P58" t="s">
        <v>87</v>
      </c>
      <c r="Q58">
        <v>1</v>
      </c>
      <c r="R58" t="s">
        <v>88</v>
      </c>
      <c r="S58">
        <v>32.988633999999998</v>
      </c>
      <c r="T58">
        <v>-116.582258</v>
      </c>
      <c r="U58" t="s">
        <v>89</v>
      </c>
      <c r="V58" t="b">
        <v>0</v>
      </c>
      <c r="W58">
        <v>9</v>
      </c>
      <c r="X58" t="s">
        <v>90</v>
      </c>
      <c r="Y58" t="s">
        <v>91</v>
      </c>
      <c r="Z58" t="s">
        <v>92</v>
      </c>
      <c r="AA58" t="s">
        <v>379</v>
      </c>
      <c r="AB58" t="s">
        <v>367</v>
      </c>
      <c r="AC58" t="s">
        <v>368</v>
      </c>
      <c r="AD58" t="s">
        <v>96</v>
      </c>
      <c r="AE58">
        <v>1</v>
      </c>
      <c r="AG58" t="b">
        <v>1</v>
      </c>
      <c r="AH58" t="s">
        <v>380</v>
      </c>
      <c r="AI58" t="s">
        <v>99</v>
      </c>
      <c r="AJ58" t="s">
        <v>100</v>
      </c>
      <c r="AK58">
        <v>3.6</v>
      </c>
      <c r="AL58" t="s">
        <v>101</v>
      </c>
      <c r="AN58" t="s">
        <v>370</v>
      </c>
      <c r="AO58">
        <v>1</v>
      </c>
      <c r="AP58" t="s">
        <v>103</v>
      </c>
      <c r="AQ58">
        <v>51</v>
      </c>
      <c r="AR58" t="s">
        <v>101</v>
      </c>
      <c r="AS58" t="s">
        <v>83</v>
      </c>
      <c r="AT58" t="s">
        <v>104</v>
      </c>
      <c r="AU58" t="s">
        <v>371</v>
      </c>
      <c r="AV58" t="s">
        <v>106</v>
      </c>
      <c r="AW58" t="s">
        <v>107</v>
      </c>
      <c r="AX58">
        <v>7</v>
      </c>
      <c r="AY58" t="s">
        <v>108</v>
      </c>
      <c r="AZ58" t="s">
        <v>109</v>
      </c>
      <c r="BA58" t="s">
        <v>110</v>
      </c>
      <c r="BB58" t="s">
        <v>111</v>
      </c>
      <c r="BC58" t="s">
        <v>112</v>
      </c>
      <c r="BD58" s="1">
        <v>44839</v>
      </c>
      <c r="BE58" t="s">
        <v>372</v>
      </c>
      <c r="BF58" s="1">
        <v>44698</v>
      </c>
      <c r="BG58" t="s">
        <v>114</v>
      </c>
      <c r="BH58" s="1">
        <v>44819</v>
      </c>
      <c r="BI58">
        <v>1</v>
      </c>
      <c r="BJ58">
        <v>0.06</v>
      </c>
      <c r="BK58">
        <v>0.06</v>
      </c>
      <c r="BL58" t="s">
        <v>115</v>
      </c>
      <c r="BM58" t="s">
        <v>116</v>
      </c>
      <c r="BN58">
        <v>0.06</v>
      </c>
      <c r="BO58">
        <v>0.17</v>
      </c>
      <c r="BP58">
        <v>1</v>
      </c>
      <c r="BQ58" t="s">
        <v>117</v>
      </c>
      <c r="BR58" t="s">
        <v>118</v>
      </c>
      <c r="BS58" t="s">
        <v>119</v>
      </c>
      <c r="BT58" t="s">
        <v>120</v>
      </c>
      <c r="BW58" t="b">
        <v>0</v>
      </c>
      <c r="BX58" t="b">
        <v>1</v>
      </c>
      <c r="BY58">
        <f>VLOOKUP(AA58,Comps2,6,FALSE)</f>
        <v>50</v>
      </c>
      <c r="BZ58">
        <f>VLOOKUP(AA58,Comps2,7,FALSE)</f>
        <v>52</v>
      </c>
      <c r="CA58" t="str">
        <f>VLOOKUP(AA58,Comps2,8,FALSE)</f>
        <v>mm</v>
      </c>
      <c r="CB58" t="str">
        <f>VLOOKUP(AA58,Comps2,9,FALSE)</f>
        <v>Field</v>
      </c>
      <c r="CC58">
        <f>VLOOKUP(AA58,Comps2,10,FALSE)</f>
        <v>3.6</v>
      </c>
      <c r="CD58" t="str">
        <f>VLOOKUP(AA58,Comps2,11,FALSE)</f>
        <v>g</v>
      </c>
      <c r="CE58" t="str">
        <f>VLOOKUP(AA58,Comps2,12,FALSE)</f>
        <v>Field</v>
      </c>
      <c r="CF58">
        <f>VLOOKUP(AA58,Comps2,13,FALSE)</f>
        <v>0</v>
      </c>
      <c r="CG58" t="e">
        <f>VLOOKUP(AA58,Comps2,14,FALSE)</f>
        <v>#N/A</v>
      </c>
      <c r="CH58" t="str">
        <f>VLOOKUP(AA58,Comps2,15,FALSE)</f>
        <v>NR</v>
      </c>
    </row>
    <row r="59" spans="1:86" x14ac:dyDescent="0.25">
      <c r="A59" s="1">
        <v>44698</v>
      </c>
      <c r="B59">
        <v>5</v>
      </c>
      <c r="C59">
        <v>2022</v>
      </c>
      <c r="D59" t="s">
        <v>280</v>
      </c>
      <c r="E59" t="s">
        <v>281</v>
      </c>
      <c r="F59" t="s">
        <v>78</v>
      </c>
      <c r="G59" t="s">
        <v>79</v>
      </c>
      <c r="H59" t="s">
        <v>80</v>
      </c>
      <c r="I59" t="s">
        <v>81</v>
      </c>
      <c r="J59" t="s">
        <v>82</v>
      </c>
      <c r="K59" t="s">
        <v>83</v>
      </c>
      <c r="L59" t="s">
        <v>282</v>
      </c>
      <c r="M59" t="s">
        <v>85</v>
      </c>
      <c r="N59" t="s">
        <v>86</v>
      </c>
      <c r="O59" s="2">
        <v>0.375</v>
      </c>
      <c r="P59" t="s">
        <v>87</v>
      </c>
      <c r="Q59">
        <v>1</v>
      </c>
      <c r="R59" t="s">
        <v>88</v>
      </c>
      <c r="S59">
        <v>32.988633999999998</v>
      </c>
      <c r="T59">
        <v>-116.582258</v>
      </c>
      <c r="U59" t="s">
        <v>89</v>
      </c>
      <c r="V59" t="b">
        <v>0</v>
      </c>
      <c r="W59">
        <v>9</v>
      </c>
      <c r="X59" t="s">
        <v>90</v>
      </c>
      <c r="Y59" t="s">
        <v>91</v>
      </c>
      <c r="Z59" t="s">
        <v>92</v>
      </c>
      <c r="AA59" t="s">
        <v>381</v>
      </c>
      <c r="AB59" t="s">
        <v>367</v>
      </c>
      <c r="AC59" t="s">
        <v>368</v>
      </c>
      <c r="AD59" t="s">
        <v>96</v>
      </c>
      <c r="AE59">
        <v>1</v>
      </c>
      <c r="AG59" t="b">
        <v>1</v>
      </c>
      <c r="AH59" t="s">
        <v>382</v>
      </c>
      <c r="AI59" t="s">
        <v>99</v>
      </c>
      <c r="AJ59" t="s">
        <v>100</v>
      </c>
      <c r="AK59">
        <v>3.8</v>
      </c>
      <c r="AL59" t="s">
        <v>101</v>
      </c>
      <c r="AN59" t="s">
        <v>370</v>
      </c>
      <c r="AO59">
        <v>1</v>
      </c>
      <c r="AP59" t="s">
        <v>103</v>
      </c>
      <c r="AQ59">
        <v>51</v>
      </c>
      <c r="AR59" t="s">
        <v>101</v>
      </c>
      <c r="AS59" t="s">
        <v>83</v>
      </c>
      <c r="AT59" t="s">
        <v>104</v>
      </c>
      <c r="AU59" t="s">
        <v>371</v>
      </c>
      <c r="AV59" t="s">
        <v>106</v>
      </c>
      <c r="AW59" t="s">
        <v>107</v>
      </c>
      <c r="AX59">
        <v>7</v>
      </c>
      <c r="AY59" t="s">
        <v>108</v>
      </c>
      <c r="AZ59" t="s">
        <v>109</v>
      </c>
      <c r="BA59" t="s">
        <v>110</v>
      </c>
      <c r="BB59" t="s">
        <v>111</v>
      </c>
      <c r="BC59" t="s">
        <v>112</v>
      </c>
      <c r="BD59" s="1">
        <v>44839</v>
      </c>
      <c r="BE59" t="s">
        <v>372</v>
      </c>
      <c r="BF59" s="1">
        <v>44698</v>
      </c>
      <c r="BG59" t="s">
        <v>114</v>
      </c>
      <c r="BH59" s="1">
        <v>44819</v>
      </c>
      <c r="BI59">
        <v>1</v>
      </c>
      <c r="BJ59">
        <v>0.06</v>
      </c>
      <c r="BK59">
        <v>0.06</v>
      </c>
      <c r="BL59" t="s">
        <v>115</v>
      </c>
      <c r="BM59" t="s">
        <v>116</v>
      </c>
      <c r="BN59">
        <v>0.06</v>
      </c>
      <c r="BO59">
        <v>0.17</v>
      </c>
      <c r="BP59">
        <v>1</v>
      </c>
      <c r="BQ59" t="s">
        <v>117</v>
      </c>
      <c r="BR59" t="s">
        <v>118</v>
      </c>
      <c r="BS59" t="s">
        <v>119</v>
      </c>
      <c r="BT59" t="s">
        <v>120</v>
      </c>
      <c r="BW59" t="b">
        <v>0</v>
      </c>
      <c r="BX59" t="b">
        <v>1</v>
      </c>
      <c r="BY59">
        <f>VLOOKUP(AA59,Comps2,6,FALSE)</f>
        <v>56</v>
      </c>
      <c r="BZ59">
        <f>VLOOKUP(AA59,Comps2,7,FALSE)</f>
        <v>58</v>
      </c>
      <c r="CA59" t="str">
        <f>VLOOKUP(AA59,Comps2,8,FALSE)</f>
        <v>mm</v>
      </c>
      <c r="CB59" t="str">
        <f>VLOOKUP(AA59,Comps2,9,FALSE)</f>
        <v>Field</v>
      </c>
      <c r="CC59">
        <f>VLOOKUP(AA59,Comps2,10,FALSE)</f>
        <v>3.8</v>
      </c>
      <c r="CD59" t="str">
        <f>VLOOKUP(AA59,Comps2,11,FALSE)</f>
        <v>g</v>
      </c>
      <c r="CE59" t="str">
        <f>VLOOKUP(AA59,Comps2,12,FALSE)</f>
        <v>Field</v>
      </c>
      <c r="CF59">
        <f>VLOOKUP(AA59,Comps2,13,FALSE)</f>
        <v>0</v>
      </c>
      <c r="CG59" t="e">
        <f>VLOOKUP(AA59,Comps2,14,FALSE)</f>
        <v>#N/A</v>
      </c>
      <c r="CH59" t="str">
        <f>VLOOKUP(AA59,Comps2,15,FALSE)</f>
        <v>NR</v>
      </c>
    </row>
    <row r="60" spans="1:86" x14ac:dyDescent="0.25">
      <c r="A60" s="1">
        <v>44698</v>
      </c>
      <c r="B60">
        <v>5</v>
      </c>
      <c r="C60">
        <v>2022</v>
      </c>
      <c r="D60" t="s">
        <v>280</v>
      </c>
      <c r="E60" t="s">
        <v>281</v>
      </c>
      <c r="F60" t="s">
        <v>78</v>
      </c>
      <c r="G60" t="s">
        <v>79</v>
      </c>
      <c r="H60" t="s">
        <v>80</v>
      </c>
      <c r="I60" t="s">
        <v>81</v>
      </c>
      <c r="J60" t="s">
        <v>82</v>
      </c>
      <c r="K60" t="s">
        <v>83</v>
      </c>
      <c r="L60" t="s">
        <v>282</v>
      </c>
      <c r="M60" t="s">
        <v>85</v>
      </c>
      <c r="N60" t="s">
        <v>86</v>
      </c>
      <c r="O60" s="2">
        <v>0.375</v>
      </c>
      <c r="P60" t="s">
        <v>87</v>
      </c>
      <c r="Q60">
        <v>1</v>
      </c>
      <c r="R60" t="s">
        <v>88</v>
      </c>
      <c r="S60">
        <v>32.988633999999998</v>
      </c>
      <c r="T60">
        <v>-116.582258</v>
      </c>
      <c r="U60" t="s">
        <v>89</v>
      </c>
      <c r="V60" t="b">
        <v>0</v>
      </c>
      <c r="W60">
        <v>9</v>
      </c>
      <c r="X60" t="s">
        <v>90</v>
      </c>
      <c r="Y60" t="s">
        <v>91</v>
      </c>
      <c r="Z60" t="s">
        <v>92</v>
      </c>
      <c r="AA60" t="s">
        <v>383</v>
      </c>
      <c r="AB60" t="s">
        <v>367</v>
      </c>
      <c r="AC60" t="s">
        <v>368</v>
      </c>
      <c r="AD60" t="s">
        <v>96</v>
      </c>
      <c r="AE60">
        <v>1</v>
      </c>
      <c r="AG60" t="b">
        <v>1</v>
      </c>
      <c r="AH60" t="s">
        <v>384</v>
      </c>
      <c r="AI60" t="s">
        <v>99</v>
      </c>
      <c r="AJ60" t="s">
        <v>100</v>
      </c>
      <c r="AK60">
        <v>3.5</v>
      </c>
      <c r="AL60" t="s">
        <v>101</v>
      </c>
      <c r="AN60" t="s">
        <v>370</v>
      </c>
      <c r="AO60">
        <v>1</v>
      </c>
      <c r="AP60" t="s">
        <v>103</v>
      </c>
      <c r="AQ60">
        <v>51</v>
      </c>
      <c r="AR60" t="s">
        <v>101</v>
      </c>
      <c r="AS60" t="s">
        <v>83</v>
      </c>
      <c r="AT60" t="s">
        <v>104</v>
      </c>
      <c r="AU60" t="s">
        <v>371</v>
      </c>
      <c r="AV60" t="s">
        <v>106</v>
      </c>
      <c r="AW60" t="s">
        <v>107</v>
      </c>
      <c r="AX60">
        <v>7</v>
      </c>
      <c r="AY60" t="s">
        <v>108</v>
      </c>
      <c r="AZ60" t="s">
        <v>109</v>
      </c>
      <c r="BA60" t="s">
        <v>110</v>
      </c>
      <c r="BB60" t="s">
        <v>111</v>
      </c>
      <c r="BC60" t="s">
        <v>112</v>
      </c>
      <c r="BD60" s="1">
        <v>44839</v>
      </c>
      <c r="BE60" t="s">
        <v>372</v>
      </c>
      <c r="BF60" s="1">
        <v>44698</v>
      </c>
      <c r="BG60" t="s">
        <v>114</v>
      </c>
      <c r="BH60" s="1">
        <v>44819</v>
      </c>
      <c r="BI60">
        <v>1</v>
      </c>
      <c r="BJ60">
        <v>0.06</v>
      </c>
      <c r="BK60">
        <v>0.06</v>
      </c>
      <c r="BL60" t="s">
        <v>115</v>
      </c>
      <c r="BM60" t="s">
        <v>116</v>
      </c>
      <c r="BN60">
        <v>0.06</v>
      </c>
      <c r="BO60">
        <v>0.17</v>
      </c>
      <c r="BP60">
        <v>1</v>
      </c>
      <c r="BQ60" t="s">
        <v>117</v>
      </c>
      <c r="BR60" t="s">
        <v>118</v>
      </c>
      <c r="BS60" t="s">
        <v>119</v>
      </c>
      <c r="BT60" t="s">
        <v>120</v>
      </c>
      <c r="BW60" t="b">
        <v>0</v>
      </c>
      <c r="BX60" t="b">
        <v>1</v>
      </c>
      <c r="BY60">
        <f>VLOOKUP(AA60,Comps2,6,FALSE)</f>
        <v>57</v>
      </c>
      <c r="BZ60">
        <f>VLOOKUP(AA60,Comps2,7,FALSE)</f>
        <v>59</v>
      </c>
      <c r="CA60" t="str">
        <f>VLOOKUP(AA60,Comps2,8,FALSE)</f>
        <v>mm</v>
      </c>
      <c r="CB60" t="str">
        <f>VLOOKUP(AA60,Comps2,9,FALSE)</f>
        <v>Field</v>
      </c>
      <c r="CC60">
        <f>VLOOKUP(AA60,Comps2,10,FALSE)</f>
        <v>3.5</v>
      </c>
      <c r="CD60" t="str">
        <f>VLOOKUP(AA60,Comps2,11,FALSE)</f>
        <v>g</v>
      </c>
      <c r="CE60" t="str">
        <f>VLOOKUP(AA60,Comps2,12,FALSE)</f>
        <v>Field</v>
      </c>
      <c r="CF60">
        <f>VLOOKUP(AA60,Comps2,13,FALSE)</f>
        <v>0</v>
      </c>
      <c r="CG60" t="e">
        <f>VLOOKUP(AA60,Comps2,14,FALSE)</f>
        <v>#N/A</v>
      </c>
      <c r="CH60" t="str">
        <f>VLOOKUP(AA60,Comps2,15,FALSE)</f>
        <v>NR</v>
      </c>
    </row>
    <row r="61" spans="1:86" x14ac:dyDescent="0.25">
      <c r="A61" s="1">
        <v>44698</v>
      </c>
      <c r="B61">
        <v>5</v>
      </c>
      <c r="C61">
        <v>2022</v>
      </c>
      <c r="D61" t="s">
        <v>280</v>
      </c>
      <c r="E61" t="s">
        <v>281</v>
      </c>
      <c r="F61" t="s">
        <v>78</v>
      </c>
      <c r="G61" t="s">
        <v>79</v>
      </c>
      <c r="H61" t="s">
        <v>80</v>
      </c>
      <c r="I61" t="s">
        <v>81</v>
      </c>
      <c r="J61" t="s">
        <v>82</v>
      </c>
      <c r="K61" t="s">
        <v>83</v>
      </c>
      <c r="L61" t="s">
        <v>282</v>
      </c>
      <c r="M61" t="s">
        <v>85</v>
      </c>
      <c r="N61" t="s">
        <v>86</v>
      </c>
      <c r="O61" s="2">
        <v>0.375</v>
      </c>
      <c r="P61" t="s">
        <v>87</v>
      </c>
      <c r="Q61">
        <v>1</v>
      </c>
      <c r="R61" t="s">
        <v>88</v>
      </c>
      <c r="S61">
        <v>32.988633999999998</v>
      </c>
      <c r="T61">
        <v>-116.582258</v>
      </c>
      <c r="U61" t="s">
        <v>89</v>
      </c>
      <c r="V61" t="b">
        <v>0</v>
      </c>
      <c r="W61">
        <v>9</v>
      </c>
      <c r="X61" t="s">
        <v>90</v>
      </c>
      <c r="Y61" t="s">
        <v>91</v>
      </c>
      <c r="Z61" t="s">
        <v>92</v>
      </c>
      <c r="AA61" t="s">
        <v>385</v>
      </c>
      <c r="AB61" t="s">
        <v>367</v>
      </c>
      <c r="AC61" t="s">
        <v>368</v>
      </c>
      <c r="AD61" t="s">
        <v>96</v>
      </c>
      <c r="AE61">
        <v>1</v>
      </c>
      <c r="AG61" t="b">
        <v>1</v>
      </c>
      <c r="AH61" t="s">
        <v>386</v>
      </c>
      <c r="AI61" t="s">
        <v>99</v>
      </c>
      <c r="AJ61" t="s">
        <v>100</v>
      </c>
      <c r="AK61">
        <v>3.4</v>
      </c>
      <c r="AL61" t="s">
        <v>101</v>
      </c>
      <c r="AN61" t="s">
        <v>370</v>
      </c>
      <c r="AO61">
        <v>1</v>
      </c>
      <c r="AP61" t="s">
        <v>103</v>
      </c>
      <c r="AQ61">
        <v>51</v>
      </c>
      <c r="AR61" t="s">
        <v>101</v>
      </c>
      <c r="AS61" t="s">
        <v>83</v>
      </c>
      <c r="AT61" t="s">
        <v>104</v>
      </c>
      <c r="AU61" t="s">
        <v>371</v>
      </c>
      <c r="AV61" t="s">
        <v>106</v>
      </c>
      <c r="AW61" t="s">
        <v>107</v>
      </c>
      <c r="AX61">
        <v>7</v>
      </c>
      <c r="AY61" t="s">
        <v>108</v>
      </c>
      <c r="AZ61" t="s">
        <v>109</v>
      </c>
      <c r="BA61" t="s">
        <v>110</v>
      </c>
      <c r="BB61" t="s">
        <v>111</v>
      </c>
      <c r="BC61" t="s">
        <v>112</v>
      </c>
      <c r="BD61" s="1">
        <v>44839</v>
      </c>
      <c r="BE61" t="s">
        <v>372</v>
      </c>
      <c r="BF61" s="1">
        <v>44698</v>
      </c>
      <c r="BG61" t="s">
        <v>114</v>
      </c>
      <c r="BH61" s="1">
        <v>44819</v>
      </c>
      <c r="BI61">
        <v>1</v>
      </c>
      <c r="BJ61">
        <v>0.06</v>
      </c>
      <c r="BK61">
        <v>0.06</v>
      </c>
      <c r="BL61" t="s">
        <v>115</v>
      </c>
      <c r="BM61" t="s">
        <v>116</v>
      </c>
      <c r="BN61">
        <v>0.06</v>
      </c>
      <c r="BO61">
        <v>0.17</v>
      </c>
      <c r="BP61">
        <v>1</v>
      </c>
      <c r="BQ61" t="s">
        <v>117</v>
      </c>
      <c r="BR61" t="s">
        <v>118</v>
      </c>
      <c r="BS61" t="s">
        <v>119</v>
      </c>
      <c r="BT61" t="s">
        <v>120</v>
      </c>
      <c r="BW61" t="b">
        <v>0</v>
      </c>
      <c r="BX61" t="b">
        <v>1</v>
      </c>
      <c r="BY61">
        <f>VLOOKUP(AA61,Comps2,6,FALSE)</f>
        <v>56</v>
      </c>
      <c r="BZ61">
        <f>VLOOKUP(AA61,Comps2,7,FALSE)</f>
        <v>58</v>
      </c>
      <c r="CA61" t="str">
        <f>VLOOKUP(AA61,Comps2,8,FALSE)</f>
        <v>mm</v>
      </c>
      <c r="CB61" t="str">
        <f>VLOOKUP(AA61,Comps2,9,FALSE)</f>
        <v>Field</v>
      </c>
      <c r="CC61">
        <f>VLOOKUP(AA61,Comps2,10,FALSE)</f>
        <v>3.4</v>
      </c>
      <c r="CD61" t="str">
        <f>VLOOKUP(AA61,Comps2,11,FALSE)</f>
        <v>g</v>
      </c>
      <c r="CE61" t="str">
        <f>VLOOKUP(AA61,Comps2,12,FALSE)</f>
        <v>Field</v>
      </c>
      <c r="CF61">
        <f>VLOOKUP(AA61,Comps2,13,FALSE)</f>
        <v>0</v>
      </c>
      <c r="CG61" t="e">
        <f>VLOOKUP(AA61,Comps2,14,FALSE)</f>
        <v>#N/A</v>
      </c>
      <c r="CH61" t="str">
        <f>VLOOKUP(AA61,Comps2,15,FALSE)</f>
        <v>NR</v>
      </c>
    </row>
    <row r="62" spans="1:86" x14ac:dyDescent="0.25">
      <c r="A62" s="1">
        <v>44698</v>
      </c>
      <c r="B62">
        <v>5</v>
      </c>
      <c r="C62">
        <v>2022</v>
      </c>
      <c r="D62" t="s">
        <v>280</v>
      </c>
      <c r="E62" t="s">
        <v>281</v>
      </c>
      <c r="F62" t="s">
        <v>78</v>
      </c>
      <c r="G62" t="s">
        <v>79</v>
      </c>
      <c r="H62" t="s">
        <v>80</v>
      </c>
      <c r="I62" t="s">
        <v>81</v>
      </c>
      <c r="J62" t="s">
        <v>82</v>
      </c>
      <c r="K62" t="s">
        <v>83</v>
      </c>
      <c r="L62" t="s">
        <v>282</v>
      </c>
      <c r="M62" t="s">
        <v>85</v>
      </c>
      <c r="N62" t="s">
        <v>86</v>
      </c>
      <c r="O62" s="2">
        <v>0.375</v>
      </c>
      <c r="P62" t="s">
        <v>87</v>
      </c>
      <c r="Q62">
        <v>1</v>
      </c>
      <c r="R62" t="s">
        <v>88</v>
      </c>
      <c r="S62">
        <v>32.988633999999998</v>
      </c>
      <c r="T62">
        <v>-116.582258</v>
      </c>
      <c r="U62" t="s">
        <v>89</v>
      </c>
      <c r="V62" t="b">
        <v>0</v>
      </c>
      <c r="W62">
        <v>9</v>
      </c>
      <c r="X62" t="s">
        <v>90</v>
      </c>
      <c r="Y62" t="s">
        <v>91</v>
      </c>
      <c r="Z62" t="s">
        <v>92</v>
      </c>
      <c r="AA62" t="s">
        <v>387</v>
      </c>
      <c r="AB62" t="s">
        <v>367</v>
      </c>
      <c r="AC62" t="s">
        <v>368</v>
      </c>
      <c r="AD62" t="s">
        <v>96</v>
      </c>
      <c r="AE62">
        <v>1</v>
      </c>
      <c r="AG62" t="b">
        <v>1</v>
      </c>
      <c r="AH62" t="s">
        <v>388</v>
      </c>
      <c r="AI62" t="s">
        <v>99</v>
      </c>
      <c r="AJ62" t="s">
        <v>100</v>
      </c>
      <c r="AK62">
        <v>4.5</v>
      </c>
      <c r="AL62" t="s">
        <v>101</v>
      </c>
      <c r="AN62" t="s">
        <v>370</v>
      </c>
      <c r="AO62">
        <v>1</v>
      </c>
      <c r="AP62" t="s">
        <v>103</v>
      </c>
      <c r="AQ62">
        <v>51</v>
      </c>
      <c r="AR62" t="s">
        <v>101</v>
      </c>
      <c r="AS62" t="s">
        <v>83</v>
      </c>
      <c r="AT62" t="s">
        <v>104</v>
      </c>
      <c r="AU62" t="s">
        <v>371</v>
      </c>
      <c r="AV62" t="s">
        <v>106</v>
      </c>
      <c r="AW62" t="s">
        <v>107</v>
      </c>
      <c r="AX62">
        <v>7</v>
      </c>
      <c r="AY62" t="s">
        <v>108</v>
      </c>
      <c r="AZ62" t="s">
        <v>109</v>
      </c>
      <c r="BA62" t="s">
        <v>110</v>
      </c>
      <c r="BB62" t="s">
        <v>111</v>
      </c>
      <c r="BC62" t="s">
        <v>112</v>
      </c>
      <c r="BD62" s="1">
        <v>44839</v>
      </c>
      <c r="BE62" t="s">
        <v>372</v>
      </c>
      <c r="BF62" s="1">
        <v>44698</v>
      </c>
      <c r="BG62" t="s">
        <v>114</v>
      </c>
      <c r="BH62" s="1">
        <v>44819</v>
      </c>
      <c r="BI62">
        <v>1</v>
      </c>
      <c r="BJ62">
        <v>0.06</v>
      </c>
      <c r="BK62">
        <v>0.06</v>
      </c>
      <c r="BL62" t="s">
        <v>115</v>
      </c>
      <c r="BM62" t="s">
        <v>116</v>
      </c>
      <c r="BN62">
        <v>0.06</v>
      </c>
      <c r="BO62">
        <v>0.17</v>
      </c>
      <c r="BP62">
        <v>1</v>
      </c>
      <c r="BQ62" t="s">
        <v>117</v>
      </c>
      <c r="BR62" t="s">
        <v>118</v>
      </c>
      <c r="BS62" t="s">
        <v>119</v>
      </c>
      <c r="BT62" t="s">
        <v>120</v>
      </c>
      <c r="BW62" t="b">
        <v>0</v>
      </c>
      <c r="BX62" t="b">
        <v>1</v>
      </c>
      <c r="BY62">
        <f>VLOOKUP(AA62,Comps2,6,FALSE)</f>
        <v>61</v>
      </c>
      <c r="BZ62">
        <f>VLOOKUP(AA62,Comps2,7,FALSE)</f>
        <v>62</v>
      </c>
      <c r="CA62" t="str">
        <f>VLOOKUP(AA62,Comps2,8,FALSE)</f>
        <v>mm</v>
      </c>
      <c r="CB62" t="str">
        <f>VLOOKUP(AA62,Comps2,9,FALSE)</f>
        <v>Field</v>
      </c>
      <c r="CC62">
        <f>VLOOKUP(AA62,Comps2,10,FALSE)</f>
        <v>4.5</v>
      </c>
      <c r="CD62" t="str">
        <f>VLOOKUP(AA62,Comps2,11,FALSE)</f>
        <v>g</v>
      </c>
      <c r="CE62" t="str">
        <f>VLOOKUP(AA62,Comps2,12,FALSE)</f>
        <v>Field</v>
      </c>
      <c r="CF62">
        <f>VLOOKUP(AA62,Comps2,13,FALSE)</f>
        <v>0</v>
      </c>
      <c r="CG62" t="e">
        <f>VLOOKUP(AA62,Comps2,14,FALSE)</f>
        <v>#N/A</v>
      </c>
      <c r="CH62" t="str">
        <f>VLOOKUP(AA62,Comps2,15,FALSE)</f>
        <v>NR</v>
      </c>
    </row>
    <row r="63" spans="1:86" x14ac:dyDescent="0.25">
      <c r="A63" s="1">
        <v>44698</v>
      </c>
      <c r="B63">
        <v>5</v>
      </c>
      <c r="C63">
        <v>2022</v>
      </c>
      <c r="D63" t="s">
        <v>280</v>
      </c>
      <c r="E63" t="s">
        <v>281</v>
      </c>
      <c r="F63" t="s">
        <v>78</v>
      </c>
      <c r="G63" t="s">
        <v>79</v>
      </c>
      <c r="H63" t="s">
        <v>80</v>
      </c>
      <c r="I63" t="s">
        <v>81</v>
      </c>
      <c r="J63" t="s">
        <v>82</v>
      </c>
      <c r="K63" t="s">
        <v>83</v>
      </c>
      <c r="L63" t="s">
        <v>282</v>
      </c>
      <c r="M63" t="s">
        <v>85</v>
      </c>
      <c r="N63" t="s">
        <v>86</v>
      </c>
      <c r="O63" s="2">
        <v>0.375</v>
      </c>
      <c r="P63" t="s">
        <v>87</v>
      </c>
      <c r="Q63">
        <v>1</v>
      </c>
      <c r="R63" t="s">
        <v>88</v>
      </c>
      <c r="S63">
        <v>32.988633999999998</v>
      </c>
      <c r="T63">
        <v>-116.582258</v>
      </c>
      <c r="U63" t="s">
        <v>89</v>
      </c>
      <c r="V63" t="b">
        <v>0</v>
      </c>
      <c r="W63">
        <v>9</v>
      </c>
      <c r="X63" t="s">
        <v>90</v>
      </c>
      <c r="Y63" t="s">
        <v>91</v>
      </c>
      <c r="Z63" t="s">
        <v>92</v>
      </c>
      <c r="AA63" t="s">
        <v>389</v>
      </c>
      <c r="AB63" t="s">
        <v>367</v>
      </c>
      <c r="AC63" t="s">
        <v>368</v>
      </c>
      <c r="AD63" t="s">
        <v>96</v>
      </c>
      <c r="AE63">
        <v>1</v>
      </c>
      <c r="AG63" t="b">
        <v>1</v>
      </c>
      <c r="AH63" t="s">
        <v>390</v>
      </c>
      <c r="AI63" t="s">
        <v>99</v>
      </c>
      <c r="AJ63" t="s">
        <v>100</v>
      </c>
      <c r="AK63">
        <v>6.2</v>
      </c>
      <c r="AL63" t="s">
        <v>101</v>
      </c>
      <c r="AN63" t="s">
        <v>370</v>
      </c>
      <c r="AO63">
        <v>1</v>
      </c>
      <c r="AP63" t="s">
        <v>103</v>
      </c>
      <c r="AQ63">
        <v>51</v>
      </c>
      <c r="AR63" t="s">
        <v>101</v>
      </c>
      <c r="AS63" t="s">
        <v>83</v>
      </c>
      <c r="AT63" t="s">
        <v>104</v>
      </c>
      <c r="AU63" t="s">
        <v>371</v>
      </c>
      <c r="AV63" t="s">
        <v>106</v>
      </c>
      <c r="AW63" t="s">
        <v>107</v>
      </c>
      <c r="AX63">
        <v>7</v>
      </c>
      <c r="AY63" t="s">
        <v>108</v>
      </c>
      <c r="AZ63" t="s">
        <v>109</v>
      </c>
      <c r="BA63" t="s">
        <v>110</v>
      </c>
      <c r="BB63" t="s">
        <v>111</v>
      </c>
      <c r="BC63" t="s">
        <v>112</v>
      </c>
      <c r="BD63" s="1">
        <v>44839</v>
      </c>
      <c r="BE63" t="s">
        <v>372</v>
      </c>
      <c r="BF63" s="1">
        <v>44698</v>
      </c>
      <c r="BG63" t="s">
        <v>114</v>
      </c>
      <c r="BH63" s="1">
        <v>44819</v>
      </c>
      <c r="BI63">
        <v>1</v>
      </c>
      <c r="BJ63">
        <v>0.06</v>
      </c>
      <c r="BK63">
        <v>0.06</v>
      </c>
      <c r="BL63" t="s">
        <v>115</v>
      </c>
      <c r="BM63" t="s">
        <v>116</v>
      </c>
      <c r="BN63">
        <v>0.06</v>
      </c>
      <c r="BO63">
        <v>0.17</v>
      </c>
      <c r="BP63">
        <v>1</v>
      </c>
      <c r="BQ63" t="s">
        <v>117</v>
      </c>
      <c r="BR63" t="s">
        <v>118</v>
      </c>
      <c r="BS63" t="s">
        <v>119</v>
      </c>
      <c r="BT63" t="s">
        <v>120</v>
      </c>
      <c r="BW63" t="b">
        <v>0</v>
      </c>
      <c r="BX63" t="b">
        <v>1</v>
      </c>
      <c r="BY63">
        <f>VLOOKUP(AA63,Comps2,6,FALSE)</f>
        <v>65</v>
      </c>
      <c r="BZ63">
        <f>VLOOKUP(AA63,Comps2,7,FALSE)</f>
        <v>67</v>
      </c>
      <c r="CA63" t="str">
        <f>VLOOKUP(AA63,Comps2,8,FALSE)</f>
        <v>mm</v>
      </c>
      <c r="CB63" t="str">
        <f>VLOOKUP(AA63,Comps2,9,FALSE)</f>
        <v>Field</v>
      </c>
      <c r="CC63">
        <f>VLOOKUP(AA63,Comps2,10,FALSE)</f>
        <v>6.2</v>
      </c>
      <c r="CD63" t="str">
        <f>VLOOKUP(AA63,Comps2,11,FALSE)</f>
        <v>g</v>
      </c>
      <c r="CE63" t="str">
        <f>VLOOKUP(AA63,Comps2,12,FALSE)</f>
        <v>Field</v>
      </c>
      <c r="CF63">
        <f>VLOOKUP(AA63,Comps2,13,FALSE)</f>
        <v>0</v>
      </c>
      <c r="CG63" t="e">
        <f>VLOOKUP(AA63,Comps2,14,FALSE)</f>
        <v>#N/A</v>
      </c>
      <c r="CH63" t="str">
        <f>VLOOKUP(AA63,Comps2,15,FALSE)</f>
        <v>NR</v>
      </c>
    </row>
    <row r="64" spans="1:86" x14ac:dyDescent="0.25">
      <c r="A64" s="1">
        <v>44698</v>
      </c>
      <c r="B64">
        <v>5</v>
      </c>
      <c r="C64">
        <v>2022</v>
      </c>
      <c r="D64" t="s">
        <v>280</v>
      </c>
      <c r="E64" t="s">
        <v>281</v>
      </c>
      <c r="F64" t="s">
        <v>78</v>
      </c>
      <c r="G64" t="s">
        <v>79</v>
      </c>
      <c r="H64" t="s">
        <v>80</v>
      </c>
      <c r="I64" t="s">
        <v>81</v>
      </c>
      <c r="J64" t="s">
        <v>82</v>
      </c>
      <c r="K64" t="s">
        <v>83</v>
      </c>
      <c r="L64" t="s">
        <v>282</v>
      </c>
      <c r="M64" t="s">
        <v>85</v>
      </c>
      <c r="N64" t="s">
        <v>86</v>
      </c>
      <c r="O64" s="2">
        <v>0.375</v>
      </c>
      <c r="P64" t="s">
        <v>87</v>
      </c>
      <c r="Q64">
        <v>1</v>
      </c>
      <c r="R64" t="s">
        <v>88</v>
      </c>
      <c r="S64">
        <v>32.988633999999998</v>
      </c>
      <c r="T64">
        <v>-116.582258</v>
      </c>
      <c r="U64" t="s">
        <v>89</v>
      </c>
      <c r="V64" t="b">
        <v>0</v>
      </c>
      <c r="W64">
        <v>9</v>
      </c>
      <c r="X64" t="s">
        <v>90</v>
      </c>
      <c r="Y64" t="s">
        <v>91</v>
      </c>
      <c r="Z64" t="s">
        <v>92</v>
      </c>
      <c r="AA64" t="s">
        <v>416</v>
      </c>
      <c r="AB64" t="s">
        <v>142</v>
      </c>
      <c r="AC64" t="s">
        <v>143</v>
      </c>
      <c r="AD64" t="s">
        <v>96</v>
      </c>
      <c r="AE64">
        <v>1</v>
      </c>
      <c r="AF64" t="s">
        <v>417</v>
      </c>
      <c r="AG64" t="b">
        <v>1</v>
      </c>
      <c r="AH64" t="s">
        <v>418</v>
      </c>
      <c r="AI64" t="s">
        <v>99</v>
      </c>
      <c r="AJ64" t="s">
        <v>100</v>
      </c>
      <c r="AK64">
        <v>80.61</v>
      </c>
      <c r="AL64" t="s">
        <v>101</v>
      </c>
      <c r="AN64" t="s">
        <v>419</v>
      </c>
      <c r="AO64">
        <v>1</v>
      </c>
      <c r="AP64" t="s">
        <v>103</v>
      </c>
      <c r="AQ64">
        <v>299.99</v>
      </c>
      <c r="AR64" t="s">
        <v>101</v>
      </c>
      <c r="AS64" t="s">
        <v>83</v>
      </c>
      <c r="AT64" t="s">
        <v>104</v>
      </c>
      <c r="AU64" t="s">
        <v>420</v>
      </c>
      <c r="AV64" t="s">
        <v>106</v>
      </c>
      <c r="AW64" t="s">
        <v>107</v>
      </c>
      <c r="AX64">
        <v>7</v>
      </c>
      <c r="AY64" t="s">
        <v>108</v>
      </c>
      <c r="AZ64" t="s">
        <v>109</v>
      </c>
      <c r="BA64" t="s">
        <v>110</v>
      </c>
      <c r="BB64" t="s">
        <v>111</v>
      </c>
      <c r="BC64" t="s">
        <v>112</v>
      </c>
      <c r="BD64" s="1">
        <v>44839</v>
      </c>
      <c r="BE64" t="s">
        <v>421</v>
      </c>
      <c r="BF64" s="1">
        <v>44698</v>
      </c>
      <c r="BG64" t="s">
        <v>114</v>
      </c>
      <c r="BH64" s="1">
        <v>44819</v>
      </c>
      <c r="BI64">
        <v>1</v>
      </c>
      <c r="BL64" t="s">
        <v>309</v>
      </c>
      <c r="BM64" t="s">
        <v>310</v>
      </c>
      <c r="BN64">
        <v>0.06</v>
      </c>
      <c r="BO64">
        <v>0.17</v>
      </c>
      <c r="BP64">
        <v>1</v>
      </c>
      <c r="BQ64" t="s">
        <v>117</v>
      </c>
      <c r="BR64" t="s">
        <v>118</v>
      </c>
      <c r="BS64" t="s">
        <v>119</v>
      </c>
      <c r="BT64" t="s">
        <v>120</v>
      </c>
      <c r="BW64" t="b">
        <v>0</v>
      </c>
      <c r="BX64" t="b">
        <v>1</v>
      </c>
      <c r="BY64">
        <f>VLOOKUP(AA64,Comps2,6,FALSE)</f>
        <v>372</v>
      </c>
      <c r="BZ64">
        <f>VLOOKUP(AA64,Comps2,7,FALSE)</f>
        <v>390</v>
      </c>
      <c r="CA64" t="str">
        <f>VLOOKUP(AA64,Comps2,8,FALSE)</f>
        <v>mm</v>
      </c>
      <c r="CB64" t="str">
        <f>VLOOKUP(AA64,Comps2,9,FALSE)</f>
        <v>Field</v>
      </c>
      <c r="CC64">
        <f>VLOOKUP(AA64,Comps2,10,FALSE)</f>
        <v>915</v>
      </c>
      <c r="CD64" t="str">
        <f>VLOOKUP(AA64,Comps2,11,FALSE)</f>
        <v>g</v>
      </c>
      <c r="CE64" t="str">
        <f>VLOOKUP(AA64,Comps2,12,FALSE)</f>
        <v>Field</v>
      </c>
      <c r="CF64">
        <f>VLOOKUP(AA64,Comps2,13,FALSE)</f>
        <v>0</v>
      </c>
      <c r="CG64">
        <f>VLOOKUP(AA64,Comps2,14,FALSE)</f>
        <v>13</v>
      </c>
      <c r="CH64" t="str">
        <f>VLOOKUP(AA64,Comps2,15,FALSE)</f>
        <v>LAB</v>
      </c>
    </row>
    <row r="65" spans="1:86" x14ac:dyDescent="0.25">
      <c r="A65" s="1">
        <v>44698</v>
      </c>
      <c r="B65">
        <v>5</v>
      </c>
      <c r="C65">
        <v>2022</v>
      </c>
      <c r="D65" t="s">
        <v>280</v>
      </c>
      <c r="E65" t="s">
        <v>281</v>
      </c>
      <c r="F65" t="s">
        <v>78</v>
      </c>
      <c r="G65" t="s">
        <v>79</v>
      </c>
      <c r="H65" t="s">
        <v>80</v>
      </c>
      <c r="I65" t="s">
        <v>81</v>
      </c>
      <c r="J65" t="s">
        <v>82</v>
      </c>
      <c r="K65" t="s">
        <v>83</v>
      </c>
      <c r="L65" t="s">
        <v>282</v>
      </c>
      <c r="M65" t="s">
        <v>85</v>
      </c>
      <c r="N65" t="s">
        <v>86</v>
      </c>
      <c r="O65" s="2">
        <v>0.375</v>
      </c>
      <c r="P65" t="s">
        <v>87</v>
      </c>
      <c r="Q65">
        <v>1</v>
      </c>
      <c r="R65" t="s">
        <v>88</v>
      </c>
      <c r="S65">
        <v>32.988633999999998</v>
      </c>
      <c r="T65">
        <v>-116.582258</v>
      </c>
      <c r="U65" t="s">
        <v>89</v>
      </c>
      <c r="V65" t="b">
        <v>0</v>
      </c>
      <c r="W65">
        <v>9</v>
      </c>
      <c r="X65" t="s">
        <v>90</v>
      </c>
      <c r="Y65" t="s">
        <v>91</v>
      </c>
      <c r="Z65" t="s">
        <v>92</v>
      </c>
      <c r="AA65" t="s">
        <v>424</v>
      </c>
      <c r="AB65" t="s">
        <v>142</v>
      </c>
      <c r="AC65" t="s">
        <v>143</v>
      </c>
      <c r="AD65" t="s">
        <v>96</v>
      </c>
      <c r="AE65">
        <v>1</v>
      </c>
      <c r="AF65" t="s">
        <v>425</v>
      </c>
      <c r="AG65" t="b">
        <v>1</v>
      </c>
      <c r="AH65" t="s">
        <v>426</v>
      </c>
      <c r="AI65" t="s">
        <v>99</v>
      </c>
      <c r="AJ65" t="s">
        <v>100</v>
      </c>
      <c r="AK65">
        <v>87.68</v>
      </c>
      <c r="AL65" t="s">
        <v>101</v>
      </c>
      <c r="AN65" t="s">
        <v>419</v>
      </c>
      <c r="AO65">
        <v>1</v>
      </c>
      <c r="AP65" t="s">
        <v>103</v>
      </c>
      <c r="AQ65">
        <v>299.99</v>
      </c>
      <c r="AR65" t="s">
        <v>101</v>
      </c>
      <c r="AS65" t="s">
        <v>83</v>
      </c>
      <c r="AT65" t="s">
        <v>104</v>
      </c>
      <c r="AU65" t="s">
        <v>420</v>
      </c>
      <c r="AV65" t="s">
        <v>106</v>
      </c>
      <c r="AW65" t="s">
        <v>107</v>
      </c>
      <c r="AX65">
        <v>7</v>
      </c>
      <c r="AY65" t="s">
        <v>108</v>
      </c>
      <c r="AZ65" t="s">
        <v>109</v>
      </c>
      <c r="BA65" t="s">
        <v>110</v>
      </c>
      <c r="BB65" t="s">
        <v>111</v>
      </c>
      <c r="BC65" t="s">
        <v>112</v>
      </c>
      <c r="BD65" s="1">
        <v>44839</v>
      </c>
      <c r="BE65" t="s">
        <v>421</v>
      </c>
      <c r="BF65" s="1">
        <v>44698</v>
      </c>
      <c r="BG65" t="s">
        <v>114</v>
      </c>
      <c r="BH65" s="1">
        <v>44819</v>
      </c>
      <c r="BI65">
        <v>1</v>
      </c>
      <c r="BL65" t="s">
        <v>309</v>
      </c>
      <c r="BM65" t="s">
        <v>310</v>
      </c>
      <c r="BN65">
        <v>0.06</v>
      </c>
      <c r="BO65">
        <v>0.17</v>
      </c>
      <c r="BP65">
        <v>1</v>
      </c>
      <c r="BQ65" t="s">
        <v>117</v>
      </c>
      <c r="BR65" t="s">
        <v>118</v>
      </c>
      <c r="BS65" t="s">
        <v>119</v>
      </c>
      <c r="BT65" t="s">
        <v>120</v>
      </c>
      <c r="BW65" t="b">
        <v>0</v>
      </c>
      <c r="BX65" t="b">
        <v>1</v>
      </c>
      <c r="BY65">
        <f>VLOOKUP(AA65,Comps2,6,FALSE)</f>
        <v>368</v>
      </c>
      <c r="BZ65">
        <f>VLOOKUP(AA65,Comps2,7,FALSE)</f>
        <v>385</v>
      </c>
      <c r="CA65" t="str">
        <f>VLOOKUP(AA65,Comps2,8,FALSE)</f>
        <v>mm</v>
      </c>
      <c r="CB65" t="str">
        <f>VLOOKUP(AA65,Comps2,9,FALSE)</f>
        <v>Field</v>
      </c>
      <c r="CC65">
        <f>VLOOKUP(AA65,Comps2,10,FALSE)</f>
        <v>995</v>
      </c>
      <c r="CD65" t="str">
        <f>VLOOKUP(AA65,Comps2,11,FALSE)</f>
        <v>g</v>
      </c>
      <c r="CE65" t="str">
        <f>VLOOKUP(AA65,Comps2,12,FALSE)</f>
        <v>Field</v>
      </c>
      <c r="CF65">
        <f>VLOOKUP(AA65,Comps2,13,FALSE)</f>
        <v>0</v>
      </c>
      <c r="CG65">
        <f>VLOOKUP(AA65,Comps2,14,FALSE)</f>
        <v>13</v>
      </c>
      <c r="CH65" t="str">
        <f>VLOOKUP(AA65,Comps2,15,FALSE)</f>
        <v>LAB</v>
      </c>
    </row>
    <row r="66" spans="1:86" x14ac:dyDescent="0.25">
      <c r="A66" s="1">
        <v>44698</v>
      </c>
      <c r="B66">
        <v>5</v>
      </c>
      <c r="C66">
        <v>2022</v>
      </c>
      <c r="D66" t="s">
        <v>280</v>
      </c>
      <c r="E66" t="s">
        <v>281</v>
      </c>
      <c r="F66" t="s">
        <v>78</v>
      </c>
      <c r="G66" t="s">
        <v>79</v>
      </c>
      <c r="H66" t="s">
        <v>80</v>
      </c>
      <c r="I66" t="s">
        <v>81</v>
      </c>
      <c r="J66" t="s">
        <v>82</v>
      </c>
      <c r="K66" t="s">
        <v>83</v>
      </c>
      <c r="L66" t="s">
        <v>282</v>
      </c>
      <c r="M66" t="s">
        <v>85</v>
      </c>
      <c r="N66" t="s">
        <v>86</v>
      </c>
      <c r="O66" s="2">
        <v>0.375</v>
      </c>
      <c r="P66" t="s">
        <v>87</v>
      </c>
      <c r="Q66">
        <v>1</v>
      </c>
      <c r="R66" t="s">
        <v>88</v>
      </c>
      <c r="S66">
        <v>32.988633999999998</v>
      </c>
      <c r="T66">
        <v>-116.582258</v>
      </c>
      <c r="U66" t="s">
        <v>89</v>
      </c>
      <c r="V66" t="b">
        <v>0</v>
      </c>
      <c r="W66">
        <v>9</v>
      </c>
      <c r="X66" t="s">
        <v>90</v>
      </c>
      <c r="Y66" t="s">
        <v>91</v>
      </c>
      <c r="Z66" t="s">
        <v>92</v>
      </c>
      <c r="AA66" t="s">
        <v>429</v>
      </c>
      <c r="AB66" t="s">
        <v>142</v>
      </c>
      <c r="AC66" t="s">
        <v>143</v>
      </c>
      <c r="AD66" t="s">
        <v>96</v>
      </c>
      <c r="AE66">
        <v>1</v>
      </c>
      <c r="AF66" t="s">
        <v>430</v>
      </c>
      <c r="AG66" t="b">
        <v>1</v>
      </c>
      <c r="AH66" t="s">
        <v>431</v>
      </c>
      <c r="AI66" t="s">
        <v>99</v>
      </c>
      <c r="AJ66" t="s">
        <v>100</v>
      </c>
      <c r="AK66">
        <v>67.39</v>
      </c>
      <c r="AL66" t="s">
        <v>101</v>
      </c>
      <c r="AN66" t="s">
        <v>419</v>
      </c>
      <c r="AO66">
        <v>1</v>
      </c>
      <c r="AP66" t="s">
        <v>103</v>
      </c>
      <c r="AQ66">
        <v>299.99</v>
      </c>
      <c r="AR66" t="s">
        <v>101</v>
      </c>
      <c r="AS66" t="s">
        <v>83</v>
      </c>
      <c r="AT66" t="s">
        <v>104</v>
      </c>
      <c r="AU66" t="s">
        <v>420</v>
      </c>
      <c r="AV66" t="s">
        <v>106</v>
      </c>
      <c r="AW66" t="s">
        <v>107</v>
      </c>
      <c r="AX66">
        <v>7</v>
      </c>
      <c r="AY66" t="s">
        <v>108</v>
      </c>
      <c r="AZ66" t="s">
        <v>109</v>
      </c>
      <c r="BA66" t="s">
        <v>110</v>
      </c>
      <c r="BB66" t="s">
        <v>111</v>
      </c>
      <c r="BC66" t="s">
        <v>112</v>
      </c>
      <c r="BD66" s="1">
        <v>44839</v>
      </c>
      <c r="BE66" t="s">
        <v>421</v>
      </c>
      <c r="BF66" s="1">
        <v>44698</v>
      </c>
      <c r="BG66" t="s">
        <v>114</v>
      </c>
      <c r="BH66" s="1">
        <v>44819</v>
      </c>
      <c r="BI66">
        <v>1</v>
      </c>
      <c r="BL66" t="s">
        <v>309</v>
      </c>
      <c r="BM66" t="s">
        <v>310</v>
      </c>
      <c r="BN66">
        <v>0.06</v>
      </c>
      <c r="BO66">
        <v>0.17</v>
      </c>
      <c r="BP66">
        <v>1</v>
      </c>
      <c r="BQ66" t="s">
        <v>117</v>
      </c>
      <c r="BR66" t="s">
        <v>118</v>
      </c>
      <c r="BS66" t="s">
        <v>119</v>
      </c>
      <c r="BT66" t="s">
        <v>120</v>
      </c>
      <c r="BW66" t="b">
        <v>0</v>
      </c>
      <c r="BX66" t="b">
        <v>1</v>
      </c>
      <c r="BY66">
        <f>VLOOKUP(AA66,Comps2,6,FALSE)</f>
        <v>340</v>
      </c>
      <c r="BZ66">
        <f>VLOOKUP(AA66,Comps2,7,FALSE)</f>
        <v>357</v>
      </c>
      <c r="CA66" t="str">
        <f>VLOOKUP(AA66,Comps2,8,FALSE)</f>
        <v>mm</v>
      </c>
      <c r="CB66" t="str">
        <f>VLOOKUP(AA66,Comps2,9,FALSE)</f>
        <v>Field</v>
      </c>
      <c r="CC66">
        <f>VLOOKUP(AA66,Comps2,10,FALSE)</f>
        <v>765</v>
      </c>
      <c r="CD66" t="str">
        <f>VLOOKUP(AA66,Comps2,11,FALSE)</f>
        <v>g</v>
      </c>
      <c r="CE66" t="str">
        <f>VLOOKUP(AA66,Comps2,12,FALSE)</f>
        <v>Field</v>
      </c>
      <c r="CF66">
        <f>VLOOKUP(AA66,Comps2,13,FALSE)</f>
        <v>0</v>
      </c>
      <c r="CG66">
        <f>VLOOKUP(AA66,Comps2,14,FALSE)</f>
        <v>11</v>
      </c>
      <c r="CH66" t="str">
        <f>VLOOKUP(AA66,Comps2,15,FALSE)</f>
        <v>LAB</v>
      </c>
    </row>
    <row r="67" spans="1:86" x14ac:dyDescent="0.25">
      <c r="A67" s="1">
        <v>44698</v>
      </c>
      <c r="B67">
        <v>5</v>
      </c>
      <c r="C67">
        <v>2022</v>
      </c>
      <c r="D67" t="s">
        <v>280</v>
      </c>
      <c r="E67" t="s">
        <v>281</v>
      </c>
      <c r="F67" t="s">
        <v>78</v>
      </c>
      <c r="G67" t="s">
        <v>79</v>
      </c>
      <c r="H67" t="s">
        <v>80</v>
      </c>
      <c r="I67" t="s">
        <v>81</v>
      </c>
      <c r="J67" t="s">
        <v>82</v>
      </c>
      <c r="K67" t="s">
        <v>83</v>
      </c>
      <c r="L67" t="s">
        <v>282</v>
      </c>
      <c r="M67" t="s">
        <v>85</v>
      </c>
      <c r="N67" t="s">
        <v>86</v>
      </c>
      <c r="O67" s="2">
        <v>0.375</v>
      </c>
      <c r="P67" t="s">
        <v>87</v>
      </c>
      <c r="Q67">
        <v>1</v>
      </c>
      <c r="R67" t="s">
        <v>88</v>
      </c>
      <c r="S67">
        <v>32.988633999999998</v>
      </c>
      <c r="T67">
        <v>-116.582258</v>
      </c>
      <c r="U67" t="s">
        <v>89</v>
      </c>
      <c r="V67" t="b">
        <v>0</v>
      </c>
      <c r="W67">
        <v>9</v>
      </c>
      <c r="X67" t="s">
        <v>90</v>
      </c>
      <c r="Y67" t="s">
        <v>91</v>
      </c>
      <c r="Z67" t="s">
        <v>92</v>
      </c>
      <c r="AA67" t="s">
        <v>434</v>
      </c>
      <c r="AB67" t="s">
        <v>142</v>
      </c>
      <c r="AC67" t="s">
        <v>143</v>
      </c>
      <c r="AD67" t="s">
        <v>96</v>
      </c>
      <c r="AE67">
        <v>1</v>
      </c>
      <c r="AF67" t="s">
        <v>435</v>
      </c>
      <c r="AG67" t="b">
        <v>1</v>
      </c>
      <c r="AH67" t="s">
        <v>436</v>
      </c>
      <c r="AI67" t="s">
        <v>99</v>
      </c>
      <c r="AJ67" t="s">
        <v>100</v>
      </c>
      <c r="AK67">
        <v>64.31</v>
      </c>
      <c r="AL67" t="s">
        <v>101</v>
      </c>
      <c r="AN67" t="s">
        <v>419</v>
      </c>
      <c r="AO67">
        <v>1</v>
      </c>
      <c r="AP67" t="s">
        <v>103</v>
      </c>
      <c r="AQ67">
        <v>299.99</v>
      </c>
      <c r="AR67" t="s">
        <v>101</v>
      </c>
      <c r="AS67" t="s">
        <v>83</v>
      </c>
      <c r="AT67" t="s">
        <v>104</v>
      </c>
      <c r="AU67" t="s">
        <v>420</v>
      </c>
      <c r="AV67" t="s">
        <v>106</v>
      </c>
      <c r="AW67" t="s">
        <v>107</v>
      </c>
      <c r="AX67">
        <v>7</v>
      </c>
      <c r="AY67" t="s">
        <v>108</v>
      </c>
      <c r="AZ67" t="s">
        <v>109</v>
      </c>
      <c r="BA67" t="s">
        <v>110</v>
      </c>
      <c r="BB67" t="s">
        <v>111</v>
      </c>
      <c r="BC67" t="s">
        <v>112</v>
      </c>
      <c r="BD67" s="1">
        <v>44839</v>
      </c>
      <c r="BE67" t="s">
        <v>421</v>
      </c>
      <c r="BF67" s="1">
        <v>44698</v>
      </c>
      <c r="BG67" t="s">
        <v>114</v>
      </c>
      <c r="BH67" s="1">
        <v>44819</v>
      </c>
      <c r="BI67">
        <v>1</v>
      </c>
      <c r="BL67" t="s">
        <v>309</v>
      </c>
      <c r="BM67" t="s">
        <v>310</v>
      </c>
      <c r="BN67">
        <v>0.06</v>
      </c>
      <c r="BO67">
        <v>0.17</v>
      </c>
      <c r="BP67">
        <v>1</v>
      </c>
      <c r="BQ67" t="s">
        <v>117</v>
      </c>
      <c r="BR67" t="s">
        <v>118</v>
      </c>
      <c r="BS67" t="s">
        <v>119</v>
      </c>
      <c r="BT67" t="s">
        <v>120</v>
      </c>
      <c r="BW67" t="b">
        <v>0</v>
      </c>
      <c r="BX67" t="b">
        <v>1</v>
      </c>
      <c r="BY67">
        <f>VLOOKUP(AA67,Comps2,6,FALSE)</f>
        <v>342</v>
      </c>
      <c r="BZ67">
        <f>VLOOKUP(AA67,Comps2,7,FALSE)</f>
        <v>360</v>
      </c>
      <c r="CA67" t="str">
        <f>VLOOKUP(AA67,Comps2,8,FALSE)</f>
        <v>mm</v>
      </c>
      <c r="CB67" t="str">
        <f>VLOOKUP(AA67,Comps2,9,FALSE)</f>
        <v>Field</v>
      </c>
      <c r="CC67">
        <f>VLOOKUP(AA67,Comps2,10,FALSE)</f>
        <v>730</v>
      </c>
      <c r="CD67" t="str">
        <f>VLOOKUP(AA67,Comps2,11,FALSE)</f>
        <v>g</v>
      </c>
      <c r="CE67" t="str">
        <f>VLOOKUP(AA67,Comps2,12,FALSE)</f>
        <v>Field</v>
      </c>
      <c r="CF67">
        <f>VLOOKUP(AA67,Comps2,13,FALSE)</f>
        <v>0</v>
      </c>
      <c r="CG67">
        <f>VLOOKUP(AA67,Comps2,14,FALSE)</f>
        <v>11</v>
      </c>
      <c r="CH67" t="str">
        <f>VLOOKUP(AA67,Comps2,15,FALSE)</f>
        <v>LAB</v>
      </c>
    </row>
    <row r="68" spans="1:86" x14ac:dyDescent="0.25">
      <c r="A68" s="1">
        <v>44698</v>
      </c>
      <c r="B68">
        <v>5</v>
      </c>
      <c r="C68">
        <v>2022</v>
      </c>
      <c r="D68" t="s">
        <v>280</v>
      </c>
      <c r="E68" t="s">
        <v>281</v>
      </c>
      <c r="F68" t="s">
        <v>78</v>
      </c>
      <c r="G68" t="s">
        <v>79</v>
      </c>
      <c r="H68" t="s">
        <v>80</v>
      </c>
      <c r="I68" t="s">
        <v>81</v>
      </c>
      <c r="J68" t="s">
        <v>82</v>
      </c>
      <c r="K68" t="s">
        <v>83</v>
      </c>
      <c r="L68" t="s">
        <v>282</v>
      </c>
      <c r="M68" t="s">
        <v>85</v>
      </c>
      <c r="N68" t="s">
        <v>86</v>
      </c>
      <c r="O68" s="2">
        <v>0.375</v>
      </c>
      <c r="P68" t="s">
        <v>87</v>
      </c>
      <c r="Q68">
        <v>1</v>
      </c>
      <c r="R68" t="s">
        <v>88</v>
      </c>
      <c r="S68">
        <v>32.988633999999998</v>
      </c>
      <c r="T68">
        <v>-116.582258</v>
      </c>
      <c r="U68" t="s">
        <v>89</v>
      </c>
      <c r="V68" t="b">
        <v>0</v>
      </c>
      <c r="W68">
        <v>9</v>
      </c>
      <c r="X68" t="s">
        <v>90</v>
      </c>
      <c r="Y68" t="s">
        <v>91</v>
      </c>
      <c r="Z68" t="s">
        <v>92</v>
      </c>
      <c r="AA68" t="s">
        <v>439</v>
      </c>
      <c r="AB68" t="s">
        <v>142</v>
      </c>
      <c r="AC68" t="s">
        <v>143</v>
      </c>
      <c r="AD68" t="s">
        <v>96</v>
      </c>
      <c r="AE68">
        <v>1</v>
      </c>
      <c r="AF68" t="s">
        <v>440</v>
      </c>
      <c r="AG68" t="b">
        <v>1</v>
      </c>
      <c r="AH68" t="s">
        <v>441</v>
      </c>
      <c r="AI68" t="s">
        <v>146</v>
      </c>
      <c r="AJ68" t="s">
        <v>147</v>
      </c>
      <c r="AK68">
        <v>20</v>
      </c>
      <c r="AL68" t="s">
        <v>101</v>
      </c>
      <c r="AN68" t="s">
        <v>442</v>
      </c>
      <c r="AO68">
        <v>1</v>
      </c>
      <c r="AP68" t="s">
        <v>103</v>
      </c>
      <c r="AQ68">
        <v>220.01</v>
      </c>
      <c r="AR68" t="s">
        <v>101</v>
      </c>
      <c r="AS68" t="s">
        <v>83</v>
      </c>
      <c r="AT68" t="s">
        <v>104</v>
      </c>
      <c r="AU68" t="s">
        <v>443</v>
      </c>
      <c r="AV68" t="s">
        <v>106</v>
      </c>
      <c r="AW68" t="s">
        <v>107</v>
      </c>
      <c r="AX68">
        <v>7</v>
      </c>
      <c r="AY68" t="s">
        <v>108</v>
      </c>
      <c r="AZ68" t="s">
        <v>109</v>
      </c>
      <c r="BA68" t="s">
        <v>110</v>
      </c>
      <c r="BB68" t="s">
        <v>111</v>
      </c>
      <c r="BC68" t="s">
        <v>112</v>
      </c>
      <c r="BD68" s="1">
        <v>44839</v>
      </c>
      <c r="BE68" t="s">
        <v>444</v>
      </c>
      <c r="BF68" s="1">
        <v>44698</v>
      </c>
      <c r="BG68" t="s">
        <v>114</v>
      </c>
      <c r="BH68" s="1">
        <v>44819</v>
      </c>
      <c r="BI68">
        <v>1</v>
      </c>
      <c r="BL68" t="s">
        <v>309</v>
      </c>
      <c r="BM68" t="s">
        <v>310</v>
      </c>
      <c r="BN68">
        <v>0.06</v>
      </c>
      <c r="BO68">
        <v>0.17</v>
      </c>
      <c r="BP68">
        <v>1</v>
      </c>
      <c r="BQ68" t="s">
        <v>117</v>
      </c>
      <c r="BR68" t="s">
        <v>118</v>
      </c>
      <c r="BS68" t="s">
        <v>119</v>
      </c>
      <c r="BT68" t="s">
        <v>120</v>
      </c>
      <c r="BW68" t="b">
        <v>0</v>
      </c>
      <c r="BX68" t="b">
        <v>1</v>
      </c>
      <c r="BY68">
        <f>VLOOKUP(AA68,Comps2,6,FALSE)</f>
        <v>418</v>
      </c>
      <c r="BZ68">
        <f>VLOOKUP(AA68,Comps2,7,FALSE)</f>
        <v>430</v>
      </c>
      <c r="CA68" t="str">
        <f>VLOOKUP(AA68,Comps2,8,FALSE)</f>
        <v>mm</v>
      </c>
      <c r="CB68" t="str">
        <f>VLOOKUP(AA68,Comps2,9,FALSE)</f>
        <v>Field</v>
      </c>
      <c r="CC68">
        <f>VLOOKUP(AA68,Comps2,10,FALSE)</f>
        <v>1325</v>
      </c>
      <c r="CD68" t="str">
        <f>VLOOKUP(AA68,Comps2,11,FALSE)</f>
        <v>g</v>
      </c>
      <c r="CE68" t="str">
        <f>VLOOKUP(AA68,Comps2,12,FALSE)</f>
        <v>Field</v>
      </c>
      <c r="CF68">
        <f>VLOOKUP(AA68,Comps2,13,FALSE)</f>
        <v>0</v>
      </c>
      <c r="CG68">
        <f>VLOOKUP(AA68,Comps2,14,FALSE)</f>
        <v>14</v>
      </c>
      <c r="CH68" t="str">
        <f>VLOOKUP(AA68,Comps2,15,FALSE)</f>
        <v>M</v>
      </c>
    </row>
    <row r="69" spans="1:86" x14ac:dyDescent="0.25">
      <c r="A69" s="1">
        <v>44698</v>
      </c>
      <c r="B69">
        <v>5</v>
      </c>
      <c r="C69">
        <v>2022</v>
      </c>
      <c r="D69" t="s">
        <v>280</v>
      </c>
      <c r="E69" t="s">
        <v>281</v>
      </c>
      <c r="F69" t="s">
        <v>78</v>
      </c>
      <c r="G69" t="s">
        <v>79</v>
      </c>
      <c r="H69" t="s">
        <v>80</v>
      </c>
      <c r="I69" t="s">
        <v>81</v>
      </c>
      <c r="J69" t="s">
        <v>82</v>
      </c>
      <c r="K69" t="s">
        <v>83</v>
      </c>
      <c r="L69" t="s">
        <v>282</v>
      </c>
      <c r="M69" t="s">
        <v>85</v>
      </c>
      <c r="N69" t="s">
        <v>86</v>
      </c>
      <c r="O69" s="2">
        <v>0.375</v>
      </c>
      <c r="P69" t="s">
        <v>87</v>
      </c>
      <c r="Q69">
        <v>1</v>
      </c>
      <c r="R69" t="s">
        <v>88</v>
      </c>
      <c r="S69">
        <v>32.988633999999998</v>
      </c>
      <c r="T69">
        <v>-116.582258</v>
      </c>
      <c r="U69" t="s">
        <v>89</v>
      </c>
      <c r="V69" t="b">
        <v>0</v>
      </c>
      <c r="W69">
        <v>9</v>
      </c>
      <c r="X69" t="s">
        <v>90</v>
      </c>
      <c r="Y69" t="s">
        <v>91</v>
      </c>
      <c r="Z69" t="s">
        <v>92</v>
      </c>
      <c r="AA69" t="s">
        <v>449</v>
      </c>
      <c r="AB69" t="s">
        <v>142</v>
      </c>
      <c r="AC69" t="s">
        <v>143</v>
      </c>
      <c r="AD69" t="s">
        <v>96</v>
      </c>
      <c r="AE69">
        <v>1</v>
      </c>
      <c r="AF69" t="s">
        <v>450</v>
      </c>
      <c r="AG69" t="b">
        <v>1</v>
      </c>
      <c r="AH69" t="s">
        <v>451</v>
      </c>
      <c r="AI69" t="s">
        <v>146</v>
      </c>
      <c r="AJ69" t="s">
        <v>147</v>
      </c>
      <c r="AK69">
        <v>20.010000000000002</v>
      </c>
      <c r="AL69" t="s">
        <v>101</v>
      </c>
      <c r="AN69" t="s">
        <v>442</v>
      </c>
      <c r="AO69">
        <v>1</v>
      </c>
      <c r="AP69" t="s">
        <v>103</v>
      </c>
      <c r="AQ69">
        <v>220.01</v>
      </c>
      <c r="AR69" t="s">
        <v>101</v>
      </c>
      <c r="AS69" t="s">
        <v>83</v>
      </c>
      <c r="AT69" t="s">
        <v>104</v>
      </c>
      <c r="AU69" t="s">
        <v>443</v>
      </c>
      <c r="AV69" t="s">
        <v>106</v>
      </c>
      <c r="AW69" t="s">
        <v>107</v>
      </c>
      <c r="AX69">
        <v>7</v>
      </c>
      <c r="AY69" t="s">
        <v>108</v>
      </c>
      <c r="AZ69" t="s">
        <v>109</v>
      </c>
      <c r="BA69" t="s">
        <v>110</v>
      </c>
      <c r="BB69" t="s">
        <v>111</v>
      </c>
      <c r="BC69" t="s">
        <v>112</v>
      </c>
      <c r="BD69" s="1">
        <v>44839</v>
      </c>
      <c r="BE69" t="s">
        <v>444</v>
      </c>
      <c r="BF69" s="1">
        <v>44698</v>
      </c>
      <c r="BG69" t="s">
        <v>114</v>
      </c>
      <c r="BH69" s="1">
        <v>44819</v>
      </c>
      <c r="BI69">
        <v>1</v>
      </c>
      <c r="BL69" t="s">
        <v>309</v>
      </c>
      <c r="BM69" t="s">
        <v>310</v>
      </c>
      <c r="BN69">
        <v>0.06</v>
      </c>
      <c r="BO69">
        <v>0.17</v>
      </c>
      <c r="BP69">
        <v>1</v>
      </c>
      <c r="BQ69" t="s">
        <v>117</v>
      </c>
      <c r="BR69" t="s">
        <v>118</v>
      </c>
      <c r="BS69" t="s">
        <v>119</v>
      </c>
      <c r="BT69" t="s">
        <v>120</v>
      </c>
      <c r="BW69" t="b">
        <v>0</v>
      </c>
      <c r="BX69" t="b">
        <v>1</v>
      </c>
      <c r="BY69">
        <f>VLOOKUP(AA69,Comps2,6,FALSE)</f>
        <v>402</v>
      </c>
      <c r="BZ69">
        <f>VLOOKUP(AA69,Comps2,7,FALSE)</f>
        <v>423</v>
      </c>
      <c r="CA69" t="str">
        <f>VLOOKUP(AA69,Comps2,8,FALSE)</f>
        <v>mm</v>
      </c>
      <c r="CB69" t="str">
        <f>VLOOKUP(AA69,Comps2,9,FALSE)</f>
        <v>Field</v>
      </c>
      <c r="CC69">
        <f>VLOOKUP(AA69,Comps2,10,FALSE)</f>
        <v>1280</v>
      </c>
      <c r="CD69" t="str">
        <f>VLOOKUP(AA69,Comps2,11,FALSE)</f>
        <v>g</v>
      </c>
      <c r="CE69" t="str">
        <f>VLOOKUP(AA69,Comps2,12,FALSE)</f>
        <v>Field</v>
      </c>
      <c r="CF69">
        <f>VLOOKUP(AA69,Comps2,13,FALSE)</f>
        <v>0</v>
      </c>
      <c r="CG69">
        <f>VLOOKUP(AA69,Comps2,14,FALSE)</f>
        <v>13</v>
      </c>
      <c r="CH69" t="str">
        <f>VLOOKUP(AA69,Comps2,15,FALSE)</f>
        <v>M</v>
      </c>
    </row>
    <row r="70" spans="1:86" x14ac:dyDescent="0.25">
      <c r="A70" s="1">
        <v>44698</v>
      </c>
      <c r="B70">
        <v>5</v>
      </c>
      <c r="C70">
        <v>2022</v>
      </c>
      <c r="D70" t="s">
        <v>280</v>
      </c>
      <c r="E70" t="s">
        <v>281</v>
      </c>
      <c r="F70" t="s">
        <v>78</v>
      </c>
      <c r="G70" t="s">
        <v>79</v>
      </c>
      <c r="H70" t="s">
        <v>80</v>
      </c>
      <c r="I70" t="s">
        <v>81</v>
      </c>
      <c r="J70" t="s">
        <v>82</v>
      </c>
      <c r="K70" t="s">
        <v>83</v>
      </c>
      <c r="L70" t="s">
        <v>282</v>
      </c>
      <c r="M70" t="s">
        <v>85</v>
      </c>
      <c r="N70" t="s">
        <v>86</v>
      </c>
      <c r="O70" s="2">
        <v>0.375</v>
      </c>
      <c r="P70" t="s">
        <v>87</v>
      </c>
      <c r="Q70">
        <v>1</v>
      </c>
      <c r="R70" t="s">
        <v>88</v>
      </c>
      <c r="S70">
        <v>32.988633999999998</v>
      </c>
      <c r="T70">
        <v>-116.582258</v>
      </c>
      <c r="U70" t="s">
        <v>89</v>
      </c>
      <c r="V70" t="b">
        <v>0</v>
      </c>
      <c r="W70">
        <v>9</v>
      </c>
      <c r="X70" t="s">
        <v>90</v>
      </c>
      <c r="Y70" t="s">
        <v>91</v>
      </c>
      <c r="Z70" t="s">
        <v>92</v>
      </c>
      <c r="AA70" t="s">
        <v>456</v>
      </c>
      <c r="AB70" t="s">
        <v>142</v>
      </c>
      <c r="AC70" t="s">
        <v>143</v>
      </c>
      <c r="AD70" t="s">
        <v>96</v>
      </c>
      <c r="AE70">
        <v>1</v>
      </c>
      <c r="AF70" t="s">
        <v>457</v>
      </c>
      <c r="AG70" t="b">
        <v>1</v>
      </c>
      <c r="AH70" t="s">
        <v>458</v>
      </c>
      <c r="AI70" t="s">
        <v>146</v>
      </c>
      <c r="AJ70" t="s">
        <v>147</v>
      </c>
      <c r="AK70">
        <v>20</v>
      </c>
      <c r="AL70" t="s">
        <v>101</v>
      </c>
      <c r="AN70" t="s">
        <v>442</v>
      </c>
      <c r="AO70">
        <v>1</v>
      </c>
      <c r="AP70" t="s">
        <v>103</v>
      </c>
      <c r="AQ70">
        <v>220.01</v>
      </c>
      <c r="AR70" t="s">
        <v>101</v>
      </c>
      <c r="AS70" t="s">
        <v>83</v>
      </c>
      <c r="AT70" t="s">
        <v>104</v>
      </c>
      <c r="AU70" t="s">
        <v>443</v>
      </c>
      <c r="AV70" t="s">
        <v>106</v>
      </c>
      <c r="AW70" t="s">
        <v>107</v>
      </c>
      <c r="AX70">
        <v>7</v>
      </c>
      <c r="AY70" t="s">
        <v>108</v>
      </c>
      <c r="AZ70" t="s">
        <v>109</v>
      </c>
      <c r="BA70" t="s">
        <v>110</v>
      </c>
      <c r="BB70" t="s">
        <v>111</v>
      </c>
      <c r="BC70" t="s">
        <v>112</v>
      </c>
      <c r="BD70" s="1">
        <v>44839</v>
      </c>
      <c r="BE70" t="s">
        <v>444</v>
      </c>
      <c r="BF70" s="1">
        <v>44698</v>
      </c>
      <c r="BG70" t="s">
        <v>114</v>
      </c>
      <c r="BH70" s="1">
        <v>44819</v>
      </c>
      <c r="BI70">
        <v>1</v>
      </c>
      <c r="BL70" t="s">
        <v>309</v>
      </c>
      <c r="BM70" t="s">
        <v>310</v>
      </c>
      <c r="BN70">
        <v>0.06</v>
      </c>
      <c r="BO70">
        <v>0.17</v>
      </c>
      <c r="BP70">
        <v>1</v>
      </c>
      <c r="BQ70" t="s">
        <v>117</v>
      </c>
      <c r="BR70" t="s">
        <v>118</v>
      </c>
      <c r="BS70" t="s">
        <v>119</v>
      </c>
      <c r="BT70" t="s">
        <v>120</v>
      </c>
      <c r="BW70" t="b">
        <v>0</v>
      </c>
      <c r="BX70" t="b">
        <v>1</v>
      </c>
      <c r="BY70">
        <f>VLOOKUP(AA70,Comps2,6,FALSE)</f>
        <v>455</v>
      </c>
      <c r="BZ70">
        <f>VLOOKUP(AA70,Comps2,7,FALSE)</f>
        <v>485</v>
      </c>
      <c r="CA70" t="str">
        <f>VLOOKUP(AA70,Comps2,8,FALSE)</f>
        <v>mm</v>
      </c>
      <c r="CB70" t="str">
        <f>VLOOKUP(AA70,Comps2,9,FALSE)</f>
        <v>Field</v>
      </c>
      <c r="CC70">
        <f>VLOOKUP(AA70,Comps2,10,FALSE)</f>
        <v>2250</v>
      </c>
      <c r="CD70" t="str">
        <f>VLOOKUP(AA70,Comps2,11,FALSE)</f>
        <v>g</v>
      </c>
      <c r="CE70" t="str">
        <f>VLOOKUP(AA70,Comps2,12,FALSE)</f>
        <v>Field</v>
      </c>
      <c r="CF70">
        <f>VLOOKUP(AA70,Comps2,13,FALSE)</f>
        <v>0</v>
      </c>
      <c r="CG70">
        <f>VLOOKUP(AA70,Comps2,14,FALSE)</f>
        <v>16</v>
      </c>
      <c r="CH70" t="str">
        <f>VLOOKUP(AA70,Comps2,15,FALSE)</f>
        <v>F</v>
      </c>
    </row>
    <row r="71" spans="1:86" x14ac:dyDescent="0.25">
      <c r="A71" s="1">
        <v>44698</v>
      </c>
      <c r="B71">
        <v>5</v>
      </c>
      <c r="C71">
        <v>2022</v>
      </c>
      <c r="D71" t="s">
        <v>280</v>
      </c>
      <c r="E71" t="s">
        <v>281</v>
      </c>
      <c r="F71" t="s">
        <v>78</v>
      </c>
      <c r="G71" t="s">
        <v>79</v>
      </c>
      <c r="H71" t="s">
        <v>80</v>
      </c>
      <c r="I71" t="s">
        <v>81</v>
      </c>
      <c r="J71" t="s">
        <v>82</v>
      </c>
      <c r="K71" t="s">
        <v>83</v>
      </c>
      <c r="L71" t="s">
        <v>282</v>
      </c>
      <c r="M71" t="s">
        <v>85</v>
      </c>
      <c r="N71" t="s">
        <v>86</v>
      </c>
      <c r="O71" s="2">
        <v>0.375</v>
      </c>
      <c r="P71" t="s">
        <v>87</v>
      </c>
      <c r="Q71">
        <v>1</v>
      </c>
      <c r="R71" t="s">
        <v>88</v>
      </c>
      <c r="S71">
        <v>32.988633999999998</v>
      </c>
      <c r="T71">
        <v>-116.582258</v>
      </c>
      <c r="U71" t="s">
        <v>89</v>
      </c>
      <c r="V71" t="b">
        <v>0</v>
      </c>
      <c r="W71">
        <v>9</v>
      </c>
      <c r="X71" t="s">
        <v>90</v>
      </c>
      <c r="Y71" t="s">
        <v>91</v>
      </c>
      <c r="Z71" t="s">
        <v>92</v>
      </c>
      <c r="AA71" t="s">
        <v>463</v>
      </c>
      <c r="AB71" t="s">
        <v>142</v>
      </c>
      <c r="AC71" t="s">
        <v>143</v>
      </c>
      <c r="AD71" t="s">
        <v>96</v>
      </c>
      <c r="AE71">
        <v>1</v>
      </c>
      <c r="AF71" t="s">
        <v>464</v>
      </c>
      <c r="AG71" t="b">
        <v>1</v>
      </c>
      <c r="AH71" t="s">
        <v>465</v>
      </c>
      <c r="AI71" t="s">
        <v>146</v>
      </c>
      <c r="AJ71" t="s">
        <v>147</v>
      </c>
      <c r="AK71">
        <v>20</v>
      </c>
      <c r="AL71" t="s">
        <v>101</v>
      </c>
      <c r="AN71" t="s">
        <v>442</v>
      </c>
      <c r="AO71">
        <v>1</v>
      </c>
      <c r="AP71" t="s">
        <v>103</v>
      </c>
      <c r="AQ71">
        <v>220.01</v>
      </c>
      <c r="AR71" t="s">
        <v>101</v>
      </c>
      <c r="AS71" t="s">
        <v>83</v>
      </c>
      <c r="AT71" t="s">
        <v>104</v>
      </c>
      <c r="AU71" t="s">
        <v>443</v>
      </c>
      <c r="AV71" t="s">
        <v>106</v>
      </c>
      <c r="AW71" t="s">
        <v>107</v>
      </c>
      <c r="AX71">
        <v>7</v>
      </c>
      <c r="AY71" t="s">
        <v>108</v>
      </c>
      <c r="AZ71" t="s">
        <v>109</v>
      </c>
      <c r="BA71" t="s">
        <v>110</v>
      </c>
      <c r="BB71" t="s">
        <v>111</v>
      </c>
      <c r="BC71" t="s">
        <v>112</v>
      </c>
      <c r="BD71" s="1">
        <v>44839</v>
      </c>
      <c r="BE71" t="s">
        <v>444</v>
      </c>
      <c r="BF71" s="1">
        <v>44698</v>
      </c>
      <c r="BG71" t="s">
        <v>114</v>
      </c>
      <c r="BH71" s="1">
        <v>44819</v>
      </c>
      <c r="BI71">
        <v>1</v>
      </c>
      <c r="BL71" t="s">
        <v>309</v>
      </c>
      <c r="BM71" t="s">
        <v>310</v>
      </c>
      <c r="BN71">
        <v>0.06</v>
      </c>
      <c r="BO71">
        <v>0.17</v>
      </c>
      <c r="BP71">
        <v>1</v>
      </c>
      <c r="BQ71" t="s">
        <v>117</v>
      </c>
      <c r="BR71" t="s">
        <v>118</v>
      </c>
      <c r="BS71" t="s">
        <v>119</v>
      </c>
      <c r="BT71" t="s">
        <v>120</v>
      </c>
      <c r="BW71" t="b">
        <v>0</v>
      </c>
      <c r="BX71" t="b">
        <v>1</v>
      </c>
      <c r="BY71">
        <f>VLOOKUP(AA71,Comps2,6,FALSE)</f>
        <v>410</v>
      </c>
      <c r="BZ71">
        <f>VLOOKUP(AA71,Comps2,7,FALSE)</f>
        <v>428</v>
      </c>
      <c r="CA71" t="str">
        <f>VLOOKUP(AA71,Comps2,8,FALSE)</f>
        <v>mm</v>
      </c>
      <c r="CB71" t="str">
        <f>VLOOKUP(AA71,Comps2,9,FALSE)</f>
        <v>Field</v>
      </c>
      <c r="CC71">
        <f>VLOOKUP(AA71,Comps2,10,FALSE)</f>
        <v>1550</v>
      </c>
      <c r="CD71" t="str">
        <f>VLOOKUP(AA71,Comps2,11,FALSE)</f>
        <v>g</v>
      </c>
      <c r="CE71" t="str">
        <f>VLOOKUP(AA71,Comps2,12,FALSE)</f>
        <v>Field</v>
      </c>
      <c r="CF71">
        <f>VLOOKUP(AA71,Comps2,13,FALSE)</f>
        <v>0</v>
      </c>
      <c r="CG71">
        <f>VLOOKUP(AA71,Comps2,14,FALSE)</f>
        <v>14</v>
      </c>
      <c r="CH71" t="str">
        <f>VLOOKUP(AA71,Comps2,15,FALSE)</f>
        <v>F</v>
      </c>
    </row>
    <row r="72" spans="1:86" x14ac:dyDescent="0.25">
      <c r="A72" s="1">
        <v>44698</v>
      </c>
      <c r="B72">
        <v>5</v>
      </c>
      <c r="C72">
        <v>2022</v>
      </c>
      <c r="D72" t="s">
        <v>280</v>
      </c>
      <c r="E72" t="s">
        <v>281</v>
      </c>
      <c r="F72" t="s">
        <v>78</v>
      </c>
      <c r="G72" t="s">
        <v>79</v>
      </c>
      <c r="H72" t="s">
        <v>80</v>
      </c>
      <c r="I72" t="s">
        <v>81</v>
      </c>
      <c r="J72" t="s">
        <v>82</v>
      </c>
      <c r="K72" t="s">
        <v>83</v>
      </c>
      <c r="L72" t="s">
        <v>282</v>
      </c>
      <c r="M72" t="s">
        <v>85</v>
      </c>
      <c r="N72" t="s">
        <v>86</v>
      </c>
      <c r="O72" s="2">
        <v>0.375</v>
      </c>
      <c r="P72" t="s">
        <v>87</v>
      </c>
      <c r="Q72">
        <v>1</v>
      </c>
      <c r="R72" t="s">
        <v>88</v>
      </c>
      <c r="S72">
        <v>32.988633999999998</v>
      </c>
      <c r="T72">
        <v>-116.582258</v>
      </c>
      <c r="U72" t="s">
        <v>89</v>
      </c>
      <c r="V72" t="b">
        <v>0</v>
      </c>
      <c r="W72">
        <v>9</v>
      </c>
      <c r="X72" t="s">
        <v>90</v>
      </c>
      <c r="Y72" t="s">
        <v>91</v>
      </c>
      <c r="Z72" t="s">
        <v>92</v>
      </c>
      <c r="AA72" t="s">
        <v>470</v>
      </c>
      <c r="AB72" t="s">
        <v>142</v>
      </c>
      <c r="AC72" t="s">
        <v>143</v>
      </c>
      <c r="AD72" t="s">
        <v>96</v>
      </c>
      <c r="AE72">
        <v>1</v>
      </c>
      <c r="AF72" t="s">
        <v>471</v>
      </c>
      <c r="AG72" t="b">
        <v>1</v>
      </c>
      <c r="AH72" t="s">
        <v>472</v>
      </c>
      <c r="AI72" t="s">
        <v>146</v>
      </c>
      <c r="AJ72" t="s">
        <v>147</v>
      </c>
      <c r="AK72">
        <v>20</v>
      </c>
      <c r="AL72" t="s">
        <v>101</v>
      </c>
      <c r="AN72" t="s">
        <v>442</v>
      </c>
      <c r="AO72">
        <v>1</v>
      </c>
      <c r="AP72" t="s">
        <v>103</v>
      </c>
      <c r="AQ72">
        <v>220.01</v>
      </c>
      <c r="AR72" t="s">
        <v>101</v>
      </c>
      <c r="AS72" t="s">
        <v>83</v>
      </c>
      <c r="AT72" t="s">
        <v>104</v>
      </c>
      <c r="AU72" t="s">
        <v>443</v>
      </c>
      <c r="AV72" t="s">
        <v>106</v>
      </c>
      <c r="AW72" t="s">
        <v>107</v>
      </c>
      <c r="AX72">
        <v>7</v>
      </c>
      <c r="AY72" t="s">
        <v>108</v>
      </c>
      <c r="AZ72" t="s">
        <v>109</v>
      </c>
      <c r="BA72" t="s">
        <v>110</v>
      </c>
      <c r="BB72" t="s">
        <v>111</v>
      </c>
      <c r="BC72" t="s">
        <v>112</v>
      </c>
      <c r="BD72" s="1">
        <v>44839</v>
      </c>
      <c r="BE72" t="s">
        <v>444</v>
      </c>
      <c r="BF72" s="1">
        <v>44698</v>
      </c>
      <c r="BG72" t="s">
        <v>114</v>
      </c>
      <c r="BH72" s="1">
        <v>44819</v>
      </c>
      <c r="BI72">
        <v>1</v>
      </c>
      <c r="BL72" t="s">
        <v>309</v>
      </c>
      <c r="BM72" t="s">
        <v>310</v>
      </c>
      <c r="BN72">
        <v>0.06</v>
      </c>
      <c r="BO72">
        <v>0.17</v>
      </c>
      <c r="BP72">
        <v>1</v>
      </c>
      <c r="BQ72" t="s">
        <v>117</v>
      </c>
      <c r="BR72" t="s">
        <v>118</v>
      </c>
      <c r="BS72" t="s">
        <v>119</v>
      </c>
      <c r="BT72" t="s">
        <v>120</v>
      </c>
      <c r="BW72" t="b">
        <v>0</v>
      </c>
      <c r="BX72" t="b">
        <v>1</v>
      </c>
      <c r="BY72">
        <f>VLOOKUP(AA72,Comps2,6,FALSE)</f>
        <v>457</v>
      </c>
      <c r="BZ72">
        <f>VLOOKUP(AA72,Comps2,7,FALSE)</f>
        <v>470</v>
      </c>
      <c r="CA72" t="str">
        <f>VLOOKUP(AA72,Comps2,8,FALSE)</f>
        <v>mm</v>
      </c>
      <c r="CB72" t="str">
        <f>VLOOKUP(AA72,Comps2,9,FALSE)</f>
        <v>Field</v>
      </c>
      <c r="CC72">
        <f>VLOOKUP(AA72,Comps2,10,FALSE)</f>
        <v>2415</v>
      </c>
      <c r="CD72" t="str">
        <f>VLOOKUP(AA72,Comps2,11,FALSE)</f>
        <v>g</v>
      </c>
      <c r="CE72" t="str">
        <f>VLOOKUP(AA72,Comps2,12,FALSE)</f>
        <v>Field</v>
      </c>
      <c r="CF72">
        <f>VLOOKUP(AA72,Comps2,13,FALSE)</f>
        <v>0</v>
      </c>
      <c r="CG72">
        <f>VLOOKUP(AA72,Comps2,14,FALSE)</f>
        <v>15</v>
      </c>
      <c r="CH72" t="str">
        <f>VLOOKUP(AA72,Comps2,15,FALSE)</f>
        <v>F</v>
      </c>
    </row>
    <row r="73" spans="1:86" x14ac:dyDescent="0.25">
      <c r="A73" s="1">
        <v>44698</v>
      </c>
      <c r="B73">
        <v>5</v>
      </c>
      <c r="C73">
        <v>2022</v>
      </c>
      <c r="D73" t="s">
        <v>280</v>
      </c>
      <c r="E73" t="s">
        <v>281</v>
      </c>
      <c r="F73" t="s">
        <v>78</v>
      </c>
      <c r="G73" t="s">
        <v>79</v>
      </c>
      <c r="H73" t="s">
        <v>80</v>
      </c>
      <c r="I73" t="s">
        <v>81</v>
      </c>
      <c r="J73" t="s">
        <v>82</v>
      </c>
      <c r="K73" t="s">
        <v>83</v>
      </c>
      <c r="L73" t="s">
        <v>282</v>
      </c>
      <c r="M73" t="s">
        <v>85</v>
      </c>
      <c r="N73" t="s">
        <v>86</v>
      </c>
      <c r="O73" s="2">
        <v>0.375</v>
      </c>
      <c r="P73" t="s">
        <v>87</v>
      </c>
      <c r="Q73">
        <v>1</v>
      </c>
      <c r="R73" t="s">
        <v>88</v>
      </c>
      <c r="S73">
        <v>32.988633999999998</v>
      </c>
      <c r="T73">
        <v>-116.582258</v>
      </c>
      <c r="U73" t="s">
        <v>89</v>
      </c>
      <c r="V73" t="b">
        <v>0</v>
      </c>
      <c r="W73">
        <v>9</v>
      </c>
      <c r="X73" t="s">
        <v>90</v>
      </c>
      <c r="Y73" t="s">
        <v>91</v>
      </c>
      <c r="Z73" t="s">
        <v>92</v>
      </c>
      <c r="AA73" t="s">
        <v>477</v>
      </c>
      <c r="AB73" t="s">
        <v>142</v>
      </c>
      <c r="AC73" t="s">
        <v>143</v>
      </c>
      <c r="AD73" t="s">
        <v>96</v>
      </c>
      <c r="AE73">
        <v>1</v>
      </c>
      <c r="AF73" t="s">
        <v>478</v>
      </c>
      <c r="AG73" t="b">
        <v>1</v>
      </c>
      <c r="AH73" t="s">
        <v>479</v>
      </c>
      <c r="AI73" t="s">
        <v>146</v>
      </c>
      <c r="AJ73" t="s">
        <v>147</v>
      </c>
      <c r="AK73">
        <v>20</v>
      </c>
      <c r="AL73" t="s">
        <v>101</v>
      </c>
      <c r="AN73" t="s">
        <v>442</v>
      </c>
      <c r="AO73">
        <v>1</v>
      </c>
      <c r="AP73" t="s">
        <v>103</v>
      </c>
      <c r="AQ73">
        <v>220.01</v>
      </c>
      <c r="AR73" t="s">
        <v>101</v>
      </c>
      <c r="AS73" t="s">
        <v>83</v>
      </c>
      <c r="AT73" t="s">
        <v>104</v>
      </c>
      <c r="AU73" t="s">
        <v>443</v>
      </c>
      <c r="AV73" t="s">
        <v>106</v>
      </c>
      <c r="AW73" t="s">
        <v>107</v>
      </c>
      <c r="AX73">
        <v>7</v>
      </c>
      <c r="AY73" t="s">
        <v>108</v>
      </c>
      <c r="AZ73" t="s">
        <v>109</v>
      </c>
      <c r="BA73" t="s">
        <v>110</v>
      </c>
      <c r="BB73" t="s">
        <v>111</v>
      </c>
      <c r="BC73" t="s">
        <v>112</v>
      </c>
      <c r="BD73" s="1">
        <v>44839</v>
      </c>
      <c r="BE73" t="s">
        <v>444</v>
      </c>
      <c r="BF73" s="1">
        <v>44698</v>
      </c>
      <c r="BG73" t="s">
        <v>114</v>
      </c>
      <c r="BH73" s="1">
        <v>44819</v>
      </c>
      <c r="BI73">
        <v>1</v>
      </c>
      <c r="BL73" t="s">
        <v>309</v>
      </c>
      <c r="BM73" t="s">
        <v>310</v>
      </c>
      <c r="BN73">
        <v>0.06</v>
      </c>
      <c r="BO73">
        <v>0.17</v>
      </c>
      <c r="BP73">
        <v>1</v>
      </c>
      <c r="BQ73" t="s">
        <v>117</v>
      </c>
      <c r="BR73" t="s">
        <v>118</v>
      </c>
      <c r="BS73" t="s">
        <v>119</v>
      </c>
      <c r="BT73" t="s">
        <v>120</v>
      </c>
      <c r="BW73" t="b">
        <v>0</v>
      </c>
      <c r="BX73" t="b">
        <v>1</v>
      </c>
      <c r="BY73">
        <f>VLOOKUP(AA73,Comps2,6,FALSE)</f>
        <v>382</v>
      </c>
      <c r="BZ73">
        <f>VLOOKUP(AA73,Comps2,7,FALSE)</f>
        <v>405</v>
      </c>
      <c r="CA73" t="str">
        <f>VLOOKUP(AA73,Comps2,8,FALSE)</f>
        <v>mm</v>
      </c>
      <c r="CB73" t="str">
        <f>VLOOKUP(AA73,Comps2,9,FALSE)</f>
        <v>Field</v>
      </c>
      <c r="CC73">
        <f>VLOOKUP(AA73,Comps2,10,FALSE)</f>
        <v>1155</v>
      </c>
      <c r="CD73" t="str">
        <f>VLOOKUP(AA73,Comps2,11,FALSE)</f>
        <v>g</v>
      </c>
      <c r="CE73" t="str">
        <f>VLOOKUP(AA73,Comps2,12,FALSE)</f>
        <v>Field</v>
      </c>
      <c r="CF73">
        <f>VLOOKUP(AA73,Comps2,13,FALSE)</f>
        <v>0</v>
      </c>
      <c r="CG73">
        <f>VLOOKUP(AA73,Comps2,14,FALSE)</f>
        <v>13</v>
      </c>
      <c r="CH73" t="str">
        <f>VLOOKUP(AA73,Comps2,15,FALSE)</f>
        <v>F</v>
      </c>
    </row>
    <row r="74" spans="1:86" x14ac:dyDescent="0.25">
      <c r="A74" s="1">
        <v>44698</v>
      </c>
      <c r="B74">
        <v>5</v>
      </c>
      <c r="C74">
        <v>2022</v>
      </c>
      <c r="D74" t="s">
        <v>280</v>
      </c>
      <c r="E74" t="s">
        <v>281</v>
      </c>
      <c r="F74" t="s">
        <v>78</v>
      </c>
      <c r="G74" t="s">
        <v>79</v>
      </c>
      <c r="H74" t="s">
        <v>80</v>
      </c>
      <c r="I74" t="s">
        <v>81</v>
      </c>
      <c r="J74" t="s">
        <v>82</v>
      </c>
      <c r="K74" t="s">
        <v>83</v>
      </c>
      <c r="L74" t="s">
        <v>282</v>
      </c>
      <c r="M74" t="s">
        <v>85</v>
      </c>
      <c r="N74" t="s">
        <v>86</v>
      </c>
      <c r="O74" s="2">
        <v>0.375</v>
      </c>
      <c r="P74" t="s">
        <v>87</v>
      </c>
      <c r="Q74">
        <v>1</v>
      </c>
      <c r="R74" t="s">
        <v>88</v>
      </c>
      <c r="S74">
        <v>32.988633999999998</v>
      </c>
      <c r="T74">
        <v>-116.582258</v>
      </c>
      <c r="U74" t="s">
        <v>89</v>
      </c>
      <c r="V74" t="b">
        <v>0</v>
      </c>
      <c r="W74">
        <v>9</v>
      </c>
      <c r="X74" t="s">
        <v>90</v>
      </c>
      <c r="Y74" t="s">
        <v>91</v>
      </c>
      <c r="Z74" t="s">
        <v>92</v>
      </c>
      <c r="AA74" t="s">
        <v>484</v>
      </c>
      <c r="AB74" t="s">
        <v>142</v>
      </c>
      <c r="AC74" t="s">
        <v>143</v>
      </c>
      <c r="AD74" t="s">
        <v>96</v>
      </c>
      <c r="AE74">
        <v>1</v>
      </c>
      <c r="AF74" t="s">
        <v>485</v>
      </c>
      <c r="AG74" t="b">
        <v>1</v>
      </c>
      <c r="AH74" t="s">
        <v>486</v>
      </c>
      <c r="AI74" t="s">
        <v>146</v>
      </c>
      <c r="AJ74" t="s">
        <v>147</v>
      </c>
      <c r="AK74">
        <v>20</v>
      </c>
      <c r="AL74" t="s">
        <v>101</v>
      </c>
      <c r="AN74" t="s">
        <v>442</v>
      </c>
      <c r="AO74">
        <v>1</v>
      </c>
      <c r="AP74" t="s">
        <v>103</v>
      </c>
      <c r="AQ74">
        <v>220.01</v>
      </c>
      <c r="AR74" t="s">
        <v>101</v>
      </c>
      <c r="AS74" t="s">
        <v>83</v>
      </c>
      <c r="AT74" t="s">
        <v>104</v>
      </c>
      <c r="AU74" t="s">
        <v>443</v>
      </c>
      <c r="AV74" t="s">
        <v>106</v>
      </c>
      <c r="AW74" t="s">
        <v>107</v>
      </c>
      <c r="AX74">
        <v>7</v>
      </c>
      <c r="AY74" t="s">
        <v>108</v>
      </c>
      <c r="AZ74" t="s">
        <v>109</v>
      </c>
      <c r="BA74" t="s">
        <v>110</v>
      </c>
      <c r="BB74" t="s">
        <v>111</v>
      </c>
      <c r="BC74" t="s">
        <v>112</v>
      </c>
      <c r="BD74" s="1">
        <v>44839</v>
      </c>
      <c r="BE74" t="s">
        <v>444</v>
      </c>
      <c r="BF74" s="1">
        <v>44698</v>
      </c>
      <c r="BG74" t="s">
        <v>114</v>
      </c>
      <c r="BH74" s="1">
        <v>44819</v>
      </c>
      <c r="BI74">
        <v>1</v>
      </c>
      <c r="BL74" t="s">
        <v>309</v>
      </c>
      <c r="BM74" t="s">
        <v>310</v>
      </c>
      <c r="BN74">
        <v>0.06</v>
      </c>
      <c r="BO74">
        <v>0.17</v>
      </c>
      <c r="BP74">
        <v>1</v>
      </c>
      <c r="BQ74" t="s">
        <v>117</v>
      </c>
      <c r="BR74" t="s">
        <v>118</v>
      </c>
      <c r="BS74" t="s">
        <v>119</v>
      </c>
      <c r="BT74" t="s">
        <v>120</v>
      </c>
      <c r="BW74" t="b">
        <v>0</v>
      </c>
      <c r="BX74" t="b">
        <v>1</v>
      </c>
      <c r="BY74">
        <f>VLOOKUP(AA74,Comps2,6,FALSE)</f>
        <v>500</v>
      </c>
      <c r="BZ74">
        <f>VLOOKUP(AA74,Comps2,7,FALSE)</f>
        <v>518</v>
      </c>
      <c r="CA74" t="str">
        <f>VLOOKUP(AA74,Comps2,8,FALSE)</f>
        <v>mm</v>
      </c>
      <c r="CB74" t="str">
        <f>VLOOKUP(AA74,Comps2,9,FALSE)</f>
        <v>Field</v>
      </c>
      <c r="CC74">
        <f>VLOOKUP(AA74,Comps2,10,FALSE)</f>
        <v>2660</v>
      </c>
      <c r="CD74" t="str">
        <f>VLOOKUP(AA74,Comps2,11,FALSE)</f>
        <v>g</v>
      </c>
      <c r="CE74" t="str">
        <f>VLOOKUP(AA74,Comps2,12,FALSE)</f>
        <v>Field</v>
      </c>
      <c r="CF74">
        <f>VLOOKUP(AA74,Comps2,13,FALSE)</f>
        <v>0</v>
      </c>
      <c r="CG74">
        <f>VLOOKUP(AA74,Comps2,14,FALSE)</f>
        <v>18</v>
      </c>
      <c r="CH74" t="str">
        <f>VLOOKUP(AA74,Comps2,15,FALSE)</f>
        <v>F</v>
      </c>
    </row>
    <row r="75" spans="1:86" x14ac:dyDescent="0.25">
      <c r="A75" s="1">
        <v>44698</v>
      </c>
      <c r="B75">
        <v>5</v>
      </c>
      <c r="C75">
        <v>2022</v>
      </c>
      <c r="D75" t="s">
        <v>280</v>
      </c>
      <c r="E75" t="s">
        <v>281</v>
      </c>
      <c r="F75" t="s">
        <v>78</v>
      </c>
      <c r="G75" t="s">
        <v>79</v>
      </c>
      <c r="H75" t="s">
        <v>80</v>
      </c>
      <c r="I75" t="s">
        <v>81</v>
      </c>
      <c r="J75" t="s">
        <v>82</v>
      </c>
      <c r="K75" t="s">
        <v>83</v>
      </c>
      <c r="L75" t="s">
        <v>282</v>
      </c>
      <c r="M75" t="s">
        <v>85</v>
      </c>
      <c r="N75" t="s">
        <v>86</v>
      </c>
      <c r="O75" s="2">
        <v>0.375</v>
      </c>
      <c r="P75" t="s">
        <v>87</v>
      </c>
      <c r="Q75">
        <v>1</v>
      </c>
      <c r="R75" t="s">
        <v>88</v>
      </c>
      <c r="S75">
        <v>32.988633999999998</v>
      </c>
      <c r="T75">
        <v>-116.582258</v>
      </c>
      <c r="U75" t="s">
        <v>89</v>
      </c>
      <c r="V75" t="b">
        <v>0</v>
      </c>
      <c r="W75">
        <v>9</v>
      </c>
      <c r="X75" t="s">
        <v>90</v>
      </c>
      <c r="Y75" t="s">
        <v>91</v>
      </c>
      <c r="Z75" t="s">
        <v>92</v>
      </c>
      <c r="AA75" t="s">
        <v>491</v>
      </c>
      <c r="AB75" t="s">
        <v>142</v>
      </c>
      <c r="AC75" t="s">
        <v>143</v>
      </c>
      <c r="AD75" t="s">
        <v>96</v>
      </c>
      <c r="AE75">
        <v>1</v>
      </c>
      <c r="AF75" t="s">
        <v>492</v>
      </c>
      <c r="AG75" t="b">
        <v>1</v>
      </c>
      <c r="AH75" t="s">
        <v>493</v>
      </c>
      <c r="AI75" t="s">
        <v>146</v>
      </c>
      <c r="AJ75" t="s">
        <v>147</v>
      </c>
      <c r="AK75">
        <v>20</v>
      </c>
      <c r="AL75" t="s">
        <v>101</v>
      </c>
      <c r="AN75" t="s">
        <v>442</v>
      </c>
      <c r="AO75">
        <v>1</v>
      </c>
      <c r="AP75" t="s">
        <v>103</v>
      </c>
      <c r="AQ75">
        <v>220.01</v>
      </c>
      <c r="AR75" t="s">
        <v>101</v>
      </c>
      <c r="AS75" t="s">
        <v>83</v>
      </c>
      <c r="AT75" t="s">
        <v>104</v>
      </c>
      <c r="AU75" t="s">
        <v>443</v>
      </c>
      <c r="AV75" t="s">
        <v>106</v>
      </c>
      <c r="AW75" t="s">
        <v>107</v>
      </c>
      <c r="AX75">
        <v>7</v>
      </c>
      <c r="AY75" t="s">
        <v>108</v>
      </c>
      <c r="AZ75" t="s">
        <v>109</v>
      </c>
      <c r="BA75" t="s">
        <v>110</v>
      </c>
      <c r="BB75" t="s">
        <v>111</v>
      </c>
      <c r="BC75" t="s">
        <v>112</v>
      </c>
      <c r="BD75" s="1">
        <v>44839</v>
      </c>
      <c r="BE75" t="s">
        <v>444</v>
      </c>
      <c r="BF75" s="1">
        <v>44698</v>
      </c>
      <c r="BG75" t="s">
        <v>114</v>
      </c>
      <c r="BH75" s="1">
        <v>44819</v>
      </c>
      <c r="BI75">
        <v>1</v>
      </c>
      <c r="BL75" t="s">
        <v>309</v>
      </c>
      <c r="BM75" t="s">
        <v>310</v>
      </c>
      <c r="BN75">
        <v>0.06</v>
      </c>
      <c r="BO75">
        <v>0.17</v>
      </c>
      <c r="BP75">
        <v>1</v>
      </c>
      <c r="BQ75" t="s">
        <v>117</v>
      </c>
      <c r="BR75" t="s">
        <v>118</v>
      </c>
      <c r="BS75" t="s">
        <v>119</v>
      </c>
      <c r="BT75" t="s">
        <v>120</v>
      </c>
      <c r="BW75" t="b">
        <v>0</v>
      </c>
      <c r="BX75" t="b">
        <v>1</v>
      </c>
      <c r="BY75">
        <f>VLOOKUP(AA75,Comps2,6,FALSE)</f>
        <v>498</v>
      </c>
      <c r="BZ75">
        <f>VLOOKUP(AA75,Comps2,7,FALSE)</f>
        <v>520</v>
      </c>
      <c r="CA75" t="str">
        <f>VLOOKUP(AA75,Comps2,8,FALSE)</f>
        <v>mm</v>
      </c>
      <c r="CB75" t="str">
        <f>VLOOKUP(AA75,Comps2,9,FALSE)</f>
        <v>Field</v>
      </c>
      <c r="CC75">
        <f>VLOOKUP(AA75,Comps2,10,FALSE)</f>
        <v>2750</v>
      </c>
      <c r="CD75" t="str">
        <f>VLOOKUP(AA75,Comps2,11,FALSE)</f>
        <v>g</v>
      </c>
      <c r="CE75" t="str">
        <f>VLOOKUP(AA75,Comps2,12,FALSE)</f>
        <v>Field</v>
      </c>
      <c r="CF75">
        <f>VLOOKUP(AA75,Comps2,13,FALSE)</f>
        <v>0</v>
      </c>
      <c r="CG75">
        <f>VLOOKUP(AA75,Comps2,14,FALSE)</f>
        <v>19</v>
      </c>
      <c r="CH75" t="str">
        <f>VLOOKUP(AA75,Comps2,15,FALSE)</f>
        <v>F</v>
      </c>
    </row>
    <row r="76" spans="1:86" x14ac:dyDescent="0.25">
      <c r="A76" s="1">
        <v>44698</v>
      </c>
      <c r="B76">
        <v>5</v>
      </c>
      <c r="C76">
        <v>2022</v>
      </c>
      <c r="D76" t="s">
        <v>280</v>
      </c>
      <c r="E76" t="s">
        <v>281</v>
      </c>
      <c r="F76" t="s">
        <v>78</v>
      </c>
      <c r="G76" t="s">
        <v>79</v>
      </c>
      <c r="H76" t="s">
        <v>80</v>
      </c>
      <c r="I76" t="s">
        <v>81</v>
      </c>
      <c r="J76" t="s">
        <v>82</v>
      </c>
      <c r="K76" t="s">
        <v>83</v>
      </c>
      <c r="L76" t="s">
        <v>282</v>
      </c>
      <c r="M76" t="s">
        <v>85</v>
      </c>
      <c r="N76" t="s">
        <v>86</v>
      </c>
      <c r="O76" s="2">
        <v>0.375</v>
      </c>
      <c r="P76" t="s">
        <v>87</v>
      </c>
      <c r="Q76">
        <v>1</v>
      </c>
      <c r="R76" t="s">
        <v>88</v>
      </c>
      <c r="S76">
        <v>32.988633999999998</v>
      </c>
      <c r="T76">
        <v>-116.582258</v>
      </c>
      <c r="U76" t="s">
        <v>89</v>
      </c>
      <c r="V76" t="b">
        <v>0</v>
      </c>
      <c r="W76">
        <v>9</v>
      </c>
      <c r="X76" t="s">
        <v>90</v>
      </c>
      <c r="Y76" t="s">
        <v>91</v>
      </c>
      <c r="Z76" t="s">
        <v>92</v>
      </c>
      <c r="AA76" t="s">
        <v>498</v>
      </c>
      <c r="AB76" t="s">
        <v>142</v>
      </c>
      <c r="AC76" t="s">
        <v>143</v>
      </c>
      <c r="AD76" t="s">
        <v>96</v>
      </c>
      <c r="AE76">
        <v>1</v>
      </c>
      <c r="AF76" t="s">
        <v>499</v>
      </c>
      <c r="AG76" t="b">
        <v>1</v>
      </c>
      <c r="AH76" t="s">
        <v>500</v>
      </c>
      <c r="AI76" t="s">
        <v>146</v>
      </c>
      <c r="AJ76" t="s">
        <v>147</v>
      </c>
      <c r="AK76">
        <v>20</v>
      </c>
      <c r="AL76" t="s">
        <v>101</v>
      </c>
      <c r="AN76" t="s">
        <v>442</v>
      </c>
      <c r="AO76">
        <v>1</v>
      </c>
      <c r="AP76" t="s">
        <v>103</v>
      </c>
      <c r="AQ76">
        <v>220.01</v>
      </c>
      <c r="AR76" t="s">
        <v>101</v>
      </c>
      <c r="AS76" t="s">
        <v>83</v>
      </c>
      <c r="AT76" t="s">
        <v>104</v>
      </c>
      <c r="AU76" t="s">
        <v>443</v>
      </c>
      <c r="AV76" t="s">
        <v>106</v>
      </c>
      <c r="AW76" t="s">
        <v>107</v>
      </c>
      <c r="AX76">
        <v>7</v>
      </c>
      <c r="AY76" t="s">
        <v>108</v>
      </c>
      <c r="AZ76" t="s">
        <v>109</v>
      </c>
      <c r="BA76" t="s">
        <v>110</v>
      </c>
      <c r="BB76" t="s">
        <v>111</v>
      </c>
      <c r="BC76" t="s">
        <v>112</v>
      </c>
      <c r="BD76" s="1">
        <v>44839</v>
      </c>
      <c r="BE76" t="s">
        <v>444</v>
      </c>
      <c r="BF76" s="1">
        <v>44698</v>
      </c>
      <c r="BG76" t="s">
        <v>114</v>
      </c>
      <c r="BH76" s="1">
        <v>44819</v>
      </c>
      <c r="BI76">
        <v>1</v>
      </c>
      <c r="BL76" t="s">
        <v>309</v>
      </c>
      <c r="BM76" t="s">
        <v>310</v>
      </c>
      <c r="BN76">
        <v>0.06</v>
      </c>
      <c r="BO76">
        <v>0.17</v>
      </c>
      <c r="BP76">
        <v>1</v>
      </c>
      <c r="BQ76" t="s">
        <v>117</v>
      </c>
      <c r="BR76" t="s">
        <v>118</v>
      </c>
      <c r="BS76" t="s">
        <v>119</v>
      </c>
      <c r="BT76" t="s">
        <v>120</v>
      </c>
      <c r="BW76" t="b">
        <v>0</v>
      </c>
      <c r="BX76" t="b">
        <v>1</v>
      </c>
      <c r="BY76">
        <f>VLOOKUP(AA76,Comps2,6,FALSE)</f>
        <v>438</v>
      </c>
      <c r="BZ76">
        <f>VLOOKUP(AA76,Comps2,7,FALSE)</f>
        <v>454</v>
      </c>
      <c r="CA76" t="str">
        <f>VLOOKUP(AA76,Comps2,8,FALSE)</f>
        <v>mm</v>
      </c>
      <c r="CB76" t="str">
        <f>VLOOKUP(AA76,Comps2,9,FALSE)</f>
        <v>Field</v>
      </c>
      <c r="CC76">
        <f>VLOOKUP(AA76,Comps2,10,FALSE)</f>
        <v>2000</v>
      </c>
      <c r="CD76" t="str">
        <f>VLOOKUP(AA76,Comps2,11,FALSE)</f>
        <v>g</v>
      </c>
      <c r="CE76" t="str">
        <f>VLOOKUP(AA76,Comps2,12,FALSE)</f>
        <v>Field</v>
      </c>
      <c r="CF76">
        <f>VLOOKUP(AA76,Comps2,13,FALSE)</f>
        <v>0</v>
      </c>
      <c r="CG76">
        <f>VLOOKUP(AA76,Comps2,14,FALSE)</f>
        <v>15</v>
      </c>
      <c r="CH76" t="str">
        <f>VLOOKUP(AA76,Comps2,15,FALSE)</f>
        <v>F</v>
      </c>
    </row>
    <row r="77" spans="1:86" x14ac:dyDescent="0.25">
      <c r="A77" s="1">
        <v>44698</v>
      </c>
      <c r="B77">
        <v>5</v>
      </c>
      <c r="C77">
        <v>2022</v>
      </c>
      <c r="D77" t="s">
        <v>280</v>
      </c>
      <c r="E77" t="s">
        <v>281</v>
      </c>
      <c r="F77" t="s">
        <v>78</v>
      </c>
      <c r="G77" t="s">
        <v>79</v>
      </c>
      <c r="H77" t="s">
        <v>80</v>
      </c>
      <c r="I77" t="s">
        <v>81</v>
      </c>
      <c r="J77" t="s">
        <v>82</v>
      </c>
      <c r="K77" t="s">
        <v>83</v>
      </c>
      <c r="L77" t="s">
        <v>282</v>
      </c>
      <c r="M77" t="s">
        <v>85</v>
      </c>
      <c r="N77" t="s">
        <v>86</v>
      </c>
      <c r="O77" s="2">
        <v>0.375</v>
      </c>
      <c r="P77" t="s">
        <v>87</v>
      </c>
      <c r="Q77">
        <v>1</v>
      </c>
      <c r="R77" t="s">
        <v>88</v>
      </c>
      <c r="S77">
        <v>32.988633999999998</v>
      </c>
      <c r="T77">
        <v>-116.582258</v>
      </c>
      <c r="U77" t="s">
        <v>89</v>
      </c>
      <c r="V77" t="b">
        <v>0</v>
      </c>
      <c r="W77">
        <v>9</v>
      </c>
      <c r="X77" t="s">
        <v>90</v>
      </c>
      <c r="Y77" t="s">
        <v>91</v>
      </c>
      <c r="Z77" t="s">
        <v>92</v>
      </c>
      <c r="AA77" t="s">
        <v>505</v>
      </c>
      <c r="AB77" t="s">
        <v>142</v>
      </c>
      <c r="AC77" t="s">
        <v>143</v>
      </c>
      <c r="AD77" t="s">
        <v>96</v>
      </c>
      <c r="AE77">
        <v>1</v>
      </c>
      <c r="AF77" t="s">
        <v>506</v>
      </c>
      <c r="AG77" t="b">
        <v>1</v>
      </c>
      <c r="AH77" t="s">
        <v>507</v>
      </c>
      <c r="AI77" t="s">
        <v>146</v>
      </c>
      <c r="AJ77" t="s">
        <v>147</v>
      </c>
      <c r="AK77">
        <v>20</v>
      </c>
      <c r="AL77" t="s">
        <v>101</v>
      </c>
      <c r="AN77" t="s">
        <v>442</v>
      </c>
      <c r="AO77">
        <v>1</v>
      </c>
      <c r="AP77" t="s">
        <v>103</v>
      </c>
      <c r="AQ77">
        <v>220.01</v>
      </c>
      <c r="AR77" t="s">
        <v>101</v>
      </c>
      <c r="AS77" t="s">
        <v>83</v>
      </c>
      <c r="AT77" t="s">
        <v>104</v>
      </c>
      <c r="AU77" t="s">
        <v>443</v>
      </c>
      <c r="AV77" t="s">
        <v>106</v>
      </c>
      <c r="AW77" t="s">
        <v>107</v>
      </c>
      <c r="AX77">
        <v>7</v>
      </c>
      <c r="AY77" t="s">
        <v>108</v>
      </c>
      <c r="AZ77" t="s">
        <v>109</v>
      </c>
      <c r="BA77" t="s">
        <v>110</v>
      </c>
      <c r="BB77" t="s">
        <v>111</v>
      </c>
      <c r="BC77" t="s">
        <v>112</v>
      </c>
      <c r="BD77" s="1">
        <v>44839</v>
      </c>
      <c r="BE77" t="s">
        <v>444</v>
      </c>
      <c r="BF77" s="1">
        <v>44698</v>
      </c>
      <c r="BG77" t="s">
        <v>114</v>
      </c>
      <c r="BH77" s="1">
        <v>44819</v>
      </c>
      <c r="BI77">
        <v>1</v>
      </c>
      <c r="BL77" t="s">
        <v>309</v>
      </c>
      <c r="BM77" t="s">
        <v>310</v>
      </c>
      <c r="BN77">
        <v>0.06</v>
      </c>
      <c r="BO77">
        <v>0.17</v>
      </c>
      <c r="BP77">
        <v>1</v>
      </c>
      <c r="BQ77" t="s">
        <v>117</v>
      </c>
      <c r="BR77" t="s">
        <v>118</v>
      </c>
      <c r="BS77" t="s">
        <v>119</v>
      </c>
      <c r="BT77" t="s">
        <v>120</v>
      </c>
      <c r="BW77" t="b">
        <v>0</v>
      </c>
      <c r="BX77" t="b">
        <v>1</v>
      </c>
      <c r="BY77">
        <f>VLOOKUP(AA77,Comps2,6,FALSE)</f>
        <v>517</v>
      </c>
      <c r="BZ77">
        <f>VLOOKUP(AA77,Comps2,7,FALSE)</f>
        <v>537</v>
      </c>
      <c r="CA77" t="str">
        <f>VLOOKUP(AA77,Comps2,8,FALSE)</f>
        <v>mm</v>
      </c>
      <c r="CB77" t="str">
        <f>VLOOKUP(AA77,Comps2,9,FALSE)</f>
        <v>Field</v>
      </c>
      <c r="CC77">
        <f>VLOOKUP(AA77,Comps2,10,FALSE)</f>
        <v>2980</v>
      </c>
      <c r="CD77" t="str">
        <f>VLOOKUP(AA77,Comps2,11,FALSE)</f>
        <v>g</v>
      </c>
      <c r="CE77" t="str">
        <f>VLOOKUP(AA77,Comps2,12,FALSE)</f>
        <v>Field</v>
      </c>
      <c r="CF77">
        <f>VLOOKUP(AA77,Comps2,13,FALSE)</f>
        <v>0</v>
      </c>
      <c r="CG77">
        <f>VLOOKUP(AA77,Comps2,14,FALSE)</f>
        <v>20</v>
      </c>
      <c r="CH77" t="str">
        <f>VLOOKUP(AA77,Comps2,15,FALSE)</f>
        <v>F</v>
      </c>
    </row>
    <row r="78" spans="1:86" x14ac:dyDescent="0.25">
      <c r="A78" s="1">
        <v>44698</v>
      </c>
      <c r="B78">
        <v>5</v>
      </c>
      <c r="C78">
        <v>2022</v>
      </c>
      <c r="D78" t="s">
        <v>280</v>
      </c>
      <c r="E78" t="s">
        <v>281</v>
      </c>
      <c r="F78" t="s">
        <v>78</v>
      </c>
      <c r="G78" t="s">
        <v>79</v>
      </c>
      <c r="H78" t="s">
        <v>80</v>
      </c>
      <c r="I78" t="s">
        <v>81</v>
      </c>
      <c r="J78" t="s">
        <v>82</v>
      </c>
      <c r="K78" t="s">
        <v>83</v>
      </c>
      <c r="L78" t="s">
        <v>282</v>
      </c>
      <c r="M78" t="s">
        <v>85</v>
      </c>
      <c r="N78" t="s">
        <v>86</v>
      </c>
      <c r="O78" s="2">
        <v>0.375</v>
      </c>
      <c r="P78" t="s">
        <v>87</v>
      </c>
      <c r="Q78">
        <v>1</v>
      </c>
      <c r="R78" t="s">
        <v>88</v>
      </c>
      <c r="S78">
        <v>32.988633999999998</v>
      </c>
      <c r="T78">
        <v>-116.582258</v>
      </c>
      <c r="U78" t="s">
        <v>89</v>
      </c>
      <c r="V78" t="b">
        <v>0</v>
      </c>
      <c r="W78">
        <v>9</v>
      </c>
      <c r="X78" t="s">
        <v>90</v>
      </c>
      <c r="Y78" t="s">
        <v>91</v>
      </c>
      <c r="Z78" t="s">
        <v>92</v>
      </c>
      <c r="AA78" t="s">
        <v>512</v>
      </c>
      <c r="AB78" t="s">
        <v>142</v>
      </c>
      <c r="AC78" t="s">
        <v>143</v>
      </c>
      <c r="AD78" t="s">
        <v>96</v>
      </c>
      <c r="AE78">
        <v>1</v>
      </c>
      <c r="AF78" t="s">
        <v>513</v>
      </c>
      <c r="AG78" t="b">
        <v>1</v>
      </c>
      <c r="AH78" t="s">
        <v>514</v>
      </c>
      <c r="AI78" t="s">
        <v>146</v>
      </c>
      <c r="AJ78" t="s">
        <v>147</v>
      </c>
      <c r="AK78">
        <v>20</v>
      </c>
      <c r="AL78" t="s">
        <v>101</v>
      </c>
      <c r="AN78" t="s">
        <v>442</v>
      </c>
      <c r="AO78">
        <v>1</v>
      </c>
      <c r="AP78" t="s">
        <v>103</v>
      </c>
      <c r="AQ78">
        <v>220.01</v>
      </c>
      <c r="AR78" t="s">
        <v>101</v>
      </c>
      <c r="AS78" t="s">
        <v>83</v>
      </c>
      <c r="AT78" t="s">
        <v>104</v>
      </c>
      <c r="AU78" t="s">
        <v>443</v>
      </c>
      <c r="AV78" t="s">
        <v>106</v>
      </c>
      <c r="AW78" t="s">
        <v>107</v>
      </c>
      <c r="AX78">
        <v>7</v>
      </c>
      <c r="AY78" t="s">
        <v>108</v>
      </c>
      <c r="AZ78" t="s">
        <v>109</v>
      </c>
      <c r="BA78" t="s">
        <v>110</v>
      </c>
      <c r="BB78" t="s">
        <v>111</v>
      </c>
      <c r="BC78" t="s">
        <v>112</v>
      </c>
      <c r="BD78" s="1">
        <v>44839</v>
      </c>
      <c r="BE78" t="s">
        <v>444</v>
      </c>
      <c r="BF78" s="1">
        <v>44698</v>
      </c>
      <c r="BG78" t="s">
        <v>114</v>
      </c>
      <c r="BH78" s="1">
        <v>44819</v>
      </c>
      <c r="BI78">
        <v>1</v>
      </c>
      <c r="BL78" t="s">
        <v>309</v>
      </c>
      <c r="BM78" t="s">
        <v>310</v>
      </c>
      <c r="BN78">
        <v>0.06</v>
      </c>
      <c r="BO78">
        <v>0.17</v>
      </c>
      <c r="BP78">
        <v>1</v>
      </c>
      <c r="BQ78" t="s">
        <v>117</v>
      </c>
      <c r="BR78" t="s">
        <v>118</v>
      </c>
      <c r="BS78" t="s">
        <v>119</v>
      </c>
      <c r="BT78" t="s">
        <v>120</v>
      </c>
      <c r="BW78" t="b">
        <v>0</v>
      </c>
      <c r="BX78" t="b">
        <v>1</v>
      </c>
      <c r="BY78">
        <f>VLOOKUP(AA78,Comps2,6,FALSE)</f>
        <v>490</v>
      </c>
      <c r="BZ78">
        <f>VLOOKUP(AA78,Comps2,7,FALSE)</f>
        <v>508</v>
      </c>
      <c r="CA78" t="str">
        <f>VLOOKUP(AA78,Comps2,8,FALSE)</f>
        <v>mm</v>
      </c>
      <c r="CB78" t="str">
        <f>VLOOKUP(AA78,Comps2,9,FALSE)</f>
        <v>Field</v>
      </c>
      <c r="CC78">
        <f>VLOOKUP(AA78,Comps2,10,FALSE)</f>
        <v>2305</v>
      </c>
      <c r="CD78" t="str">
        <f>VLOOKUP(AA78,Comps2,11,FALSE)</f>
        <v>g</v>
      </c>
      <c r="CE78" t="str">
        <f>VLOOKUP(AA78,Comps2,12,FALSE)</f>
        <v>Field</v>
      </c>
      <c r="CF78">
        <f>VLOOKUP(AA78,Comps2,13,FALSE)</f>
        <v>0</v>
      </c>
      <c r="CG78">
        <f>VLOOKUP(AA78,Comps2,14,FALSE)</f>
        <v>18</v>
      </c>
      <c r="CH78" t="str">
        <f>VLOOKUP(AA78,Comps2,15,FALSE)</f>
        <v>LAB</v>
      </c>
    </row>
    <row r="79" spans="1:86" x14ac:dyDescent="0.25">
      <c r="A79" s="1">
        <v>44725</v>
      </c>
      <c r="B79">
        <v>6</v>
      </c>
      <c r="C79">
        <v>2022</v>
      </c>
      <c r="D79" t="s">
        <v>525</v>
      </c>
      <c r="E79" t="s">
        <v>526</v>
      </c>
      <c r="F79" t="s">
        <v>78</v>
      </c>
      <c r="G79" t="s">
        <v>79</v>
      </c>
      <c r="H79" t="s">
        <v>80</v>
      </c>
      <c r="I79" t="s">
        <v>81</v>
      </c>
      <c r="J79" t="s">
        <v>82</v>
      </c>
      <c r="K79" t="s">
        <v>83</v>
      </c>
      <c r="M79" t="s">
        <v>527</v>
      </c>
      <c r="N79" t="s">
        <v>86</v>
      </c>
      <c r="O79" s="2">
        <v>0.61805555555555558</v>
      </c>
      <c r="P79" t="s">
        <v>528</v>
      </c>
      <c r="Q79">
        <v>1</v>
      </c>
      <c r="R79" t="s">
        <v>88</v>
      </c>
      <c r="S79">
        <v>32.70778</v>
      </c>
      <c r="T79">
        <v>-117.17868</v>
      </c>
      <c r="U79" t="s">
        <v>89</v>
      </c>
      <c r="V79" t="b">
        <v>0</v>
      </c>
      <c r="X79" t="s">
        <v>529</v>
      </c>
      <c r="Y79" t="s">
        <v>91</v>
      </c>
      <c r="AA79" t="s">
        <v>530</v>
      </c>
      <c r="AB79" t="s">
        <v>531</v>
      </c>
      <c r="AC79" t="s">
        <v>532</v>
      </c>
      <c r="AD79" t="s">
        <v>96</v>
      </c>
      <c r="AE79">
        <v>1</v>
      </c>
      <c r="AF79" t="s">
        <v>533</v>
      </c>
      <c r="AG79" t="b">
        <v>1</v>
      </c>
      <c r="AH79" t="s">
        <v>534</v>
      </c>
      <c r="AI79" t="s">
        <v>99</v>
      </c>
      <c r="AJ79" t="s">
        <v>100</v>
      </c>
      <c r="AK79">
        <v>225</v>
      </c>
      <c r="AL79" t="s">
        <v>101</v>
      </c>
      <c r="AN79" t="s">
        <v>535</v>
      </c>
      <c r="AO79">
        <v>1</v>
      </c>
      <c r="AP79" t="s">
        <v>103</v>
      </c>
      <c r="AQ79">
        <v>1195</v>
      </c>
      <c r="AR79" t="s">
        <v>101</v>
      </c>
      <c r="AS79" t="s">
        <v>83</v>
      </c>
      <c r="AT79" t="s">
        <v>104</v>
      </c>
      <c r="AU79" t="s">
        <v>536</v>
      </c>
      <c r="AV79" t="s">
        <v>106</v>
      </c>
      <c r="AW79" t="s">
        <v>107</v>
      </c>
      <c r="AX79">
        <v>7</v>
      </c>
      <c r="AY79" t="s">
        <v>108</v>
      </c>
      <c r="AZ79" t="s">
        <v>109</v>
      </c>
      <c r="BA79" t="s">
        <v>110</v>
      </c>
      <c r="BB79" t="s">
        <v>111</v>
      </c>
      <c r="BC79" t="s">
        <v>112</v>
      </c>
      <c r="BD79" s="1">
        <v>44839</v>
      </c>
      <c r="BE79" t="s">
        <v>537</v>
      </c>
      <c r="BF79" s="1">
        <v>44725</v>
      </c>
      <c r="BG79" t="s">
        <v>114</v>
      </c>
      <c r="BH79" s="1">
        <v>44819</v>
      </c>
      <c r="BI79">
        <v>1</v>
      </c>
      <c r="BJ79">
        <v>0.56999999999999995</v>
      </c>
      <c r="BK79">
        <v>0.56999999999999995</v>
      </c>
      <c r="BL79" t="s">
        <v>123</v>
      </c>
      <c r="BM79" t="s">
        <v>124</v>
      </c>
      <c r="BN79">
        <v>0.06</v>
      </c>
      <c r="BO79">
        <v>0.17</v>
      </c>
      <c r="BP79">
        <v>1</v>
      </c>
      <c r="BQ79" t="s">
        <v>117</v>
      </c>
      <c r="BR79" t="s">
        <v>118</v>
      </c>
      <c r="BS79" t="s">
        <v>119</v>
      </c>
      <c r="BT79" t="s">
        <v>120</v>
      </c>
      <c r="BW79" t="b">
        <v>0</v>
      </c>
      <c r="BX79" t="b">
        <v>1</v>
      </c>
      <c r="BY79">
        <f>VLOOKUP(AA79,Comps2,6,FALSE)</f>
        <v>251</v>
      </c>
      <c r="BZ79">
        <f>VLOOKUP(AA79,Comps2,7,FALSE)</f>
        <v>256</v>
      </c>
      <c r="CA79" t="str">
        <f>VLOOKUP(AA79,Comps2,8,FALSE)</f>
        <v>mm</v>
      </c>
      <c r="CB79" t="str">
        <f>VLOOKUP(AA79,Comps2,9,FALSE)</f>
        <v>Field</v>
      </c>
      <c r="CC79">
        <f>VLOOKUP(AA79,Comps2,10,FALSE)</f>
        <v>225</v>
      </c>
      <c r="CD79" t="str">
        <f>VLOOKUP(AA79,Comps2,11,FALSE)</f>
        <v>g</v>
      </c>
      <c r="CE79" t="str">
        <f>VLOOKUP(AA79,Comps2,12,FALSE)</f>
        <v>Field</v>
      </c>
      <c r="CF79">
        <f>VLOOKUP(AA79,Comps2,13,FALSE)</f>
        <v>0</v>
      </c>
      <c r="CG79" t="e">
        <f>VLOOKUP(AA79,Comps2,14,FALSE)</f>
        <v>#N/A</v>
      </c>
      <c r="CH79" t="str">
        <f>VLOOKUP(AA79,Comps2,15,FALSE)</f>
        <v>LAB</v>
      </c>
    </row>
    <row r="80" spans="1:86" x14ac:dyDescent="0.25">
      <c r="A80" s="1">
        <v>44726</v>
      </c>
      <c r="B80">
        <v>6</v>
      </c>
      <c r="C80">
        <v>2022</v>
      </c>
      <c r="D80" t="s">
        <v>525</v>
      </c>
      <c r="E80" t="s">
        <v>526</v>
      </c>
      <c r="F80" t="s">
        <v>78</v>
      </c>
      <c r="G80" t="s">
        <v>79</v>
      </c>
      <c r="H80" t="s">
        <v>80</v>
      </c>
      <c r="I80" t="s">
        <v>81</v>
      </c>
      <c r="J80" t="s">
        <v>82</v>
      </c>
      <c r="K80" t="s">
        <v>83</v>
      </c>
      <c r="M80" t="s">
        <v>538</v>
      </c>
      <c r="N80" t="s">
        <v>86</v>
      </c>
      <c r="O80" s="2">
        <v>0.32361111111111113</v>
      </c>
      <c r="P80" t="s">
        <v>528</v>
      </c>
      <c r="Q80">
        <v>1</v>
      </c>
      <c r="R80" t="s">
        <v>88</v>
      </c>
      <c r="S80">
        <v>32.70778</v>
      </c>
      <c r="T80">
        <v>-117.17868</v>
      </c>
      <c r="U80" t="s">
        <v>89</v>
      </c>
      <c r="V80" t="b">
        <v>0</v>
      </c>
      <c r="X80" t="s">
        <v>529</v>
      </c>
      <c r="Y80" t="s">
        <v>91</v>
      </c>
      <c r="AA80" t="s">
        <v>539</v>
      </c>
      <c r="AB80" t="s">
        <v>540</v>
      </c>
      <c r="AC80" t="s">
        <v>541</v>
      </c>
      <c r="AD80" t="s">
        <v>96</v>
      </c>
      <c r="AE80">
        <v>1</v>
      </c>
      <c r="AF80" t="s">
        <v>542</v>
      </c>
      <c r="AG80" t="b">
        <v>1</v>
      </c>
      <c r="AH80" t="s">
        <v>543</v>
      </c>
      <c r="AI80" t="s">
        <v>99</v>
      </c>
      <c r="AJ80" t="s">
        <v>100</v>
      </c>
      <c r="AK80">
        <v>85</v>
      </c>
      <c r="AL80" t="s">
        <v>101</v>
      </c>
      <c r="AN80" t="s">
        <v>544</v>
      </c>
      <c r="AO80">
        <v>1</v>
      </c>
      <c r="AP80" t="s">
        <v>103</v>
      </c>
      <c r="AQ80">
        <v>330</v>
      </c>
      <c r="AR80" t="s">
        <v>101</v>
      </c>
      <c r="AS80" t="s">
        <v>83</v>
      </c>
      <c r="AT80" t="s">
        <v>104</v>
      </c>
      <c r="AU80" t="s">
        <v>545</v>
      </c>
      <c r="AV80" t="s">
        <v>106</v>
      </c>
      <c r="AW80" t="s">
        <v>107</v>
      </c>
      <c r="AX80">
        <v>7</v>
      </c>
      <c r="AY80" t="s">
        <v>108</v>
      </c>
      <c r="AZ80" t="s">
        <v>109</v>
      </c>
      <c r="BA80" t="s">
        <v>110</v>
      </c>
      <c r="BB80" t="s">
        <v>111</v>
      </c>
      <c r="BC80" t="s">
        <v>112</v>
      </c>
      <c r="BD80" s="1">
        <v>44839</v>
      </c>
      <c r="BE80" t="s">
        <v>546</v>
      </c>
      <c r="BF80" s="1">
        <v>44726</v>
      </c>
      <c r="BG80" t="s">
        <v>114</v>
      </c>
      <c r="BH80" s="1">
        <v>44819</v>
      </c>
      <c r="BI80">
        <v>1</v>
      </c>
      <c r="BJ80">
        <v>0.76</v>
      </c>
      <c r="BK80">
        <v>0.76</v>
      </c>
      <c r="BL80" t="s">
        <v>123</v>
      </c>
      <c r="BM80" t="s">
        <v>124</v>
      </c>
      <c r="BN80">
        <v>0.06</v>
      </c>
      <c r="BO80">
        <v>0.17</v>
      </c>
      <c r="BP80">
        <v>1</v>
      </c>
      <c r="BQ80" t="s">
        <v>117</v>
      </c>
      <c r="BR80" t="s">
        <v>118</v>
      </c>
      <c r="BS80" t="s">
        <v>119</v>
      </c>
      <c r="BT80" t="s">
        <v>120</v>
      </c>
      <c r="BW80" t="b">
        <v>0</v>
      </c>
      <c r="BX80" t="b">
        <v>1</v>
      </c>
      <c r="BY80">
        <f>VLOOKUP(AA80,Comps2,6,FALSE)</f>
        <v>185</v>
      </c>
      <c r="BZ80">
        <f>VLOOKUP(AA80,Comps2,7,FALSE)</f>
        <v>205</v>
      </c>
      <c r="CA80" t="str">
        <f>VLOOKUP(AA80,Comps2,8,FALSE)</f>
        <v>mm</v>
      </c>
      <c r="CB80" t="str">
        <f>VLOOKUP(AA80,Comps2,9,FALSE)</f>
        <v>Field</v>
      </c>
      <c r="CC80">
        <f>VLOOKUP(AA80,Comps2,10,FALSE)</f>
        <v>85</v>
      </c>
      <c r="CD80" t="str">
        <f>VLOOKUP(AA80,Comps2,11,FALSE)</f>
        <v>g</v>
      </c>
      <c r="CE80" t="str">
        <f>VLOOKUP(AA80,Comps2,12,FALSE)</f>
        <v>Field</v>
      </c>
      <c r="CF80">
        <f>VLOOKUP(AA80,Comps2,13,FALSE)</f>
        <v>0</v>
      </c>
      <c r="CG80" t="e">
        <f>VLOOKUP(AA80,Comps2,14,FALSE)</f>
        <v>#N/A</v>
      </c>
      <c r="CH80" t="str">
        <f>VLOOKUP(AA80,Comps2,15,FALSE)</f>
        <v>LAB</v>
      </c>
    </row>
    <row r="81" spans="1:86" x14ac:dyDescent="0.25">
      <c r="A81" s="1">
        <v>44726</v>
      </c>
      <c r="B81">
        <v>6</v>
      </c>
      <c r="C81">
        <v>2022</v>
      </c>
      <c r="D81" t="s">
        <v>525</v>
      </c>
      <c r="E81" t="s">
        <v>526</v>
      </c>
      <c r="F81" t="s">
        <v>78</v>
      </c>
      <c r="G81" t="s">
        <v>79</v>
      </c>
      <c r="H81" t="s">
        <v>80</v>
      </c>
      <c r="I81" t="s">
        <v>81</v>
      </c>
      <c r="J81" t="s">
        <v>82</v>
      </c>
      <c r="K81" t="s">
        <v>83</v>
      </c>
      <c r="M81" t="s">
        <v>538</v>
      </c>
      <c r="N81" t="s">
        <v>86</v>
      </c>
      <c r="O81" s="2">
        <v>0.32361111111111113</v>
      </c>
      <c r="P81" t="s">
        <v>528</v>
      </c>
      <c r="Q81">
        <v>1</v>
      </c>
      <c r="R81" t="s">
        <v>88</v>
      </c>
      <c r="S81">
        <v>32.70778</v>
      </c>
      <c r="T81">
        <v>-117.17868</v>
      </c>
      <c r="U81" t="s">
        <v>89</v>
      </c>
      <c r="V81" t="b">
        <v>0</v>
      </c>
      <c r="X81" t="s">
        <v>529</v>
      </c>
      <c r="Y81" t="s">
        <v>91</v>
      </c>
      <c r="AA81" t="s">
        <v>547</v>
      </c>
      <c r="AB81" t="s">
        <v>540</v>
      </c>
      <c r="AC81" t="s">
        <v>541</v>
      </c>
      <c r="AD81" t="s">
        <v>96</v>
      </c>
      <c r="AE81">
        <v>1</v>
      </c>
      <c r="AF81" t="s">
        <v>548</v>
      </c>
      <c r="AG81" t="b">
        <v>1</v>
      </c>
      <c r="AH81" t="s">
        <v>549</v>
      </c>
      <c r="AI81" t="s">
        <v>99</v>
      </c>
      <c r="AJ81" t="s">
        <v>100</v>
      </c>
      <c r="AK81">
        <v>70</v>
      </c>
      <c r="AL81" t="s">
        <v>101</v>
      </c>
      <c r="AN81" t="s">
        <v>544</v>
      </c>
      <c r="AO81">
        <v>1</v>
      </c>
      <c r="AP81" t="s">
        <v>103</v>
      </c>
      <c r="AQ81">
        <v>330</v>
      </c>
      <c r="AR81" t="s">
        <v>101</v>
      </c>
      <c r="AS81" t="s">
        <v>83</v>
      </c>
      <c r="AT81" t="s">
        <v>104</v>
      </c>
      <c r="AU81" t="s">
        <v>545</v>
      </c>
      <c r="AV81" t="s">
        <v>106</v>
      </c>
      <c r="AW81" t="s">
        <v>107</v>
      </c>
      <c r="AX81">
        <v>7</v>
      </c>
      <c r="AY81" t="s">
        <v>108</v>
      </c>
      <c r="AZ81" t="s">
        <v>109</v>
      </c>
      <c r="BA81" t="s">
        <v>110</v>
      </c>
      <c r="BB81" t="s">
        <v>111</v>
      </c>
      <c r="BC81" t="s">
        <v>112</v>
      </c>
      <c r="BD81" s="1">
        <v>44839</v>
      </c>
      <c r="BE81" t="s">
        <v>546</v>
      </c>
      <c r="BF81" s="1">
        <v>44726</v>
      </c>
      <c r="BG81" t="s">
        <v>114</v>
      </c>
      <c r="BH81" s="1">
        <v>44819</v>
      </c>
      <c r="BI81">
        <v>1</v>
      </c>
      <c r="BJ81">
        <v>0.76</v>
      </c>
      <c r="BK81">
        <v>0.76</v>
      </c>
      <c r="BL81" t="s">
        <v>123</v>
      </c>
      <c r="BM81" t="s">
        <v>124</v>
      </c>
      <c r="BN81">
        <v>0.06</v>
      </c>
      <c r="BO81">
        <v>0.17</v>
      </c>
      <c r="BP81">
        <v>1</v>
      </c>
      <c r="BQ81" t="s">
        <v>117</v>
      </c>
      <c r="BR81" t="s">
        <v>118</v>
      </c>
      <c r="BS81" t="s">
        <v>119</v>
      </c>
      <c r="BT81" t="s">
        <v>120</v>
      </c>
      <c r="BW81" t="b">
        <v>0</v>
      </c>
      <c r="BX81" t="b">
        <v>1</v>
      </c>
      <c r="BY81">
        <f>VLOOKUP(AA81,Comps2,6,FALSE)</f>
        <v>193</v>
      </c>
      <c r="BZ81">
        <f>VLOOKUP(AA81,Comps2,7,FALSE)</f>
        <v>212</v>
      </c>
      <c r="CA81" t="str">
        <f>VLOOKUP(AA81,Comps2,8,FALSE)</f>
        <v>mm</v>
      </c>
      <c r="CB81" t="str">
        <f>VLOOKUP(AA81,Comps2,9,FALSE)</f>
        <v>Field</v>
      </c>
      <c r="CC81">
        <f>VLOOKUP(AA81,Comps2,10,FALSE)</f>
        <v>70</v>
      </c>
      <c r="CD81" t="str">
        <f>VLOOKUP(AA81,Comps2,11,FALSE)</f>
        <v>g</v>
      </c>
      <c r="CE81" t="str">
        <f>VLOOKUP(AA81,Comps2,12,FALSE)</f>
        <v>Field</v>
      </c>
      <c r="CF81">
        <f>VLOOKUP(AA81,Comps2,13,FALSE)</f>
        <v>0</v>
      </c>
      <c r="CG81" t="e">
        <f>VLOOKUP(AA81,Comps2,14,FALSE)</f>
        <v>#N/A</v>
      </c>
      <c r="CH81" t="str">
        <f>VLOOKUP(AA81,Comps2,15,FALSE)</f>
        <v>LAB</v>
      </c>
    </row>
    <row r="82" spans="1:86" x14ac:dyDescent="0.25">
      <c r="A82" s="1">
        <v>44726</v>
      </c>
      <c r="B82">
        <v>6</v>
      </c>
      <c r="C82">
        <v>2022</v>
      </c>
      <c r="D82" t="s">
        <v>525</v>
      </c>
      <c r="E82" t="s">
        <v>526</v>
      </c>
      <c r="F82" t="s">
        <v>78</v>
      </c>
      <c r="G82" t="s">
        <v>79</v>
      </c>
      <c r="H82" t="s">
        <v>80</v>
      </c>
      <c r="I82" t="s">
        <v>81</v>
      </c>
      <c r="J82" t="s">
        <v>82</v>
      </c>
      <c r="K82" t="s">
        <v>83</v>
      </c>
      <c r="M82" t="s">
        <v>538</v>
      </c>
      <c r="N82" t="s">
        <v>86</v>
      </c>
      <c r="O82" s="2">
        <v>0.32361111111111113</v>
      </c>
      <c r="P82" t="s">
        <v>528</v>
      </c>
      <c r="Q82">
        <v>1</v>
      </c>
      <c r="R82" t="s">
        <v>88</v>
      </c>
      <c r="S82">
        <v>32.70778</v>
      </c>
      <c r="T82">
        <v>-117.17868</v>
      </c>
      <c r="U82" t="s">
        <v>89</v>
      </c>
      <c r="V82" t="b">
        <v>0</v>
      </c>
      <c r="X82" t="s">
        <v>529</v>
      </c>
      <c r="Y82" t="s">
        <v>91</v>
      </c>
      <c r="AA82" t="s">
        <v>550</v>
      </c>
      <c r="AB82" t="s">
        <v>540</v>
      </c>
      <c r="AC82" t="s">
        <v>541</v>
      </c>
      <c r="AD82" t="s">
        <v>96</v>
      </c>
      <c r="AE82">
        <v>1</v>
      </c>
      <c r="AF82" t="s">
        <v>551</v>
      </c>
      <c r="AG82" t="b">
        <v>1</v>
      </c>
      <c r="AH82" t="s">
        <v>552</v>
      </c>
      <c r="AI82" t="s">
        <v>99</v>
      </c>
      <c r="AJ82" t="s">
        <v>100</v>
      </c>
      <c r="AK82">
        <v>60</v>
      </c>
      <c r="AL82" t="s">
        <v>101</v>
      </c>
      <c r="AN82" t="s">
        <v>544</v>
      </c>
      <c r="AO82">
        <v>1</v>
      </c>
      <c r="AP82" t="s">
        <v>103</v>
      </c>
      <c r="AQ82">
        <v>330</v>
      </c>
      <c r="AR82" t="s">
        <v>101</v>
      </c>
      <c r="AS82" t="s">
        <v>83</v>
      </c>
      <c r="AT82" t="s">
        <v>104</v>
      </c>
      <c r="AU82" t="s">
        <v>545</v>
      </c>
      <c r="AV82" t="s">
        <v>106</v>
      </c>
      <c r="AW82" t="s">
        <v>107</v>
      </c>
      <c r="AX82">
        <v>7</v>
      </c>
      <c r="AY82" t="s">
        <v>108</v>
      </c>
      <c r="AZ82" t="s">
        <v>109</v>
      </c>
      <c r="BA82" t="s">
        <v>110</v>
      </c>
      <c r="BB82" t="s">
        <v>111</v>
      </c>
      <c r="BC82" t="s">
        <v>112</v>
      </c>
      <c r="BD82" s="1">
        <v>44839</v>
      </c>
      <c r="BE82" t="s">
        <v>546</v>
      </c>
      <c r="BF82" s="1">
        <v>44726</v>
      </c>
      <c r="BG82" t="s">
        <v>114</v>
      </c>
      <c r="BH82" s="1">
        <v>44819</v>
      </c>
      <c r="BI82">
        <v>1</v>
      </c>
      <c r="BJ82">
        <v>0.76</v>
      </c>
      <c r="BK82">
        <v>0.76</v>
      </c>
      <c r="BL82" t="s">
        <v>123</v>
      </c>
      <c r="BM82" t="s">
        <v>124</v>
      </c>
      <c r="BN82">
        <v>0.06</v>
      </c>
      <c r="BO82">
        <v>0.17</v>
      </c>
      <c r="BP82">
        <v>1</v>
      </c>
      <c r="BQ82" t="s">
        <v>117</v>
      </c>
      <c r="BR82" t="s">
        <v>118</v>
      </c>
      <c r="BS82" t="s">
        <v>119</v>
      </c>
      <c r="BT82" t="s">
        <v>120</v>
      </c>
      <c r="BW82" t="b">
        <v>0</v>
      </c>
      <c r="BX82" t="b">
        <v>1</v>
      </c>
      <c r="BY82">
        <f>VLOOKUP(AA82,Comps2,6,FALSE)</f>
        <v>180</v>
      </c>
      <c r="BZ82">
        <f>VLOOKUP(AA82,Comps2,7,FALSE)</f>
        <v>198</v>
      </c>
      <c r="CA82" t="str">
        <f>VLOOKUP(AA82,Comps2,8,FALSE)</f>
        <v>mm</v>
      </c>
      <c r="CB82" t="str">
        <f>VLOOKUP(AA82,Comps2,9,FALSE)</f>
        <v>Field</v>
      </c>
      <c r="CC82">
        <f>VLOOKUP(AA82,Comps2,10,FALSE)</f>
        <v>60</v>
      </c>
      <c r="CD82" t="str">
        <f>VLOOKUP(AA82,Comps2,11,FALSE)</f>
        <v>g</v>
      </c>
      <c r="CE82" t="str">
        <f>VLOOKUP(AA82,Comps2,12,FALSE)</f>
        <v>Field</v>
      </c>
      <c r="CF82">
        <f>VLOOKUP(AA82,Comps2,13,FALSE)</f>
        <v>0</v>
      </c>
      <c r="CG82" t="e">
        <f>VLOOKUP(AA82,Comps2,14,FALSE)</f>
        <v>#N/A</v>
      </c>
      <c r="CH82" t="str">
        <f>VLOOKUP(AA82,Comps2,15,FALSE)</f>
        <v>LAB</v>
      </c>
    </row>
    <row r="83" spans="1:86" x14ac:dyDescent="0.25">
      <c r="A83" s="1">
        <v>44726</v>
      </c>
      <c r="B83">
        <v>6</v>
      </c>
      <c r="C83">
        <v>2022</v>
      </c>
      <c r="D83" t="s">
        <v>525</v>
      </c>
      <c r="E83" t="s">
        <v>526</v>
      </c>
      <c r="F83" t="s">
        <v>78</v>
      </c>
      <c r="G83" t="s">
        <v>79</v>
      </c>
      <c r="H83" t="s">
        <v>80</v>
      </c>
      <c r="I83" t="s">
        <v>81</v>
      </c>
      <c r="J83" t="s">
        <v>82</v>
      </c>
      <c r="K83" t="s">
        <v>83</v>
      </c>
      <c r="M83" t="s">
        <v>538</v>
      </c>
      <c r="N83" t="s">
        <v>86</v>
      </c>
      <c r="O83" s="2">
        <v>0.32361111111111113</v>
      </c>
      <c r="P83" t="s">
        <v>528</v>
      </c>
      <c r="Q83">
        <v>1</v>
      </c>
      <c r="R83" t="s">
        <v>88</v>
      </c>
      <c r="S83">
        <v>32.70778</v>
      </c>
      <c r="T83">
        <v>-117.17868</v>
      </c>
      <c r="U83" t="s">
        <v>89</v>
      </c>
      <c r="V83" t="b">
        <v>0</v>
      </c>
      <c r="X83" t="s">
        <v>529</v>
      </c>
      <c r="Y83" t="s">
        <v>91</v>
      </c>
      <c r="AA83" t="s">
        <v>553</v>
      </c>
      <c r="AB83" t="s">
        <v>540</v>
      </c>
      <c r="AC83" t="s">
        <v>541</v>
      </c>
      <c r="AD83" t="s">
        <v>96</v>
      </c>
      <c r="AE83">
        <v>1</v>
      </c>
      <c r="AF83" t="s">
        <v>554</v>
      </c>
      <c r="AG83" t="b">
        <v>1</v>
      </c>
      <c r="AH83" t="s">
        <v>555</v>
      </c>
      <c r="AI83" t="s">
        <v>99</v>
      </c>
      <c r="AJ83" t="s">
        <v>100</v>
      </c>
      <c r="AK83">
        <v>65</v>
      </c>
      <c r="AL83" t="s">
        <v>101</v>
      </c>
      <c r="AN83" t="s">
        <v>544</v>
      </c>
      <c r="AO83">
        <v>1</v>
      </c>
      <c r="AP83" t="s">
        <v>103</v>
      </c>
      <c r="AQ83">
        <v>330</v>
      </c>
      <c r="AR83" t="s">
        <v>101</v>
      </c>
      <c r="AS83" t="s">
        <v>83</v>
      </c>
      <c r="AT83" t="s">
        <v>104</v>
      </c>
      <c r="AU83" t="s">
        <v>545</v>
      </c>
      <c r="AV83" t="s">
        <v>106</v>
      </c>
      <c r="AW83" t="s">
        <v>107</v>
      </c>
      <c r="AX83">
        <v>7</v>
      </c>
      <c r="AY83" t="s">
        <v>108</v>
      </c>
      <c r="AZ83" t="s">
        <v>109</v>
      </c>
      <c r="BA83" t="s">
        <v>110</v>
      </c>
      <c r="BB83" t="s">
        <v>111</v>
      </c>
      <c r="BC83" t="s">
        <v>112</v>
      </c>
      <c r="BD83" s="1">
        <v>44839</v>
      </c>
      <c r="BE83" t="s">
        <v>546</v>
      </c>
      <c r="BF83" s="1">
        <v>44726</v>
      </c>
      <c r="BG83" t="s">
        <v>114</v>
      </c>
      <c r="BH83" s="1">
        <v>44819</v>
      </c>
      <c r="BI83">
        <v>1</v>
      </c>
      <c r="BJ83">
        <v>0.76</v>
      </c>
      <c r="BK83">
        <v>0.76</v>
      </c>
      <c r="BL83" t="s">
        <v>123</v>
      </c>
      <c r="BM83" t="s">
        <v>124</v>
      </c>
      <c r="BN83">
        <v>0.06</v>
      </c>
      <c r="BO83">
        <v>0.17</v>
      </c>
      <c r="BP83">
        <v>1</v>
      </c>
      <c r="BQ83" t="s">
        <v>117</v>
      </c>
      <c r="BR83" t="s">
        <v>118</v>
      </c>
      <c r="BS83" t="s">
        <v>119</v>
      </c>
      <c r="BT83" t="s">
        <v>120</v>
      </c>
      <c r="BW83" t="b">
        <v>0</v>
      </c>
      <c r="BX83" t="b">
        <v>1</v>
      </c>
      <c r="BY83">
        <f>VLOOKUP(AA83,Comps2,6,FALSE)</f>
        <v>186</v>
      </c>
      <c r="BZ83">
        <f>VLOOKUP(AA83,Comps2,7,FALSE)</f>
        <v>205</v>
      </c>
      <c r="CA83" t="str">
        <f>VLOOKUP(AA83,Comps2,8,FALSE)</f>
        <v>mm</v>
      </c>
      <c r="CB83" t="str">
        <f>VLOOKUP(AA83,Comps2,9,FALSE)</f>
        <v>Field</v>
      </c>
      <c r="CC83">
        <f>VLOOKUP(AA83,Comps2,10,FALSE)</f>
        <v>65</v>
      </c>
      <c r="CD83" t="str">
        <f>VLOOKUP(AA83,Comps2,11,FALSE)</f>
        <v>g</v>
      </c>
      <c r="CE83" t="str">
        <f>VLOOKUP(AA83,Comps2,12,FALSE)</f>
        <v>Field</v>
      </c>
      <c r="CF83">
        <f>VLOOKUP(AA83,Comps2,13,FALSE)</f>
        <v>0</v>
      </c>
      <c r="CG83" t="e">
        <f>VLOOKUP(AA83,Comps2,14,FALSE)</f>
        <v>#N/A</v>
      </c>
      <c r="CH83" t="str">
        <f>VLOOKUP(AA83,Comps2,15,FALSE)</f>
        <v>LAB</v>
      </c>
    </row>
    <row r="84" spans="1:86" x14ac:dyDescent="0.25">
      <c r="A84" s="1">
        <v>44726</v>
      </c>
      <c r="B84">
        <v>6</v>
      </c>
      <c r="C84">
        <v>2022</v>
      </c>
      <c r="D84" t="s">
        <v>525</v>
      </c>
      <c r="E84" t="s">
        <v>526</v>
      </c>
      <c r="F84" t="s">
        <v>78</v>
      </c>
      <c r="G84" t="s">
        <v>79</v>
      </c>
      <c r="H84" t="s">
        <v>80</v>
      </c>
      <c r="I84" t="s">
        <v>81</v>
      </c>
      <c r="J84" t="s">
        <v>82</v>
      </c>
      <c r="K84" t="s">
        <v>83</v>
      </c>
      <c r="M84" t="s">
        <v>538</v>
      </c>
      <c r="N84" t="s">
        <v>86</v>
      </c>
      <c r="O84" s="2">
        <v>0.32361111111111113</v>
      </c>
      <c r="P84" t="s">
        <v>528</v>
      </c>
      <c r="Q84">
        <v>1</v>
      </c>
      <c r="R84" t="s">
        <v>88</v>
      </c>
      <c r="S84">
        <v>32.70778</v>
      </c>
      <c r="T84">
        <v>-117.17868</v>
      </c>
      <c r="U84" t="s">
        <v>89</v>
      </c>
      <c r="V84" t="b">
        <v>0</v>
      </c>
      <c r="X84" t="s">
        <v>529</v>
      </c>
      <c r="Y84" t="s">
        <v>91</v>
      </c>
      <c r="AA84" t="s">
        <v>556</v>
      </c>
      <c r="AB84" t="s">
        <v>540</v>
      </c>
      <c r="AC84" t="s">
        <v>541</v>
      </c>
      <c r="AD84" t="s">
        <v>96</v>
      </c>
      <c r="AE84">
        <v>1</v>
      </c>
      <c r="AF84" t="s">
        <v>557</v>
      </c>
      <c r="AG84" t="b">
        <v>1</v>
      </c>
      <c r="AH84" t="s">
        <v>558</v>
      </c>
      <c r="AI84" t="s">
        <v>99</v>
      </c>
      <c r="AJ84" t="s">
        <v>100</v>
      </c>
      <c r="AK84">
        <v>50</v>
      </c>
      <c r="AL84" t="s">
        <v>101</v>
      </c>
      <c r="AN84" t="s">
        <v>544</v>
      </c>
      <c r="AO84">
        <v>1</v>
      </c>
      <c r="AP84" t="s">
        <v>103</v>
      </c>
      <c r="AQ84">
        <v>330</v>
      </c>
      <c r="AR84" t="s">
        <v>101</v>
      </c>
      <c r="AS84" t="s">
        <v>83</v>
      </c>
      <c r="AT84" t="s">
        <v>104</v>
      </c>
      <c r="AU84" t="s">
        <v>545</v>
      </c>
      <c r="AV84" t="s">
        <v>106</v>
      </c>
      <c r="AW84" t="s">
        <v>107</v>
      </c>
      <c r="AX84">
        <v>7</v>
      </c>
      <c r="AY84" t="s">
        <v>108</v>
      </c>
      <c r="AZ84" t="s">
        <v>109</v>
      </c>
      <c r="BA84" t="s">
        <v>110</v>
      </c>
      <c r="BB84" t="s">
        <v>111</v>
      </c>
      <c r="BC84" t="s">
        <v>112</v>
      </c>
      <c r="BD84" s="1">
        <v>44839</v>
      </c>
      <c r="BE84" t="s">
        <v>546</v>
      </c>
      <c r="BF84" s="1">
        <v>44726</v>
      </c>
      <c r="BG84" t="s">
        <v>114</v>
      </c>
      <c r="BH84" s="1">
        <v>44819</v>
      </c>
      <c r="BI84">
        <v>1</v>
      </c>
      <c r="BJ84">
        <v>0.76</v>
      </c>
      <c r="BK84">
        <v>0.76</v>
      </c>
      <c r="BL84" t="s">
        <v>123</v>
      </c>
      <c r="BM84" t="s">
        <v>124</v>
      </c>
      <c r="BN84">
        <v>0.06</v>
      </c>
      <c r="BO84">
        <v>0.17</v>
      </c>
      <c r="BP84">
        <v>1</v>
      </c>
      <c r="BQ84" t="s">
        <v>117</v>
      </c>
      <c r="BR84" t="s">
        <v>118</v>
      </c>
      <c r="BS84" t="s">
        <v>119</v>
      </c>
      <c r="BT84" t="s">
        <v>120</v>
      </c>
      <c r="BW84" t="b">
        <v>0</v>
      </c>
      <c r="BX84" t="b">
        <v>1</v>
      </c>
      <c r="BY84">
        <f>VLOOKUP(AA84,Comps2,6,FALSE)</f>
        <v>182</v>
      </c>
      <c r="BZ84">
        <f>VLOOKUP(AA84,Comps2,7,FALSE)</f>
        <v>200</v>
      </c>
      <c r="CA84" t="str">
        <f>VLOOKUP(AA84,Comps2,8,FALSE)</f>
        <v>mm</v>
      </c>
      <c r="CB84" t="str">
        <f>VLOOKUP(AA84,Comps2,9,FALSE)</f>
        <v>Field</v>
      </c>
      <c r="CC84">
        <f>VLOOKUP(AA84,Comps2,10,FALSE)</f>
        <v>50</v>
      </c>
      <c r="CD84" t="str">
        <f>VLOOKUP(AA84,Comps2,11,FALSE)</f>
        <v>g</v>
      </c>
      <c r="CE84" t="str">
        <f>VLOOKUP(AA84,Comps2,12,FALSE)</f>
        <v>Field</v>
      </c>
      <c r="CF84">
        <f>VLOOKUP(AA84,Comps2,13,FALSE)</f>
        <v>0</v>
      </c>
      <c r="CG84" t="e">
        <f>VLOOKUP(AA84,Comps2,14,FALSE)</f>
        <v>#N/A</v>
      </c>
      <c r="CH84" t="str">
        <f>VLOOKUP(AA84,Comps2,15,FALSE)</f>
        <v>LAB</v>
      </c>
    </row>
    <row r="85" spans="1:86" x14ac:dyDescent="0.25">
      <c r="A85" s="1">
        <v>44727</v>
      </c>
      <c r="B85">
        <v>6</v>
      </c>
      <c r="C85">
        <v>2022</v>
      </c>
      <c r="D85" t="s">
        <v>525</v>
      </c>
      <c r="E85" t="s">
        <v>526</v>
      </c>
      <c r="F85" t="s">
        <v>78</v>
      </c>
      <c r="G85" t="s">
        <v>79</v>
      </c>
      <c r="H85" t="s">
        <v>80</v>
      </c>
      <c r="I85" t="s">
        <v>81</v>
      </c>
      <c r="J85" t="s">
        <v>82</v>
      </c>
      <c r="K85" t="s">
        <v>83</v>
      </c>
      <c r="M85" t="s">
        <v>573</v>
      </c>
      <c r="N85" t="s">
        <v>86</v>
      </c>
      <c r="O85" s="2">
        <v>0.52777777777777779</v>
      </c>
      <c r="P85" t="s">
        <v>528</v>
      </c>
      <c r="Q85">
        <v>1</v>
      </c>
      <c r="R85" t="s">
        <v>88</v>
      </c>
      <c r="S85">
        <v>32.70778</v>
      </c>
      <c r="T85">
        <v>-117.17868</v>
      </c>
      <c r="U85" t="s">
        <v>89</v>
      </c>
      <c r="V85" t="b">
        <v>0</v>
      </c>
      <c r="X85" t="s">
        <v>529</v>
      </c>
      <c r="Y85" t="s">
        <v>91</v>
      </c>
      <c r="AA85" t="s">
        <v>574</v>
      </c>
      <c r="AB85" t="s">
        <v>531</v>
      </c>
      <c r="AC85" t="s">
        <v>532</v>
      </c>
      <c r="AD85" t="s">
        <v>96</v>
      </c>
      <c r="AE85">
        <v>1</v>
      </c>
      <c r="AF85" t="s">
        <v>575</v>
      </c>
      <c r="AG85" t="b">
        <v>1</v>
      </c>
      <c r="AH85" t="s">
        <v>576</v>
      </c>
      <c r="AI85" t="s">
        <v>99</v>
      </c>
      <c r="AJ85" t="s">
        <v>100</v>
      </c>
      <c r="AK85">
        <v>210</v>
      </c>
      <c r="AL85" t="s">
        <v>101</v>
      </c>
      <c r="AN85" t="s">
        <v>535</v>
      </c>
      <c r="AO85">
        <v>1</v>
      </c>
      <c r="AP85" t="s">
        <v>103</v>
      </c>
      <c r="AQ85">
        <v>1195</v>
      </c>
      <c r="AR85" t="s">
        <v>101</v>
      </c>
      <c r="AS85" t="s">
        <v>83</v>
      </c>
      <c r="AT85" t="s">
        <v>104</v>
      </c>
      <c r="AU85" t="s">
        <v>536</v>
      </c>
      <c r="AV85" t="s">
        <v>106</v>
      </c>
      <c r="AW85" t="s">
        <v>107</v>
      </c>
      <c r="AX85">
        <v>7</v>
      </c>
      <c r="AY85" t="s">
        <v>108</v>
      </c>
      <c r="AZ85" t="s">
        <v>109</v>
      </c>
      <c r="BA85" t="s">
        <v>110</v>
      </c>
      <c r="BB85" t="s">
        <v>111</v>
      </c>
      <c r="BC85" t="s">
        <v>112</v>
      </c>
      <c r="BD85" s="1">
        <v>44839</v>
      </c>
      <c r="BE85" t="s">
        <v>537</v>
      </c>
      <c r="BF85" s="1">
        <v>44725</v>
      </c>
      <c r="BG85" t="s">
        <v>114</v>
      </c>
      <c r="BH85" s="1">
        <v>44819</v>
      </c>
      <c r="BI85">
        <v>1</v>
      </c>
      <c r="BJ85">
        <v>0.56999999999999995</v>
      </c>
      <c r="BK85">
        <v>0.56999999999999995</v>
      </c>
      <c r="BL85" t="s">
        <v>123</v>
      </c>
      <c r="BM85" t="s">
        <v>124</v>
      </c>
      <c r="BN85">
        <v>0.06</v>
      </c>
      <c r="BO85">
        <v>0.17</v>
      </c>
      <c r="BP85">
        <v>1</v>
      </c>
      <c r="BQ85" t="s">
        <v>117</v>
      </c>
      <c r="BR85" t="s">
        <v>118</v>
      </c>
      <c r="BS85" t="s">
        <v>119</v>
      </c>
      <c r="BT85" t="s">
        <v>120</v>
      </c>
      <c r="BW85" t="b">
        <v>0</v>
      </c>
      <c r="BX85" t="b">
        <v>1</v>
      </c>
      <c r="BY85">
        <f>VLOOKUP(AA85,Comps2,6,FALSE)</f>
        <v>237</v>
      </c>
      <c r="BZ85">
        <f>VLOOKUP(AA85,Comps2,7,FALSE)</f>
        <v>241</v>
      </c>
      <c r="CA85" t="str">
        <f>VLOOKUP(AA85,Comps2,8,FALSE)</f>
        <v>mm</v>
      </c>
      <c r="CB85" t="str">
        <f>VLOOKUP(AA85,Comps2,9,FALSE)</f>
        <v>Field</v>
      </c>
      <c r="CC85">
        <f>VLOOKUP(AA85,Comps2,10,FALSE)</f>
        <v>210</v>
      </c>
      <c r="CD85" t="str">
        <f>VLOOKUP(AA85,Comps2,11,FALSE)</f>
        <v>g</v>
      </c>
      <c r="CE85" t="str">
        <f>VLOOKUP(AA85,Comps2,12,FALSE)</f>
        <v>Field</v>
      </c>
      <c r="CF85">
        <f>VLOOKUP(AA85,Comps2,13,FALSE)</f>
        <v>0</v>
      </c>
      <c r="CG85" t="e">
        <f>VLOOKUP(AA85,Comps2,14,FALSE)</f>
        <v>#N/A</v>
      </c>
      <c r="CH85" t="str">
        <f>VLOOKUP(AA85,Comps2,15,FALSE)</f>
        <v>LAB</v>
      </c>
    </row>
    <row r="86" spans="1:86" x14ac:dyDescent="0.25">
      <c r="A86" s="1">
        <v>44727</v>
      </c>
      <c r="B86">
        <v>6</v>
      </c>
      <c r="C86">
        <v>2022</v>
      </c>
      <c r="D86" t="s">
        <v>525</v>
      </c>
      <c r="E86" t="s">
        <v>526</v>
      </c>
      <c r="F86" t="s">
        <v>78</v>
      </c>
      <c r="G86" t="s">
        <v>79</v>
      </c>
      <c r="H86" t="s">
        <v>80</v>
      </c>
      <c r="I86" t="s">
        <v>81</v>
      </c>
      <c r="J86" t="s">
        <v>82</v>
      </c>
      <c r="K86" t="s">
        <v>83</v>
      </c>
      <c r="M86" t="s">
        <v>573</v>
      </c>
      <c r="N86" t="s">
        <v>86</v>
      </c>
      <c r="O86" s="2">
        <v>0.52777777777777779</v>
      </c>
      <c r="P86" t="s">
        <v>528</v>
      </c>
      <c r="Q86">
        <v>1</v>
      </c>
      <c r="R86" t="s">
        <v>88</v>
      </c>
      <c r="S86">
        <v>32.70778</v>
      </c>
      <c r="T86">
        <v>-117.17868</v>
      </c>
      <c r="U86" t="s">
        <v>89</v>
      </c>
      <c r="V86" t="b">
        <v>0</v>
      </c>
      <c r="X86" t="s">
        <v>529</v>
      </c>
      <c r="Y86" t="s">
        <v>91</v>
      </c>
      <c r="AA86" t="s">
        <v>577</v>
      </c>
      <c r="AB86" t="s">
        <v>531</v>
      </c>
      <c r="AC86" t="s">
        <v>532</v>
      </c>
      <c r="AD86" t="s">
        <v>96</v>
      </c>
      <c r="AE86">
        <v>1</v>
      </c>
      <c r="AF86" t="s">
        <v>578</v>
      </c>
      <c r="AG86" t="b">
        <v>1</v>
      </c>
      <c r="AH86" t="s">
        <v>579</v>
      </c>
      <c r="AI86" t="s">
        <v>99</v>
      </c>
      <c r="AJ86" t="s">
        <v>100</v>
      </c>
      <c r="AK86">
        <v>295</v>
      </c>
      <c r="AL86" t="s">
        <v>101</v>
      </c>
      <c r="AN86" t="s">
        <v>535</v>
      </c>
      <c r="AO86">
        <v>1</v>
      </c>
      <c r="AP86" t="s">
        <v>103</v>
      </c>
      <c r="AQ86">
        <v>1195</v>
      </c>
      <c r="AR86" t="s">
        <v>101</v>
      </c>
      <c r="AS86" t="s">
        <v>83</v>
      </c>
      <c r="AT86" t="s">
        <v>104</v>
      </c>
      <c r="AU86" t="s">
        <v>536</v>
      </c>
      <c r="AV86" t="s">
        <v>106</v>
      </c>
      <c r="AW86" t="s">
        <v>107</v>
      </c>
      <c r="AX86">
        <v>7</v>
      </c>
      <c r="AY86" t="s">
        <v>108</v>
      </c>
      <c r="AZ86" t="s">
        <v>109</v>
      </c>
      <c r="BA86" t="s">
        <v>110</v>
      </c>
      <c r="BB86" t="s">
        <v>111</v>
      </c>
      <c r="BC86" t="s">
        <v>112</v>
      </c>
      <c r="BD86" s="1">
        <v>44839</v>
      </c>
      <c r="BE86" t="s">
        <v>537</v>
      </c>
      <c r="BF86" s="1">
        <v>44725</v>
      </c>
      <c r="BG86" t="s">
        <v>114</v>
      </c>
      <c r="BH86" s="1">
        <v>44819</v>
      </c>
      <c r="BI86">
        <v>1</v>
      </c>
      <c r="BJ86">
        <v>0.56999999999999995</v>
      </c>
      <c r="BK86">
        <v>0.56999999999999995</v>
      </c>
      <c r="BL86" t="s">
        <v>123</v>
      </c>
      <c r="BM86" t="s">
        <v>124</v>
      </c>
      <c r="BN86">
        <v>0.06</v>
      </c>
      <c r="BO86">
        <v>0.17</v>
      </c>
      <c r="BP86">
        <v>1</v>
      </c>
      <c r="BQ86" t="s">
        <v>117</v>
      </c>
      <c r="BR86" t="s">
        <v>118</v>
      </c>
      <c r="BS86" t="s">
        <v>119</v>
      </c>
      <c r="BT86" t="s">
        <v>120</v>
      </c>
      <c r="BW86" t="b">
        <v>0</v>
      </c>
      <c r="BX86" t="b">
        <v>1</v>
      </c>
      <c r="BY86">
        <f>VLOOKUP(AA86,Comps2,6,FALSE)</f>
        <v>276</v>
      </c>
      <c r="BZ86">
        <f>VLOOKUP(AA86,Comps2,7,FALSE)</f>
        <v>281</v>
      </c>
      <c r="CA86" t="str">
        <f>VLOOKUP(AA86,Comps2,8,FALSE)</f>
        <v>mm</v>
      </c>
      <c r="CB86" t="str">
        <f>VLOOKUP(AA86,Comps2,9,FALSE)</f>
        <v>Field</v>
      </c>
      <c r="CC86">
        <f>VLOOKUP(AA86,Comps2,10,FALSE)</f>
        <v>295</v>
      </c>
      <c r="CD86" t="str">
        <f>VLOOKUP(AA86,Comps2,11,FALSE)</f>
        <v>g</v>
      </c>
      <c r="CE86" t="str">
        <f>VLOOKUP(AA86,Comps2,12,FALSE)</f>
        <v>Field</v>
      </c>
      <c r="CF86">
        <f>VLOOKUP(AA86,Comps2,13,FALSE)</f>
        <v>0</v>
      </c>
      <c r="CG86" t="e">
        <f>VLOOKUP(AA86,Comps2,14,FALSE)</f>
        <v>#N/A</v>
      </c>
      <c r="CH86" t="str">
        <f>VLOOKUP(AA86,Comps2,15,FALSE)</f>
        <v>LAB</v>
      </c>
    </row>
    <row r="87" spans="1:86" x14ac:dyDescent="0.25">
      <c r="A87" s="1">
        <v>44727</v>
      </c>
      <c r="B87">
        <v>6</v>
      </c>
      <c r="C87">
        <v>2022</v>
      </c>
      <c r="D87" t="s">
        <v>525</v>
      </c>
      <c r="E87" t="s">
        <v>526</v>
      </c>
      <c r="F87" t="s">
        <v>78</v>
      </c>
      <c r="G87" t="s">
        <v>79</v>
      </c>
      <c r="H87" t="s">
        <v>80</v>
      </c>
      <c r="I87" t="s">
        <v>81</v>
      </c>
      <c r="J87" t="s">
        <v>82</v>
      </c>
      <c r="K87" t="s">
        <v>83</v>
      </c>
      <c r="M87" t="s">
        <v>573</v>
      </c>
      <c r="N87" t="s">
        <v>86</v>
      </c>
      <c r="O87" s="2">
        <v>0.52777777777777779</v>
      </c>
      <c r="P87" t="s">
        <v>528</v>
      </c>
      <c r="Q87">
        <v>1</v>
      </c>
      <c r="R87" t="s">
        <v>88</v>
      </c>
      <c r="S87">
        <v>32.70778</v>
      </c>
      <c r="T87">
        <v>-117.17868</v>
      </c>
      <c r="U87" t="s">
        <v>89</v>
      </c>
      <c r="V87" t="b">
        <v>0</v>
      </c>
      <c r="X87" t="s">
        <v>529</v>
      </c>
      <c r="Y87" t="s">
        <v>91</v>
      </c>
      <c r="AA87" t="s">
        <v>580</v>
      </c>
      <c r="AB87" t="s">
        <v>531</v>
      </c>
      <c r="AC87" t="s">
        <v>532</v>
      </c>
      <c r="AD87" t="s">
        <v>96</v>
      </c>
      <c r="AE87">
        <v>1</v>
      </c>
      <c r="AF87" t="s">
        <v>581</v>
      </c>
      <c r="AG87" t="b">
        <v>1</v>
      </c>
      <c r="AH87" t="s">
        <v>582</v>
      </c>
      <c r="AI87" t="s">
        <v>99</v>
      </c>
      <c r="AJ87" t="s">
        <v>100</v>
      </c>
      <c r="AK87">
        <v>210</v>
      </c>
      <c r="AL87" t="s">
        <v>101</v>
      </c>
      <c r="AN87" t="s">
        <v>535</v>
      </c>
      <c r="AO87">
        <v>1</v>
      </c>
      <c r="AP87" t="s">
        <v>103</v>
      </c>
      <c r="AQ87">
        <v>1195</v>
      </c>
      <c r="AR87" t="s">
        <v>101</v>
      </c>
      <c r="AS87" t="s">
        <v>83</v>
      </c>
      <c r="AT87" t="s">
        <v>104</v>
      </c>
      <c r="AU87" t="s">
        <v>536</v>
      </c>
      <c r="AV87" t="s">
        <v>106</v>
      </c>
      <c r="AW87" t="s">
        <v>107</v>
      </c>
      <c r="AX87">
        <v>7</v>
      </c>
      <c r="AY87" t="s">
        <v>108</v>
      </c>
      <c r="AZ87" t="s">
        <v>109</v>
      </c>
      <c r="BA87" t="s">
        <v>110</v>
      </c>
      <c r="BB87" t="s">
        <v>111</v>
      </c>
      <c r="BC87" t="s">
        <v>112</v>
      </c>
      <c r="BD87" s="1">
        <v>44839</v>
      </c>
      <c r="BE87" t="s">
        <v>537</v>
      </c>
      <c r="BF87" s="1">
        <v>44725</v>
      </c>
      <c r="BG87" t="s">
        <v>114</v>
      </c>
      <c r="BH87" s="1">
        <v>44819</v>
      </c>
      <c r="BI87">
        <v>1</v>
      </c>
      <c r="BJ87">
        <v>0.56999999999999995</v>
      </c>
      <c r="BK87">
        <v>0.56999999999999995</v>
      </c>
      <c r="BL87" t="s">
        <v>123</v>
      </c>
      <c r="BM87" t="s">
        <v>124</v>
      </c>
      <c r="BN87">
        <v>0.06</v>
      </c>
      <c r="BO87">
        <v>0.17</v>
      </c>
      <c r="BP87">
        <v>1</v>
      </c>
      <c r="BQ87" t="s">
        <v>117</v>
      </c>
      <c r="BR87" t="s">
        <v>118</v>
      </c>
      <c r="BS87" t="s">
        <v>119</v>
      </c>
      <c r="BT87" t="s">
        <v>120</v>
      </c>
      <c r="BW87" t="b">
        <v>0</v>
      </c>
      <c r="BX87" t="b">
        <v>1</v>
      </c>
      <c r="BY87">
        <f>VLOOKUP(AA87,Comps2,6,FALSE)</f>
        <v>240</v>
      </c>
      <c r="BZ87">
        <f>VLOOKUP(AA87,Comps2,7,FALSE)</f>
        <v>244</v>
      </c>
      <c r="CA87" t="str">
        <f>VLOOKUP(AA87,Comps2,8,FALSE)</f>
        <v>mm</v>
      </c>
      <c r="CB87" t="str">
        <f>VLOOKUP(AA87,Comps2,9,FALSE)</f>
        <v>Field</v>
      </c>
      <c r="CC87">
        <f>VLOOKUP(AA87,Comps2,10,FALSE)</f>
        <v>210</v>
      </c>
      <c r="CD87" t="str">
        <f>VLOOKUP(AA87,Comps2,11,FALSE)</f>
        <v>g</v>
      </c>
      <c r="CE87" t="str">
        <f>VLOOKUP(AA87,Comps2,12,FALSE)</f>
        <v>Field</v>
      </c>
      <c r="CF87">
        <f>VLOOKUP(AA87,Comps2,13,FALSE)</f>
        <v>0</v>
      </c>
      <c r="CG87" t="e">
        <f>VLOOKUP(AA87,Comps2,14,FALSE)</f>
        <v>#N/A</v>
      </c>
      <c r="CH87" t="str">
        <f>VLOOKUP(AA87,Comps2,15,FALSE)</f>
        <v>LAB</v>
      </c>
    </row>
    <row r="88" spans="1:86" x14ac:dyDescent="0.25">
      <c r="A88" s="1">
        <v>44727</v>
      </c>
      <c r="B88">
        <v>6</v>
      </c>
      <c r="C88">
        <v>2022</v>
      </c>
      <c r="D88" t="s">
        <v>525</v>
      </c>
      <c r="E88" t="s">
        <v>526</v>
      </c>
      <c r="F88" t="s">
        <v>78</v>
      </c>
      <c r="G88" t="s">
        <v>79</v>
      </c>
      <c r="H88" t="s">
        <v>80</v>
      </c>
      <c r="I88" t="s">
        <v>81</v>
      </c>
      <c r="J88" t="s">
        <v>82</v>
      </c>
      <c r="K88" t="s">
        <v>83</v>
      </c>
      <c r="M88" t="s">
        <v>573</v>
      </c>
      <c r="N88" t="s">
        <v>86</v>
      </c>
      <c r="O88" s="2">
        <v>0.52777777777777779</v>
      </c>
      <c r="P88" t="s">
        <v>528</v>
      </c>
      <c r="Q88">
        <v>1</v>
      </c>
      <c r="R88" t="s">
        <v>88</v>
      </c>
      <c r="S88">
        <v>32.70778</v>
      </c>
      <c r="T88">
        <v>-117.17868</v>
      </c>
      <c r="U88" t="s">
        <v>89</v>
      </c>
      <c r="V88" t="b">
        <v>0</v>
      </c>
      <c r="X88" t="s">
        <v>529</v>
      </c>
      <c r="Y88" t="s">
        <v>91</v>
      </c>
      <c r="AA88" t="s">
        <v>583</v>
      </c>
      <c r="AB88" t="s">
        <v>531</v>
      </c>
      <c r="AC88" t="s">
        <v>532</v>
      </c>
      <c r="AD88" t="s">
        <v>96</v>
      </c>
      <c r="AE88">
        <v>1</v>
      </c>
      <c r="AF88" t="s">
        <v>584</v>
      </c>
      <c r="AG88" t="b">
        <v>1</v>
      </c>
      <c r="AH88" t="s">
        <v>585</v>
      </c>
      <c r="AI88" t="s">
        <v>99</v>
      </c>
      <c r="AJ88" t="s">
        <v>100</v>
      </c>
      <c r="AK88">
        <v>255</v>
      </c>
      <c r="AL88" t="s">
        <v>101</v>
      </c>
      <c r="AN88" t="s">
        <v>535</v>
      </c>
      <c r="AO88">
        <v>1</v>
      </c>
      <c r="AP88" t="s">
        <v>103</v>
      </c>
      <c r="AQ88">
        <v>1195</v>
      </c>
      <c r="AR88" t="s">
        <v>101</v>
      </c>
      <c r="AS88" t="s">
        <v>83</v>
      </c>
      <c r="AT88" t="s">
        <v>104</v>
      </c>
      <c r="AU88" t="s">
        <v>536</v>
      </c>
      <c r="AV88" t="s">
        <v>106</v>
      </c>
      <c r="AW88" t="s">
        <v>107</v>
      </c>
      <c r="AX88">
        <v>7</v>
      </c>
      <c r="AY88" t="s">
        <v>108</v>
      </c>
      <c r="AZ88" t="s">
        <v>109</v>
      </c>
      <c r="BA88" t="s">
        <v>110</v>
      </c>
      <c r="BB88" t="s">
        <v>111</v>
      </c>
      <c r="BC88" t="s">
        <v>112</v>
      </c>
      <c r="BD88" s="1">
        <v>44839</v>
      </c>
      <c r="BE88" t="s">
        <v>537</v>
      </c>
      <c r="BF88" s="1">
        <v>44725</v>
      </c>
      <c r="BG88" t="s">
        <v>114</v>
      </c>
      <c r="BH88" s="1">
        <v>44819</v>
      </c>
      <c r="BI88">
        <v>1</v>
      </c>
      <c r="BJ88">
        <v>0.56999999999999995</v>
      </c>
      <c r="BK88">
        <v>0.56999999999999995</v>
      </c>
      <c r="BL88" t="s">
        <v>123</v>
      </c>
      <c r="BM88" t="s">
        <v>124</v>
      </c>
      <c r="BN88">
        <v>0.06</v>
      </c>
      <c r="BO88">
        <v>0.17</v>
      </c>
      <c r="BP88">
        <v>1</v>
      </c>
      <c r="BQ88" t="s">
        <v>117</v>
      </c>
      <c r="BR88" t="s">
        <v>118</v>
      </c>
      <c r="BS88" t="s">
        <v>119</v>
      </c>
      <c r="BT88" t="s">
        <v>120</v>
      </c>
      <c r="BW88" t="b">
        <v>0</v>
      </c>
      <c r="BX88" t="b">
        <v>1</v>
      </c>
      <c r="BY88">
        <f>VLOOKUP(AA88,Comps2,6,FALSE)</f>
        <v>241</v>
      </c>
      <c r="BZ88">
        <f>VLOOKUP(AA88,Comps2,7,FALSE)</f>
        <v>246</v>
      </c>
      <c r="CA88" t="str">
        <f>VLOOKUP(AA88,Comps2,8,FALSE)</f>
        <v>mm</v>
      </c>
      <c r="CB88" t="str">
        <f>VLOOKUP(AA88,Comps2,9,FALSE)</f>
        <v>Field</v>
      </c>
      <c r="CC88">
        <f>VLOOKUP(AA88,Comps2,10,FALSE)</f>
        <v>255</v>
      </c>
      <c r="CD88" t="str">
        <f>VLOOKUP(AA88,Comps2,11,FALSE)</f>
        <v>g</v>
      </c>
      <c r="CE88" t="str">
        <f>VLOOKUP(AA88,Comps2,12,FALSE)</f>
        <v>Field</v>
      </c>
      <c r="CF88">
        <f>VLOOKUP(AA88,Comps2,13,FALSE)</f>
        <v>0</v>
      </c>
      <c r="CG88" t="e">
        <f>VLOOKUP(AA88,Comps2,14,FALSE)</f>
        <v>#N/A</v>
      </c>
      <c r="CH88" t="str">
        <f>VLOOKUP(AA88,Comps2,15,FALSE)</f>
        <v>LAB</v>
      </c>
    </row>
    <row r="89" spans="1:86" x14ac:dyDescent="0.25">
      <c r="A89" s="1">
        <v>44727</v>
      </c>
      <c r="B89">
        <v>6</v>
      </c>
      <c r="C89">
        <v>2022</v>
      </c>
      <c r="D89" t="s">
        <v>525</v>
      </c>
      <c r="E89" t="s">
        <v>526</v>
      </c>
      <c r="F89" t="s">
        <v>78</v>
      </c>
      <c r="G89" t="s">
        <v>79</v>
      </c>
      <c r="H89" t="s">
        <v>80</v>
      </c>
      <c r="I89" t="s">
        <v>81</v>
      </c>
      <c r="J89" t="s">
        <v>82</v>
      </c>
      <c r="K89" t="s">
        <v>83</v>
      </c>
      <c r="M89" t="s">
        <v>538</v>
      </c>
      <c r="N89" t="s">
        <v>86</v>
      </c>
      <c r="O89" s="2">
        <v>0.30208333333333331</v>
      </c>
      <c r="P89" t="s">
        <v>528</v>
      </c>
      <c r="Q89">
        <v>1</v>
      </c>
      <c r="R89" t="s">
        <v>88</v>
      </c>
      <c r="S89">
        <v>32.70778</v>
      </c>
      <c r="T89">
        <v>-117.17868</v>
      </c>
      <c r="U89" t="s">
        <v>89</v>
      </c>
      <c r="V89" t="b">
        <v>0</v>
      </c>
      <c r="X89" t="s">
        <v>529</v>
      </c>
      <c r="Y89" t="s">
        <v>91</v>
      </c>
      <c r="AA89" t="s">
        <v>594</v>
      </c>
      <c r="AB89" t="s">
        <v>560</v>
      </c>
      <c r="AC89" t="s">
        <v>561</v>
      </c>
      <c r="AD89" t="s">
        <v>96</v>
      </c>
      <c r="AE89">
        <v>1</v>
      </c>
      <c r="AF89" t="s">
        <v>595</v>
      </c>
      <c r="AG89" t="b">
        <v>1</v>
      </c>
      <c r="AH89" t="s">
        <v>596</v>
      </c>
      <c r="AI89" t="s">
        <v>99</v>
      </c>
      <c r="AJ89" t="s">
        <v>100</v>
      </c>
      <c r="AK89">
        <v>425</v>
      </c>
      <c r="AL89" t="s">
        <v>101</v>
      </c>
      <c r="AN89" t="s">
        <v>597</v>
      </c>
      <c r="AO89">
        <v>1</v>
      </c>
      <c r="AP89" t="s">
        <v>103</v>
      </c>
      <c r="AQ89">
        <v>1885</v>
      </c>
      <c r="AR89" t="s">
        <v>101</v>
      </c>
      <c r="AS89" t="s">
        <v>83</v>
      </c>
      <c r="AT89" t="s">
        <v>104</v>
      </c>
      <c r="AU89" t="s">
        <v>598</v>
      </c>
      <c r="AV89" t="s">
        <v>106</v>
      </c>
      <c r="AW89" t="s">
        <v>107</v>
      </c>
      <c r="AX89">
        <v>7</v>
      </c>
      <c r="AY89" t="s">
        <v>108</v>
      </c>
      <c r="AZ89" t="s">
        <v>109</v>
      </c>
      <c r="BA89" t="s">
        <v>110</v>
      </c>
      <c r="BB89" t="s">
        <v>111</v>
      </c>
      <c r="BC89" t="s">
        <v>112</v>
      </c>
      <c r="BD89" s="1">
        <v>44839</v>
      </c>
      <c r="BE89" t="s">
        <v>599</v>
      </c>
      <c r="BF89" s="1">
        <v>44727</v>
      </c>
      <c r="BG89" t="s">
        <v>114</v>
      </c>
      <c r="BH89" s="1">
        <v>44819</v>
      </c>
      <c r="BI89">
        <v>1</v>
      </c>
      <c r="BJ89">
        <v>0.94</v>
      </c>
      <c r="BK89">
        <v>0.94</v>
      </c>
      <c r="BL89" t="s">
        <v>123</v>
      </c>
      <c r="BM89" t="s">
        <v>124</v>
      </c>
      <c r="BN89">
        <v>0.06</v>
      </c>
      <c r="BO89">
        <v>0.17</v>
      </c>
      <c r="BP89">
        <v>1</v>
      </c>
      <c r="BQ89" t="s">
        <v>117</v>
      </c>
      <c r="BR89" t="s">
        <v>118</v>
      </c>
      <c r="BS89" t="s">
        <v>119</v>
      </c>
      <c r="BT89" t="s">
        <v>120</v>
      </c>
      <c r="BW89" t="b">
        <v>0</v>
      </c>
      <c r="BX89" t="b">
        <v>1</v>
      </c>
      <c r="BY89">
        <f>VLOOKUP(AA89,Comps2,6,FALSE)</f>
        <v>294</v>
      </c>
      <c r="BZ89">
        <f>VLOOKUP(AA89,Comps2,7,FALSE)</f>
        <v>303</v>
      </c>
      <c r="CA89" t="str">
        <f>VLOOKUP(AA89,Comps2,8,FALSE)</f>
        <v>mm</v>
      </c>
      <c r="CB89" t="str">
        <f>VLOOKUP(AA89,Comps2,9,FALSE)</f>
        <v>Field</v>
      </c>
      <c r="CC89">
        <f>VLOOKUP(AA89,Comps2,10,FALSE)</f>
        <v>425</v>
      </c>
      <c r="CD89" t="str">
        <f>VLOOKUP(AA89,Comps2,11,FALSE)</f>
        <v>g</v>
      </c>
      <c r="CE89" t="str">
        <f>VLOOKUP(AA89,Comps2,12,FALSE)</f>
        <v>Field</v>
      </c>
      <c r="CF89">
        <f>VLOOKUP(AA89,Comps2,13,FALSE)</f>
        <v>0</v>
      </c>
      <c r="CG89" t="e">
        <f>VLOOKUP(AA89,Comps2,14,FALSE)</f>
        <v>#N/A</v>
      </c>
      <c r="CH89" t="str">
        <f>VLOOKUP(AA89,Comps2,15,FALSE)</f>
        <v>LAB</v>
      </c>
    </row>
    <row r="90" spans="1:86" x14ac:dyDescent="0.25">
      <c r="A90" s="1">
        <v>44727</v>
      </c>
      <c r="B90">
        <v>6</v>
      </c>
      <c r="C90">
        <v>2022</v>
      </c>
      <c r="D90" t="s">
        <v>525</v>
      </c>
      <c r="E90" t="s">
        <v>526</v>
      </c>
      <c r="F90" t="s">
        <v>78</v>
      </c>
      <c r="G90" t="s">
        <v>79</v>
      </c>
      <c r="H90" t="s">
        <v>80</v>
      </c>
      <c r="I90" t="s">
        <v>81</v>
      </c>
      <c r="J90" t="s">
        <v>82</v>
      </c>
      <c r="K90" t="s">
        <v>83</v>
      </c>
      <c r="M90" t="s">
        <v>538</v>
      </c>
      <c r="N90" t="s">
        <v>86</v>
      </c>
      <c r="O90" s="2">
        <v>0.30208333333333331</v>
      </c>
      <c r="P90" t="s">
        <v>528</v>
      </c>
      <c r="Q90">
        <v>1</v>
      </c>
      <c r="R90" t="s">
        <v>88</v>
      </c>
      <c r="S90">
        <v>32.70778</v>
      </c>
      <c r="T90">
        <v>-117.17868</v>
      </c>
      <c r="U90" t="s">
        <v>89</v>
      </c>
      <c r="V90" t="b">
        <v>0</v>
      </c>
      <c r="X90" t="s">
        <v>529</v>
      </c>
      <c r="Y90" t="s">
        <v>91</v>
      </c>
      <c r="AA90" t="s">
        <v>600</v>
      </c>
      <c r="AB90" t="s">
        <v>560</v>
      </c>
      <c r="AC90" t="s">
        <v>561</v>
      </c>
      <c r="AD90" t="s">
        <v>96</v>
      </c>
      <c r="AE90">
        <v>1</v>
      </c>
      <c r="AF90" t="s">
        <v>601</v>
      </c>
      <c r="AG90" t="b">
        <v>1</v>
      </c>
      <c r="AH90" t="s">
        <v>602</v>
      </c>
      <c r="AI90" t="s">
        <v>99</v>
      </c>
      <c r="AJ90" t="s">
        <v>100</v>
      </c>
      <c r="AK90">
        <v>300</v>
      </c>
      <c r="AL90" t="s">
        <v>101</v>
      </c>
      <c r="AN90" t="s">
        <v>597</v>
      </c>
      <c r="AO90">
        <v>1</v>
      </c>
      <c r="AP90" t="s">
        <v>103</v>
      </c>
      <c r="AQ90">
        <v>1885</v>
      </c>
      <c r="AR90" t="s">
        <v>101</v>
      </c>
      <c r="AS90" t="s">
        <v>83</v>
      </c>
      <c r="AT90" t="s">
        <v>104</v>
      </c>
      <c r="AU90" t="s">
        <v>598</v>
      </c>
      <c r="AV90" t="s">
        <v>106</v>
      </c>
      <c r="AW90" t="s">
        <v>107</v>
      </c>
      <c r="AX90">
        <v>7</v>
      </c>
      <c r="AY90" t="s">
        <v>108</v>
      </c>
      <c r="AZ90" t="s">
        <v>109</v>
      </c>
      <c r="BA90" t="s">
        <v>110</v>
      </c>
      <c r="BB90" t="s">
        <v>111</v>
      </c>
      <c r="BC90" t="s">
        <v>112</v>
      </c>
      <c r="BD90" s="1">
        <v>44839</v>
      </c>
      <c r="BE90" t="s">
        <v>599</v>
      </c>
      <c r="BF90" s="1">
        <v>44727</v>
      </c>
      <c r="BG90" t="s">
        <v>114</v>
      </c>
      <c r="BH90" s="1">
        <v>44819</v>
      </c>
      <c r="BI90">
        <v>1</v>
      </c>
      <c r="BJ90">
        <v>0.94</v>
      </c>
      <c r="BK90">
        <v>0.94</v>
      </c>
      <c r="BL90" t="s">
        <v>123</v>
      </c>
      <c r="BM90" t="s">
        <v>124</v>
      </c>
      <c r="BN90">
        <v>0.06</v>
      </c>
      <c r="BO90">
        <v>0.17</v>
      </c>
      <c r="BP90">
        <v>1</v>
      </c>
      <c r="BQ90" t="s">
        <v>117</v>
      </c>
      <c r="BR90" t="s">
        <v>118</v>
      </c>
      <c r="BS90" t="s">
        <v>119</v>
      </c>
      <c r="BT90" t="s">
        <v>120</v>
      </c>
      <c r="BW90" t="b">
        <v>0</v>
      </c>
      <c r="BX90" t="b">
        <v>1</v>
      </c>
      <c r="BY90">
        <f>VLOOKUP(AA90,Comps2,6,FALSE)</f>
        <v>252</v>
      </c>
      <c r="BZ90">
        <f>VLOOKUP(AA90,Comps2,7,FALSE)</f>
        <v>260</v>
      </c>
      <c r="CA90" t="str">
        <f>VLOOKUP(AA90,Comps2,8,FALSE)</f>
        <v>mm</v>
      </c>
      <c r="CB90" t="str">
        <f>VLOOKUP(AA90,Comps2,9,FALSE)</f>
        <v>Field</v>
      </c>
      <c r="CC90">
        <f>VLOOKUP(AA90,Comps2,10,FALSE)</f>
        <v>300</v>
      </c>
      <c r="CD90" t="str">
        <f>VLOOKUP(AA90,Comps2,11,FALSE)</f>
        <v>g</v>
      </c>
      <c r="CE90" t="str">
        <f>VLOOKUP(AA90,Comps2,12,FALSE)</f>
        <v>Field</v>
      </c>
      <c r="CF90">
        <f>VLOOKUP(AA90,Comps2,13,FALSE)</f>
        <v>0</v>
      </c>
      <c r="CG90" t="e">
        <f>VLOOKUP(AA90,Comps2,14,FALSE)</f>
        <v>#N/A</v>
      </c>
      <c r="CH90" t="str">
        <f>VLOOKUP(AA90,Comps2,15,FALSE)</f>
        <v>LAB</v>
      </c>
    </row>
    <row r="91" spans="1:86" x14ac:dyDescent="0.25">
      <c r="A91" s="1">
        <v>44727</v>
      </c>
      <c r="B91">
        <v>6</v>
      </c>
      <c r="C91">
        <v>2022</v>
      </c>
      <c r="D91" t="s">
        <v>525</v>
      </c>
      <c r="E91" t="s">
        <v>526</v>
      </c>
      <c r="F91" t="s">
        <v>78</v>
      </c>
      <c r="G91" t="s">
        <v>79</v>
      </c>
      <c r="H91" t="s">
        <v>80</v>
      </c>
      <c r="I91" t="s">
        <v>81</v>
      </c>
      <c r="J91" t="s">
        <v>82</v>
      </c>
      <c r="K91" t="s">
        <v>83</v>
      </c>
      <c r="M91" t="s">
        <v>538</v>
      </c>
      <c r="N91" t="s">
        <v>86</v>
      </c>
      <c r="O91" s="2">
        <v>0.30208333333333331</v>
      </c>
      <c r="P91" t="s">
        <v>528</v>
      </c>
      <c r="Q91">
        <v>1</v>
      </c>
      <c r="R91" t="s">
        <v>88</v>
      </c>
      <c r="S91">
        <v>32.70778</v>
      </c>
      <c r="T91">
        <v>-117.17868</v>
      </c>
      <c r="U91" t="s">
        <v>89</v>
      </c>
      <c r="V91" t="b">
        <v>0</v>
      </c>
      <c r="X91" t="s">
        <v>529</v>
      </c>
      <c r="Y91" t="s">
        <v>91</v>
      </c>
      <c r="AA91" t="s">
        <v>603</v>
      </c>
      <c r="AB91" t="s">
        <v>560</v>
      </c>
      <c r="AC91" t="s">
        <v>561</v>
      </c>
      <c r="AD91" t="s">
        <v>96</v>
      </c>
      <c r="AE91">
        <v>1</v>
      </c>
      <c r="AF91" t="s">
        <v>604</v>
      </c>
      <c r="AG91" t="b">
        <v>1</v>
      </c>
      <c r="AH91" t="s">
        <v>605</v>
      </c>
      <c r="AI91" t="s">
        <v>99</v>
      </c>
      <c r="AJ91" t="s">
        <v>100</v>
      </c>
      <c r="AK91">
        <v>455</v>
      </c>
      <c r="AL91" t="s">
        <v>101</v>
      </c>
      <c r="AN91" t="s">
        <v>597</v>
      </c>
      <c r="AO91">
        <v>1</v>
      </c>
      <c r="AP91" t="s">
        <v>103</v>
      </c>
      <c r="AQ91">
        <v>1885</v>
      </c>
      <c r="AR91" t="s">
        <v>101</v>
      </c>
      <c r="AS91" t="s">
        <v>83</v>
      </c>
      <c r="AT91" t="s">
        <v>104</v>
      </c>
      <c r="AU91" t="s">
        <v>598</v>
      </c>
      <c r="AV91" t="s">
        <v>106</v>
      </c>
      <c r="AW91" t="s">
        <v>107</v>
      </c>
      <c r="AX91">
        <v>7</v>
      </c>
      <c r="AY91" t="s">
        <v>108</v>
      </c>
      <c r="AZ91" t="s">
        <v>109</v>
      </c>
      <c r="BA91" t="s">
        <v>110</v>
      </c>
      <c r="BB91" t="s">
        <v>111</v>
      </c>
      <c r="BC91" t="s">
        <v>112</v>
      </c>
      <c r="BD91" s="1">
        <v>44839</v>
      </c>
      <c r="BE91" t="s">
        <v>599</v>
      </c>
      <c r="BF91" s="1">
        <v>44727</v>
      </c>
      <c r="BG91" t="s">
        <v>114</v>
      </c>
      <c r="BH91" s="1">
        <v>44819</v>
      </c>
      <c r="BI91">
        <v>1</v>
      </c>
      <c r="BJ91">
        <v>0.94</v>
      </c>
      <c r="BK91">
        <v>0.94</v>
      </c>
      <c r="BL91" t="s">
        <v>123</v>
      </c>
      <c r="BM91" t="s">
        <v>124</v>
      </c>
      <c r="BN91">
        <v>0.06</v>
      </c>
      <c r="BO91">
        <v>0.17</v>
      </c>
      <c r="BP91">
        <v>1</v>
      </c>
      <c r="BQ91" t="s">
        <v>117</v>
      </c>
      <c r="BR91" t="s">
        <v>118</v>
      </c>
      <c r="BS91" t="s">
        <v>119</v>
      </c>
      <c r="BT91" t="s">
        <v>120</v>
      </c>
      <c r="BW91" t="b">
        <v>0</v>
      </c>
      <c r="BX91" t="b">
        <v>1</v>
      </c>
      <c r="BY91">
        <f>VLOOKUP(AA91,Comps2,6,FALSE)</f>
        <v>311</v>
      </c>
      <c r="BZ91">
        <f>VLOOKUP(AA91,Comps2,7,FALSE)</f>
        <v>322</v>
      </c>
      <c r="CA91" t="str">
        <f>VLOOKUP(AA91,Comps2,8,FALSE)</f>
        <v>mm</v>
      </c>
      <c r="CB91" t="str">
        <f>VLOOKUP(AA91,Comps2,9,FALSE)</f>
        <v>Field</v>
      </c>
      <c r="CC91">
        <f>VLOOKUP(AA91,Comps2,10,FALSE)</f>
        <v>455</v>
      </c>
      <c r="CD91" t="str">
        <f>VLOOKUP(AA91,Comps2,11,FALSE)</f>
        <v>g</v>
      </c>
      <c r="CE91" t="str">
        <f>VLOOKUP(AA91,Comps2,12,FALSE)</f>
        <v>Field</v>
      </c>
      <c r="CF91">
        <f>VLOOKUP(AA91,Comps2,13,FALSE)</f>
        <v>0</v>
      </c>
      <c r="CG91" t="e">
        <f>VLOOKUP(AA91,Comps2,14,FALSE)</f>
        <v>#N/A</v>
      </c>
      <c r="CH91" t="str">
        <f>VLOOKUP(AA91,Comps2,15,FALSE)</f>
        <v>LAB</v>
      </c>
    </row>
    <row r="92" spans="1:86" x14ac:dyDescent="0.25">
      <c r="A92" s="1">
        <v>44727</v>
      </c>
      <c r="B92">
        <v>6</v>
      </c>
      <c r="C92">
        <v>2022</v>
      </c>
      <c r="D92" t="s">
        <v>525</v>
      </c>
      <c r="E92" t="s">
        <v>526</v>
      </c>
      <c r="F92" t="s">
        <v>78</v>
      </c>
      <c r="G92" t="s">
        <v>79</v>
      </c>
      <c r="H92" t="s">
        <v>80</v>
      </c>
      <c r="I92" t="s">
        <v>81</v>
      </c>
      <c r="J92" t="s">
        <v>82</v>
      </c>
      <c r="K92" t="s">
        <v>83</v>
      </c>
      <c r="M92" t="s">
        <v>538</v>
      </c>
      <c r="N92" t="s">
        <v>86</v>
      </c>
      <c r="O92" s="2">
        <v>0.30208333333333331</v>
      </c>
      <c r="P92" t="s">
        <v>528</v>
      </c>
      <c r="Q92">
        <v>1</v>
      </c>
      <c r="R92" t="s">
        <v>88</v>
      </c>
      <c r="S92">
        <v>32.70778</v>
      </c>
      <c r="T92">
        <v>-117.17868</v>
      </c>
      <c r="U92" t="s">
        <v>89</v>
      </c>
      <c r="V92" t="b">
        <v>0</v>
      </c>
      <c r="X92" t="s">
        <v>529</v>
      </c>
      <c r="Y92" t="s">
        <v>91</v>
      </c>
      <c r="AA92" t="s">
        <v>606</v>
      </c>
      <c r="AB92" t="s">
        <v>560</v>
      </c>
      <c r="AC92" t="s">
        <v>561</v>
      </c>
      <c r="AD92" t="s">
        <v>96</v>
      </c>
      <c r="AE92">
        <v>1</v>
      </c>
      <c r="AF92" t="s">
        <v>607</v>
      </c>
      <c r="AG92" t="b">
        <v>1</v>
      </c>
      <c r="AH92" t="s">
        <v>608</v>
      </c>
      <c r="AI92" t="s">
        <v>99</v>
      </c>
      <c r="AJ92" t="s">
        <v>100</v>
      </c>
      <c r="AK92">
        <v>395</v>
      </c>
      <c r="AL92" t="s">
        <v>101</v>
      </c>
      <c r="AN92" t="s">
        <v>597</v>
      </c>
      <c r="AO92">
        <v>1</v>
      </c>
      <c r="AP92" t="s">
        <v>103</v>
      </c>
      <c r="AQ92">
        <v>1885</v>
      </c>
      <c r="AR92" t="s">
        <v>101</v>
      </c>
      <c r="AS92" t="s">
        <v>83</v>
      </c>
      <c r="AT92" t="s">
        <v>104</v>
      </c>
      <c r="AU92" t="s">
        <v>598</v>
      </c>
      <c r="AV92" t="s">
        <v>106</v>
      </c>
      <c r="AW92" t="s">
        <v>107</v>
      </c>
      <c r="AX92">
        <v>7</v>
      </c>
      <c r="AY92" t="s">
        <v>108</v>
      </c>
      <c r="AZ92" t="s">
        <v>109</v>
      </c>
      <c r="BA92" t="s">
        <v>110</v>
      </c>
      <c r="BB92" t="s">
        <v>111</v>
      </c>
      <c r="BC92" t="s">
        <v>112</v>
      </c>
      <c r="BD92" s="1">
        <v>44839</v>
      </c>
      <c r="BE92" t="s">
        <v>599</v>
      </c>
      <c r="BF92" s="1">
        <v>44727</v>
      </c>
      <c r="BG92" t="s">
        <v>114</v>
      </c>
      <c r="BH92" s="1">
        <v>44819</v>
      </c>
      <c r="BI92">
        <v>1</v>
      </c>
      <c r="BJ92">
        <v>0.94</v>
      </c>
      <c r="BK92">
        <v>0.94</v>
      </c>
      <c r="BL92" t="s">
        <v>123</v>
      </c>
      <c r="BM92" t="s">
        <v>124</v>
      </c>
      <c r="BN92">
        <v>0.06</v>
      </c>
      <c r="BO92">
        <v>0.17</v>
      </c>
      <c r="BP92">
        <v>1</v>
      </c>
      <c r="BQ92" t="s">
        <v>117</v>
      </c>
      <c r="BR92" t="s">
        <v>118</v>
      </c>
      <c r="BS92" t="s">
        <v>119</v>
      </c>
      <c r="BT92" t="s">
        <v>120</v>
      </c>
      <c r="BW92" t="b">
        <v>0</v>
      </c>
      <c r="BX92" t="b">
        <v>1</v>
      </c>
      <c r="BY92">
        <f>VLOOKUP(AA92,Comps2,6,FALSE)</f>
        <v>300</v>
      </c>
      <c r="BZ92">
        <f>VLOOKUP(AA92,Comps2,7,FALSE)</f>
        <v>310</v>
      </c>
      <c r="CA92" t="str">
        <f>VLOOKUP(AA92,Comps2,8,FALSE)</f>
        <v>mm</v>
      </c>
      <c r="CB92" t="str">
        <f>VLOOKUP(AA92,Comps2,9,FALSE)</f>
        <v>Field</v>
      </c>
      <c r="CC92">
        <f>VLOOKUP(AA92,Comps2,10,FALSE)</f>
        <v>395</v>
      </c>
      <c r="CD92" t="str">
        <f>VLOOKUP(AA92,Comps2,11,FALSE)</f>
        <v>g</v>
      </c>
      <c r="CE92" t="str">
        <f>VLOOKUP(AA92,Comps2,12,FALSE)</f>
        <v>Field</v>
      </c>
      <c r="CF92">
        <f>VLOOKUP(AA92,Comps2,13,FALSE)</f>
        <v>0</v>
      </c>
      <c r="CG92" t="e">
        <f>VLOOKUP(AA92,Comps2,14,FALSE)</f>
        <v>#N/A</v>
      </c>
      <c r="CH92" t="str">
        <f>VLOOKUP(AA92,Comps2,15,FALSE)</f>
        <v>LAB</v>
      </c>
    </row>
    <row r="93" spans="1:86" x14ac:dyDescent="0.25">
      <c r="A93" s="1">
        <v>44727</v>
      </c>
      <c r="B93">
        <v>6</v>
      </c>
      <c r="C93">
        <v>2022</v>
      </c>
      <c r="D93" t="s">
        <v>525</v>
      </c>
      <c r="E93" t="s">
        <v>526</v>
      </c>
      <c r="F93" t="s">
        <v>78</v>
      </c>
      <c r="G93" t="s">
        <v>79</v>
      </c>
      <c r="H93" t="s">
        <v>80</v>
      </c>
      <c r="I93" t="s">
        <v>81</v>
      </c>
      <c r="J93" t="s">
        <v>82</v>
      </c>
      <c r="K93" t="s">
        <v>83</v>
      </c>
      <c r="M93" t="s">
        <v>538</v>
      </c>
      <c r="N93" t="s">
        <v>86</v>
      </c>
      <c r="O93" s="2">
        <v>0.30208333333333331</v>
      </c>
      <c r="P93" t="s">
        <v>528</v>
      </c>
      <c r="Q93">
        <v>1</v>
      </c>
      <c r="R93" t="s">
        <v>88</v>
      </c>
      <c r="S93">
        <v>32.70778</v>
      </c>
      <c r="T93">
        <v>-117.17868</v>
      </c>
      <c r="U93" t="s">
        <v>89</v>
      </c>
      <c r="V93" t="b">
        <v>0</v>
      </c>
      <c r="X93" t="s">
        <v>529</v>
      </c>
      <c r="Y93" t="s">
        <v>91</v>
      </c>
      <c r="AA93" t="s">
        <v>617</v>
      </c>
      <c r="AB93" t="s">
        <v>560</v>
      </c>
      <c r="AC93" t="s">
        <v>561</v>
      </c>
      <c r="AD93" t="s">
        <v>96</v>
      </c>
      <c r="AE93">
        <v>1</v>
      </c>
      <c r="AF93" t="s">
        <v>618</v>
      </c>
      <c r="AG93" t="b">
        <v>1</v>
      </c>
      <c r="AH93" t="s">
        <v>619</v>
      </c>
      <c r="AI93" t="s">
        <v>99</v>
      </c>
      <c r="AJ93" t="s">
        <v>100</v>
      </c>
      <c r="AK93">
        <v>310</v>
      </c>
      <c r="AL93" t="s">
        <v>101</v>
      </c>
      <c r="AN93" t="s">
        <v>597</v>
      </c>
      <c r="AO93">
        <v>1</v>
      </c>
      <c r="AP93" t="s">
        <v>103</v>
      </c>
      <c r="AQ93">
        <v>1885</v>
      </c>
      <c r="AR93" t="s">
        <v>101</v>
      </c>
      <c r="AS93" t="s">
        <v>83</v>
      </c>
      <c r="AT93" t="s">
        <v>104</v>
      </c>
      <c r="AU93" t="s">
        <v>598</v>
      </c>
      <c r="AV93" t="s">
        <v>106</v>
      </c>
      <c r="AW93" t="s">
        <v>107</v>
      </c>
      <c r="AX93">
        <v>7</v>
      </c>
      <c r="AY93" t="s">
        <v>108</v>
      </c>
      <c r="AZ93" t="s">
        <v>109</v>
      </c>
      <c r="BA93" t="s">
        <v>110</v>
      </c>
      <c r="BB93" t="s">
        <v>111</v>
      </c>
      <c r="BC93" t="s">
        <v>112</v>
      </c>
      <c r="BD93" s="1">
        <v>44839</v>
      </c>
      <c r="BE93" t="s">
        <v>599</v>
      </c>
      <c r="BF93" s="1">
        <v>44727</v>
      </c>
      <c r="BG93" t="s">
        <v>114</v>
      </c>
      <c r="BH93" s="1">
        <v>44819</v>
      </c>
      <c r="BI93">
        <v>1</v>
      </c>
      <c r="BJ93">
        <v>0.94</v>
      </c>
      <c r="BK93">
        <v>0.94</v>
      </c>
      <c r="BL93" t="s">
        <v>123</v>
      </c>
      <c r="BM93" t="s">
        <v>124</v>
      </c>
      <c r="BN93">
        <v>0.06</v>
      </c>
      <c r="BO93">
        <v>0.17</v>
      </c>
      <c r="BP93">
        <v>1</v>
      </c>
      <c r="BQ93" t="s">
        <v>117</v>
      </c>
      <c r="BR93" t="s">
        <v>118</v>
      </c>
      <c r="BS93" t="s">
        <v>119</v>
      </c>
      <c r="BT93" t="s">
        <v>120</v>
      </c>
      <c r="BW93" t="b">
        <v>0</v>
      </c>
      <c r="BX93" t="b">
        <v>1</v>
      </c>
      <c r="BY93">
        <f>VLOOKUP(AA93,Comps2,6,FALSE)</f>
        <v>251</v>
      </c>
      <c r="BZ93">
        <f>VLOOKUP(AA93,Comps2,7,FALSE)</f>
        <v>262</v>
      </c>
      <c r="CA93" t="str">
        <f>VLOOKUP(AA93,Comps2,8,FALSE)</f>
        <v>mm</v>
      </c>
      <c r="CB93" t="str">
        <f>VLOOKUP(AA93,Comps2,9,FALSE)</f>
        <v>Field</v>
      </c>
      <c r="CC93">
        <f>VLOOKUP(AA93,Comps2,10,FALSE)</f>
        <v>310</v>
      </c>
      <c r="CD93" t="str">
        <f>VLOOKUP(AA93,Comps2,11,FALSE)</f>
        <v>g</v>
      </c>
      <c r="CE93" t="str">
        <f>VLOOKUP(AA93,Comps2,12,FALSE)</f>
        <v>Field</v>
      </c>
      <c r="CF93">
        <f>VLOOKUP(AA93,Comps2,13,FALSE)</f>
        <v>0</v>
      </c>
      <c r="CG93" t="e">
        <f>VLOOKUP(AA93,Comps2,14,FALSE)</f>
        <v>#N/A</v>
      </c>
      <c r="CH93" t="str">
        <f>VLOOKUP(AA93,Comps2,15,FALSE)</f>
        <v>LAB</v>
      </c>
    </row>
    <row r="94" spans="1:86" x14ac:dyDescent="0.25">
      <c r="A94" s="1">
        <v>44789</v>
      </c>
      <c r="B94">
        <v>8</v>
      </c>
      <c r="C94">
        <v>2022</v>
      </c>
      <c r="D94" t="s">
        <v>620</v>
      </c>
      <c r="E94" t="s">
        <v>621</v>
      </c>
      <c r="F94" t="s">
        <v>78</v>
      </c>
      <c r="G94" t="s">
        <v>79</v>
      </c>
      <c r="H94" t="s">
        <v>80</v>
      </c>
      <c r="I94" t="s">
        <v>81</v>
      </c>
      <c r="J94" t="s">
        <v>82</v>
      </c>
      <c r="K94" t="s">
        <v>83</v>
      </c>
      <c r="L94" t="s">
        <v>84</v>
      </c>
      <c r="M94" t="s">
        <v>573</v>
      </c>
      <c r="N94" t="s">
        <v>86</v>
      </c>
      <c r="O94" s="2">
        <v>0.375</v>
      </c>
      <c r="P94" t="s">
        <v>528</v>
      </c>
      <c r="Q94">
        <v>1</v>
      </c>
      <c r="R94" t="s">
        <v>88</v>
      </c>
      <c r="S94">
        <v>32.767538999999999</v>
      </c>
      <c r="T94">
        <v>-117.160904</v>
      </c>
      <c r="U94" t="s">
        <v>89</v>
      </c>
      <c r="V94" t="b">
        <v>0</v>
      </c>
      <c r="W94">
        <v>9</v>
      </c>
      <c r="X94" t="s">
        <v>529</v>
      </c>
      <c r="Y94" t="s">
        <v>91</v>
      </c>
      <c r="AA94" t="s">
        <v>622</v>
      </c>
      <c r="AB94" t="s">
        <v>142</v>
      </c>
      <c r="AC94" t="s">
        <v>143</v>
      </c>
      <c r="AD94" t="s">
        <v>96</v>
      </c>
      <c r="AE94">
        <v>1</v>
      </c>
      <c r="AF94" t="s">
        <v>623</v>
      </c>
      <c r="AG94" t="b">
        <v>1</v>
      </c>
      <c r="AH94" t="s">
        <v>624</v>
      </c>
      <c r="AI94" t="s">
        <v>99</v>
      </c>
      <c r="AJ94" t="s">
        <v>100</v>
      </c>
      <c r="AK94">
        <v>119.1</v>
      </c>
      <c r="AL94" t="s">
        <v>101</v>
      </c>
      <c r="AN94" t="s">
        <v>625</v>
      </c>
      <c r="AO94">
        <v>1</v>
      </c>
      <c r="AP94" t="s">
        <v>103</v>
      </c>
      <c r="AQ94">
        <v>299.98</v>
      </c>
      <c r="AR94" t="s">
        <v>101</v>
      </c>
      <c r="AS94" t="s">
        <v>83</v>
      </c>
      <c r="AT94" t="s">
        <v>104</v>
      </c>
      <c r="AU94" t="s">
        <v>626</v>
      </c>
      <c r="AV94" t="s">
        <v>106</v>
      </c>
      <c r="AW94" t="s">
        <v>107</v>
      </c>
      <c r="AX94">
        <v>7</v>
      </c>
      <c r="AY94" t="s">
        <v>108</v>
      </c>
      <c r="AZ94" t="s">
        <v>109</v>
      </c>
      <c r="BA94" t="s">
        <v>110</v>
      </c>
      <c r="BB94" t="s">
        <v>111</v>
      </c>
      <c r="BC94" t="s">
        <v>1614</v>
      </c>
      <c r="BD94" s="1">
        <v>45020</v>
      </c>
      <c r="BE94" t="s">
        <v>628</v>
      </c>
      <c r="BF94" s="1">
        <v>44789</v>
      </c>
      <c r="BG94" t="s">
        <v>114</v>
      </c>
      <c r="BH94" s="1">
        <v>45014</v>
      </c>
      <c r="BI94">
        <v>1</v>
      </c>
      <c r="BL94" t="s">
        <v>309</v>
      </c>
      <c r="BM94" t="s">
        <v>310</v>
      </c>
      <c r="BN94">
        <v>0.06</v>
      </c>
      <c r="BO94">
        <v>0.18</v>
      </c>
      <c r="BP94">
        <v>1</v>
      </c>
      <c r="BQ94" t="s">
        <v>117</v>
      </c>
      <c r="BR94" t="s">
        <v>118</v>
      </c>
      <c r="BS94" t="s">
        <v>119</v>
      </c>
      <c r="BT94" t="s">
        <v>120</v>
      </c>
      <c r="BW94" t="b">
        <v>0</v>
      </c>
      <c r="BX94" t="b">
        <v>1</v>
      </c>
      <c r="BY94">
        <f>VLOOKUP(AA94,Comps2,6,FALSE)</f>
        <v>336</v>
      </c>
      <c r="BZ94">
        <f>VLOOKUP(AA94,Comps2,7,FALSE)</f>
        <v>357</v>
      </c>
      <c r="CA94" t="str">
        <f>VLOOKUP(AA94,Comps2,8,FALSE)</f>
        <v>mm</v>
      </c>
      <c r="CB94" t="str">
        <f>VLOOKUP(AA94,Comps2,9,FALSE)</f>
        <v>Field</v>
      </c>
      <c r="CC94">
        <f>VLOOKUP(AA94,Comps2,10,FALSE)</f>
        <v>730</v>
      </c>
      <c r="CD94" t="str">
        <f>VLOOKUP(AA94,Comps2,11,FALSE)</f>
        <v>g</v>
      </c>
      <c r="CE94" t="str">
        <f>VLOOKUP(AA94,Comps2,12,FALSE)</f>
        <v>Field</v>
      </c>
      <c r="CF94">
        <f>VLOOKUP(AA94,Comps2,13,FALSE)</f>
        <v>0</v>
      </c>
      <c r="CG94">
        <f>VLOOKUP(AA94,Comps2,14,FALSE)</f>
        <v>11</v>
      </c>
      <c r="CH94" t="str">
        <f>VLOOKUP(AA94,Comps2,15,FALSE)</f>
        <v>LAB</v>
      </c>
    </row>
    <row r="95" spans="1:86" x14ac:dyDescent="0.25">
      <c r="A95" s="1">
        <v>44789</v>
      </c>
      <c r="B95">
        <v>8</v>
      </c>
      <c r="C95">
        <v>2022</v>
      </c>
      <c r="D95" t="s">
        <v>620</v>
      </c>
      <c r="E95" t="s">
        <v>621</v>
      </c>
      <c r="F95" t="s">
        <v>78</v>
      </c>
      <c r="G95" t="s">
        <v>79</v>
      </c>
      <c r="H95" t="s">
        <v>80</v>
      </c>
      <c r="I95" t="s">
        <v>81</v>
      </c>
      <c r="J95" t="s">
        <v>82</v>
      </c>
      <c r="K95" t="s">
        <v>83</v>
      </c>
      <c r="L95" t="s">
        <v>84</v>
      </c>
      <c r="M95" t="s">
        <v>633</v>
      </c>
      <c r="N95" t="s">
        <v>86</v>
      </c>
      <c r="O95" s="2">
        <v>0.375</v>
      </c>
      <c r="P95" t="s">
        <v>87</v>
      </c>
      <c r="Q95">
        <v>1</v>
      </c>
      <c r="R95" t="s">
        <v>88</v>
      </c>
      <c r="S95">
        <v>32.767538999999999</v>
      </c>
      <c r="T95">
        <v>-117.160904</v>
      </c>
      <c r="U95" t="s">
        <v>89</v>
      </c>
      <c r="V95" t="b">
        <v>0</v>
      </c>
      <c r="W95">
        <v>9</v>
      </c>
      <c r="X95" t="s">
        <v>634</v>
      </c>
      <c r="Y95" t="s">
        <v>91</v>
      </c>
      <c r="AA95" t="s">
        <v>635</v>
      </c>
      <c r="AB95" t="s">
        <v>94</v>
      </c>
      <c r="AC95" t="s">
        <v>95</v>
      </c>
      <c r="AD95" t="s">
        <v>96</v>
      </c>
      <c r="AE95">
        <v>1</v>
      </c>
      <c r="AF95" t="s">
        <v>636</v>
      </c>
      <c r="AG95" t="b">
        <v>1</v>
      </c>
      <c r="AH95" t="s">
        <v>637</v>
      </c>
      <c r="AI95" t="s">
        <v>99</v>
      </c>
      <c r="AJ95" t="s">
        <v>100</v>
      </c>
      <c r="AK95">
        <v>37.6</v>
      </c>
      <c r="AL95" t="s">
        <v>101</v>
      </c>
      <c r="AN95" t="s">
        <v>638</v>
      </c>
      <c r="AO95">
        <v>1</v>
      </c>
      <c r="AP95" t="s">
        <v>103</v>
      </c>
      <c r="AQ95">
        <v>305.05</v>
      </c>
      <c r="AR95" t="s">
        <v>101</v>
      </c>
      <c r="AS95" t="s">
        <v>83</v>
      </c>
      <c r="AT95" t="s">
        <v>104</v>
      </c>
      <c r="AU95" t="s">
        <v>639</v>
      </c>
      <c r="AV95" t="s">
        <v>106</v>
      </c>
      <c r="AW95" t="s">
        <v>107</v>
      </c>
      <c r="AX95">
        <v>7</v>
      </c>
      <c r="AY95" t="s">
        <v>108</v>
      </c>
      <c r="AZ95" t="s">
        <v>109</v>
      </c>
      <c r="BA95" t="s">
        <v>110</v>
      </c>
      <c r="BB95" t="s">
        <v>111</v>
      </c>
      <c r="BC95" t="s">
        <v>1614</v>
      </c>
      <c r="BD95" s="1">
        <v>45020</v>
      </c>
      <c r="BE95" t="s">
        <v>641</v>
      </c>
      <c r="BF95" s="1">
        <v>44789</v>
      </c>
      <c r="BG95" t="s">
        <v>114</v>
      </c>
      <c r="BH95" s="1">
        <v>45014</v>
      </c>
      <c r="BI95">
        <v>1</v>
      </c>
      <c r="BJ95">
        <v>0.08</v>
      </c>
      <c r="BK95">
        <v>0.08</v>
      </c>
      <c r="BL95" t="s">
        <v>115</v>
      </c>
      <c r="BM95" t="s">
        <v>116</v>
      </c>
      <c r="BN95">
        <v>0.06</v>
      </c>
      <c r="BO95">
        <v>0.18</v>
      </c>
      <c r="BP95">
        <v>1</v>
      </c>
      <c r="BQ95" t="s">
        <v>117</v>
      </c>
      <c r="BR95" t="s">
        <v>118</v>
      </c>
      <c r="BS95" t="s">
        <v>119</v>
      </c>
      <c r="BT95" t="s">
        <v>120</v>
      </c>
      <c r="BW95" t="b">
        <v>0</v>
      </c>
      <c r="BX95" t="b">
        <v>1</v>
      </c>
      <c r="BY95">
        <f>VLOOKUP(AA95,Comps2,6,FALSE)</f>
        <v>126</v>
      </c>
      <c r="BZ95">
        <f>VLOOKUP(AA95,Comps2,7,FALSE)</f>
        <v>135</v>
      </c>
      <c r="CA95" t="str">
        <f>VLOOKUP(AA95,Comps2,8,FALSE)</f>
        <v>mm</v>
      </c>
      <c r="CB95" t="str">
        <f>VLOOKUP(AA95,Comps2,9,FALSE)</f>
        <v>Field</v>
      </c>
      <c r="CC95">
        <f>VLOOKUP(AA95,Comps2,10,FALSE)</f>
        <v>40</v>
      </c>
      <c r="CD95" t="str">
        <f>VLOOKUP(AA95,Comps2,11,FALSE)</f>
        <v>g</v>
      </c>
      <c r="CE95" t="str">
        <f>VLOOKUP(AA95,Comps2,12,FALSE)</f>
        <v>Field</v>
      </c>
      <c r="CF95">
        <f>VLOOKUP(AA95,Comps2,13,FALSE)</f>
        <v>0</v>
      </c>
      <c r="CG95" t="e">
        <f>VLOOKUP(AA95,Comps2,14,FALSE)</f>
        <v>#N/A</v>
      </c>
      <c r="CH95" t="str">
        <f>VLOOKUP(AA95,Comps2,15,FALSE)</f>
        <v>LAB</v>
      </c>
    </row>
    <row r="96" spans="1:86" x14ac:dyDescent="0.25">
      <c r="A96" s="1">
        <v>44789</v>
      </c>
      <c r="B96">
        <v>8</v>
      </c>
      <c r="C96">
        <v>2022</v>
      </c>
      <c r="D96" t="s">
        <v>620</v>
      </c>
      <c r="E96" t="s">
        <v>621</v>
      </c>
      <c r="F96" t="s">
        <v>78</v>
      </c>
      <c r="G96" t="s">
        <v>79</v>
      </c>
      <c r="H96" t="s">
        <v>80</v>
      </c>
      <c r="I96" t="s">
        <v>81</v>
      </c>
      <c r="J96" t="s">
        <v>82</v>
      </c>
      <c r="K96" t="s">
        <v>83</v>
      </c>
      <c r="L96" t="s">
        <v>84</v>
      </c>
      <c r="M96" t="s">
        <v>633</v>
      </c>
      <c r="N96" t="s">
        <v>86</v>
      </c>
      <c r="O96" s="2">
        <v>0.375</v>
      </c>
      <c r="P96" t="s">
        <v>87</v>
      </c>
      <c r="Q96">
        <v>1</v>
      </c>
      <c r="R96" t="s">
        <v>88</v>
      </c>
      <c r="S96">
        <v>32.767538999999999</v>
      </c>
      <c r="T96">
        <v>-117.160904</v>
      </c>
      <c r="U96" t="s">
        <v>89</v>
      </c>
      <c r="V96" t="b">
        <v>0</v>
      </c>
      <c r="W96">
        <v>9</v>
      </c>
      <c r="X96" t="s">
        <v>634</v>
      </c>
      <c r="Y96" t="s">
        <v>91</v>
      </c>
      <c r="AA96" t="s">
        <v>635</v>
      </c>
      <c r="AB96" t="s">
        <v>94</v>
      </c>
      <c r="AC96" t="s">
        <v>95</v>
      </c>
      <c r="AD96" t="s">
        <v>96</v>
      </c>
      <c r="AE96">
        <v>1</v>
      </c>
      <c r="AF96" t="s">
        <v>636</v>
      </c>
      <c r="AG96" t="b">
        <v>1</v>
      </c>
      <c r="AH96" t="s">
        <v>637</v>
      </c>
      <c r="AI96" t="s">
        <v>99</v>
      </c>
      <c r="AJ96" t="s">
        <v>100</v>
      </c>
      <c r="AK96">
        <v>37.6</v>
      </c>
      <c r="AL96" t="s">
        <v>101</v>
      </c>
      <c r="AN96" t="s">
        <v>638</v>
      </c>
      <c r="AO96">
        <v>1</v>
      </c>
      <c r="AP96" t="s">
        <v>103</v>
      </c>
      <c r="AQ96">
        <v>305.05</v>
      </c>
      <c r="AR96" t="s">
        <v>101</v>
      </c>
      <c r="AS96" t="s">
        <v>83</v>
      </c>
      <c r="AT96" t="s">
        <v>104</v>
      </c>
      <c r="AU96" t="s">
        <v>639</v>
      </c>
      <c r="AV96" t="s">
        <v>106</v>
      </c>
      <c r="AW96" t="s">
        <v>107</v>
      </c>
      <c r="AX96">
        <v>7</v>
      </c>
      <c r="AY96" t="s">
        <v>108</v>
      </c>
      <c r="AZ96" t="s">
        <v>109</v>
      </c>
      <c r="BA96" t="s">
        <v>110</v>
      </c>
      <c r="BB96" t="s">
        <v>111</v>
      </c>
      <c r="BC96" t="s">
        <v>1614</v>
      </c>
      <c r="BD96" s="1">
        <v>45020</v>
      </c>
      <c r="BE96" t="s">
        <v>641</v>
      </c>
      <c r="BF96" s="1">
        <v>44789</v>
      </c>
      <c r="BG96" t="s">
        <v>114</v>
      </c>
      <c r="BH96" s="1">
        <v>45014</v>
      </c>
      <c r="BI96">
        <v>2</v>
      </c>
      <c r="BJ96">
        <v>0.09</v>
      </c>
      <c r="BK96">
        <v>0.09</v>
      </c>
      <c r="BL96" t="s">
        <v>115</v>
      </c>
      <c r="BM96" t="s">
        <v>116</v>
      </c>
      <c r="BN96">
        <v>0.06</v>
      </c>
      <c r="BO96">
        <v>0.18</v>
      </c>
      <c r="BP96">
        <v>1</v>
      </c>
      <c r="BQ96" t="s">
        <v>117</v>
      </c>
      <c r="BR96" t="s">
        <v>118</v>
      </c>
      <c r="BS96" t="s">
        <v>119</v>
      </c>
      <c r="BT96" t="s">
        <v>120</v>
      </c>
      <c r="BV96" t="s">
        <v>1625</v>
      </c>
      <c r="BW96" t="b">
        <v>0</v>
      </c>
      <c r="BX96" t="b">
        <v>1</v>
      </c>
      <c r="BY96">
        <f>VLOOKUP(AA96,Comps2,6,FALSE)</f>
        <v>126</v>
      </c>
      <c r="BZ96">
        <f>VLOOKUP(AA96,Comps2,7,FALSE)</f>
        <v>135</v>
      </c>
      <c r="CA96" t="str">
        <f>VLOOKUP(AA96,Comps2,8,FALSE)</f>
        <v>mm</v>
      </c>
      <c r="CB96" t="str">
        <f>VLOOKUP(AA96,Comps2,9,FALSE)</f>
        <v>Field</v>
      </c>
      <c r="CC96">
        <f>VLOOKUP(AA96,Comps2,10,FALSE)</f>
        <v>40</v>
      </c>
      <c r="CD96" t="str">
        <f>VLOOKUP(AA96,Comps2,11,FALSE)</f>
        <v>g</v>
      </c>
      <c r="CE96" t="str">
        <f>VLOOKUP(AA96,Comps2,12,FALSE)</f>
        <v>Field</v>
      </c>
      <c r="CF96">
        <f>VLOOKUP(AA96,Comps2,13,FALSE)</f>
        <v>0</v>
      </c>
      <c r="CG96" t="e">
        <f>VLOOKUP(AA96,Comps2,14,FALSE)</f>
        <v>#N/A</v>
      </c>
      <c r="CH96" t="str">
        <f>VLOOKUP(AA96,Comps2,15,FALSE)</f>
        <v>LAB</v>
      </c>
    </row>
    <row r="97" spans="1:86" x14ac:dyDescent="0.25">
      <c r="A97" s="1">
        <v>44789</v>
      </c>
      <c r="B97">
        <v>8</v>
      </c>
      <c r="C97">
        <v>2022</v>
      </c>
      <c r="D97" t="s">
        <v>620</v>
      </c>
      <c r="E97" t="s">
        <v>621</v>
      </c>
      <c r="F97" t="s">
        <v>78</v>
      </c>
      <c r="G97" t="s">
        <v>79</v>
      </c>
      <c r="H97" t="s">
        <v>80</v>
      </c>
      <c r="I97" t="s">
        <v>81</v>
      </c>
      <c r="J97" t="s">
        <v>82</v>
      </c>
      <c r="K97" t="s">
        <v>83</v>
      </c>
      <c r="L97" t="s">
        <v>84</v>
      </c>
      <c r="M97" t="s">
        <v>633</v>
      </c>
      <c r="N97" t="s">
        <v>86</v>
      </c>
      <c r="O97" s="2">
        <v>0.375</v>
      </c>
      <c r="P97" t="s">
        <v>87</v>
      </c>
      <c r="Q97">
        <v>1</v>
      </c>
      <c r="R97" t="s">
        <v>88</v>
      </c>
      <c r="S97">
        <v>32.767538999999999</v>
      </c>
      <c r="T97">
        <v>-117.160904</v>
      </c>
      <c r="U97" t="s">
        <v>89</v>
      </c>
      <c r="V97" t="b">
        <v>0</v>
      </c>
      <c r="W97">
        <v>9</v>
      </c>
      <c r="X97" t="s">
        <v>634</v>
      </c>
      <c r="Y97" t="s">
        <v>91</v>
      </c>
      <c r="AA97" t="s">
        <v>642</v>
      </c>
      <c r="AB97" t="s">
        <v>94</v>
      </c>
      <c r="AC97" t="s">
        <v>95</v>
      </c>
      <c r="AD97" t="s">
        <v>96</v>
      </c>
      <c r="AE97">
        <v>1</v>
      </c>
      <c r="AF97" t="s">
        <v>643</v>
      </c>
      <c r="AG97" t="b">
        <v>1</v>
      </c>
      <c r="AH97" t="s">
        <v>644</v>
      </c>
      <c r="AI97" t="s">
        <v>99</v>
      </c>
      <c r="AJ97" t="s">
        <v>100</v>
      </c>
      <c r="AK97">
        <v>135.87</v>
      </c>
      <c r="AL97" t="s">
        <v>101</v>
      </c>
      <c r="AN97" t="s">
        <v>638</v>
      </c>
      <c r="AO97">
        <v>1</v>
      </c>
      <c r="AP97" t="s">
        <v>103</v>
      </c>
      <c r="AQ97">
        <v>305.05</v>
      </c>
      <c r="AR97" t="s">
        <v>101</v>
      </c>
      <c r="AS97" t="s">
        <v>83</v>
      </c>
      <c r="AT97" t="s">
        <v>104</v>
      </c>
      <c r="AU97" t="s">
        <v>639</v>
      </c>
      <c r="AV97" t="s">
        <v>106</v>
      </c>
      <c r="AW97" t="s">
        <v>107</v>
      </c>
      <c r="AX97">
        <v>7</v>
      </c>
      <c r="AY97" t="s">
        <v>108</v>
      </c>
      <c r="AZ97" t="s">
        <v>109</v>
      </c>
      <c r="BA97" t="s">
        <v>110</v>
      </c>
      <c r="BB97" t="s">
        <v>111</v>
      </c>
      <c r="BC97" t="s">
        <v>1614</v>
      </c>
      <c r="BD97" s="1">
        <v>45020</v>
      </c>
      <c r="BE97" t="s">
        <v>641</v>
      </c>
      <c r="BF97" s="1">
        <v>44789</v>
      </c>
      <c r="BG97" t="s">
        <v>114</v>
      </c>
      <c r="BH97" s="1">
        <v>45014</v>
      </c>
      <c r="BI97">
        <v>1</v>
      </c>
      <c r="BJ97">
        <v>0.08</v>
      </c>
      <c r="BK97">
        <v>0.08</v>
      </c>
      <c r="BL97" t="s">
        <v>115</v>
      </c>
      <c r="BM97" t="s">
        <v>116</v>
      </c>
      <c r="BN97">
        <v>0.06</v>
      </c>
      <c r="BO97">
        <v>0.18</v>
      </c>
      <c r="BP97">
        <v>1</v>
      </c>
      <c r="BQ97" t="s">
        <v>117</v>
      </c>
      <c r="BR97" t="s">
        <v>118</v>
      </c>
      <c r="BS97" t="s">
        <v>119</v>
      </c>
      <c r="BT97" t="s">
        <v>120</v>
      </c>
      <c r="BW97" t="b">
        <v>0</v>
      </c>
      <c r="BX97" t="b">
        <v>1</v>
      </c>
      <c r="BY97">
        <f>VLOOKUP(AA97,Comps2,6,FALSE)</f>
        <v>197</v>
      </c>
      <c r="BZ97">
        <f>VLOOKUP(AA97,Comps2,7,FALSE)</f>
        <v>209</v>
      </c>
      <c r="CA97" t="str">
        <f>VLOOKUP(AA97,Comps2,8,FALSE)</f>
        <v>mm</v>
      </c>
      <c r="CB97" t="str">
        <f>VLOOKUP(AA97,Comps2,9,FALSE)</f>
        <v>Field</v>
      </c>
      <c r="CC97">
        <f>VLOOKUP(AA97,Comps2,10,FALSE)</f>
        <v>145</v>
      </c>
      <c r="CD97" t="str">
        <f>VLOOKUP(AA97,Comps2,11,FALSE)</f>
        <v>g</v>
      </c>
      <c r="CE97" t="str">
        <f>VLOOKUP(AA97,Comps2,12,FALSE)</f>
        <v>Field</v>
      </c>
      <c r="CF97">
        <f>VLOOKUP(AA97,Comps2,13,FALSE)</f>
        <v>0</v>
      </c>
      <c r="CG97" t="e">
        <f>VLOOKUP(AA97,Comps2,14,FALSE)</f>
        <v>#N/A</v>
      </c>
      <c r="CH97" t="str">
        <f>VLOOKUP(AA97,Comps2,15,FALSE)</f>
        <v>LAB</v>
      </c>
    </row>
    <row r="98" spans="1:86" x14ac:dyDescent="0.25">
      <c r="A98" s="1">
        <v>44789</v>
      </c>
      <c r="B98">
        <v>8</v>
      </c>
      <c r="C98">
        <v>2022</v>
      </c>
      <c r="D98" t="s">
        <v>620</v>
      </c>
      <c r="E98" t="s">
        <v>621</v>
      </c>
      <c r="F98" t="s">
        <v>78</v>
      </c>
      <c r="G98" t="s">
        <v>79</v>
      </c>
      <c r="H98" t="s">
        <v>80</v>
      </c>
      <c r="I98" t="s">
        <v>81</v>
      </c>
      <c r="J98" t="s">
        <v>82</v>
      </c>
      <c r="K98" t="s">
        <v>83</v>
      </c>
      <c r="L98" t="s">
        <v>84</v>
      </c>
      <c r="M98" t="s">
        <v>633</v>
      </c>
      <c r="N98" t="s">
        <v>86</v>
      </c>
      <c r="O98" s="2">
        <v>0.375</v>
      </c>
      <c r="P98" t="s">
        <v>87</v>
      </c>
      <c r="Q98">
        <v>1</v>
      </c>
      <c r="R98" t="s">
        <v>88</v>
      </c>
      <c r="S98">
        <v>32.767538999999999</v>
      </c>
      <c r="T98">
        <v>-117.160904</v>
      </c>
      <c r="U98" t="s">
        <v>89</v>
      </c>
      <c r="V98" t="b">
        <v>0</v>
      </c>
      <c r="W98">
        <v>9</v>
      </c>
      <c r="X98" t="s">
        <v>634</v>
      </c>
      <c r="Y98" t="s">
        <v>91</v>
      </c>
      <c r="AA98" t="s">
        <v>642</v>
      </c>
      <c r="AB98" t="s">
        <v>94</v>
      </c>
      <c r="AC98" t="s">
        <v>95</v>
      </c>
      <c r="AD98" t="s">
        <v>96</v>
      </c>
      <c r="AE98">
        <v>1</v>
      </c>
      <c r="AF98" t="s">
        <v>643</v>
      </c>
      <c r="AG98" t="b">
        <v>1</v>
      </c>
      <c r="AH98" t="s">
        <v>644</v>
      </c>
      <c r="AI98" t="s">
        <v>99</v>
      </c>
      <c r="AJ98" t="s">
        <v>100</v>
      </c>
      <c r="AK98">
        <v>135.87</v>
      </c>
      <c r="AL98" t="s">
        <v>101</v>
      </c>
      <c r="AN98" t="s">
        <v>638</v>
      </c>
      <c r="AO98">
        <v>1</v>
      </c>
      <c r="AP98" t="s">
        <v>103</v>
      </c>
      <c r="AQ98">
        <v>305.05</v>
      </c>
      <c r="AR98" t="s">
        <v>101</v>
      </c>
      <c r="AS98" t="s">
        <v>83</v>
      </c>
      <c r="AT98" t="s">
        <v>104</v>
      </c>
      <c r="AU98" t="s">
        <v>639</v>
      </c>
      <c r="AV98" t="s">
        <v>106</v>
      </c>
      <c r="AW98" t="s">
        <v>107</v>
      </c>
      <c r="AX98">
        <v>7</v>
      </c>
      <c r="AY98" t="s">
        <v>108</v>
      </c>
      <c r="AZ98" t="s">
        <v>109</v>
      </c>
      <c r="BA98" t="s">
        <v>110</v>
      </c>
      <c r="BB98" t="s">
        <v>111</v>
      </c>
      <c r="BC98" t="s">
        <v>1614</v>
      </c>
      <c r="BD98" s="1">
        <v>45020</v>
      </c>
      <c r="BE98" t="s">
        <v>641</v>
      </c>
      <c r="BF98" s="1">
        <v>44789</v>
      </c>
      <c r="BG98" t="s">
        <v>114</v>
      </c>
      <c r="BH98" s="1">
        <v>45014</v>
      </c>
      <c r="BI98">
        <v>2</v>
      </c>
      <c r="BJ98">
        <v>0.09</v>
      </c>
      <c r="BK98">
        <v>0.09</v>
      </c>
      <c r="BL98" t="s">
        <v>115</v>
      </c>
      <c r="BM98" t="s">
        <v>116</v>
      </c>
      <c r="BN98">
        <v>0.06</v>
      </c>
      <c r="BO98">
        <v>0.18</v>
      </c>
      <c r="BP98">
        <v>1</v>
      </c>
      <c r="BQ98" t="s">
        <v>117</v>
      </c>
      <c r="BR98" t="s">
        <v>118</v>
      </c>
      <c r="BS98" t="s">
        <v>119</v>
      </c>
      <c r="BT98" t="s">
        <v>120</v>
      </c>
      <c r="BV98" t="s">
        <v>1625</v>
      </c>
      <c r="BW98" t="b">
        <v>0</v>
      </c>
      <c r="BX98" t="b">
        <v>1</v>
      </c>
      <c r="BY98">
        <f>VLOOKUP(AA98,Comps2,6,FALSE)</f>
        <v>197</v>
      </c>
      <c r="BZ98">
        <f>VLOOKUP(AA98,Comps2,7,FALSE)</f>
        <v>209</v>
      </c>
      <c r="CA98" t="str">
        <f>VLOOKUP(AA98,Comps2,8,FALSE)</f>
        <v>mm</v>
      </c>
      <c r="CB98" t="str">
        <f>VLOOKUP(AA98,Comps2,9,FALSE)</f>
        <v>Field</v>
      </c>
      <c r="CC98">
        <f>VLOOKUP(AA98,Comps2,10,FALSE)</f>
        <v>145</v>
      </c>
      <c r="CD98" t="str">
        <f>VLOOKUP(AA98,Comps2,11,FALSE)</f>
        <v>g</v>
      </c>
      <c r="CE98" t="str">
        <f>VLOOKUP(AA98,Comps2,12,FALSE)</f>
        <v>Field</v>
      </c>
      <c r="CF98">
        <f>VLOOKUP(AA98,Comps2,13,FALSE)</f>
        <v>0</v>
      </c>
      <c r="CG98" t="e">
        <f>VLOOKUP(AA98,Comps2,14,FALSE)</f>
        <v>#N/A</v>
      </c>
      <c r="CH98" t="str">
        <f>VLOOKUP(AA98,Comps2,15,FALSE)</f>
        <v>LAB</v>
      </c>
    </row>
    <row r="99" spans="1:86" x14ac:dyDescent="0.25">
      <c r="A99" s="1">
        <v>44789</v>
      </c>
      <c r="B99">
        <v>8</v>
      </c>
      <c r="C99">
        <v>2022</v>
      </c>
      <c r="D99" t="s">
        <v>620</v>
      </c>
      <c r="E99" t="s">
        <v>621</v>
      </c>
      <c r="F99" t="s">
        <v>78</v>
      </c>
      <c r="G99" t="s">
        <v>79</v>
      </c>
      <c r="H99" t="s">
        <v>80</v>
      </c>
      <c r="I99" t="s">
        <v>81</v>
      </c>
      <c r="J99" t="s">
        <v>82</v>
      </c>
      <c r="K99" t="s">
        <v>83</v>
      </c>
      <c r="L99" t="s">
        <v>84</v>
      </c>
      <c r="M99" t="s">
        <v>633</v>
      </c>
      <c r="N99" t="s">
        <v>86</v>
      </c>
      <c r="O99" s="2">
        <v>0.375</v>
      </c>
      <c r="P99" t="s">
        <v>87</v>
      </c>
      <c r="Q99">
        <v>1</v>
      </c>
      <c r="R99" t="s">
        <v>88</v>
      </c>
      <c r="S99">
        <v>32.767538999999999</v>
      </c>
      <c r="T99">
        <v>-117.160904</v>
      </c>
      <c r="U99" t="s">
        <v>89</v>
      </c>
      <c r="V99" t="b">
        <v>0</v>
      </c>
      <c r="W99">
        <v>9</v>
      </c>
      <c r="X99" t="s">
        <v>634</v>
      </c>
      <c r="Y99" t="s">
        <v>91</v>
      </c>
      <c r="AA99" t="s">
        <v>645</v>
      </c>
      <c r="AB99" t="s">
        <v>94</v>
      </c>
      <c r="AC99" t="s">
        <v>95</v>
      </c>
      <c r="AD99" t="s">
        <v>96</v>
      </c>
      <c r="AE99">
        <v>1</v>
      </c>
      <c r="AF99" t="s">
        <v>646</v>
      </c>
      <c r="AG99" t="b">
        <v>1</v>
      </c>
      <c r="AH99" t="s">
        <v>647</v>
      </c>
      <c r="AI99" t="s">
        <v>99</v>
      </c>
      <c r="AJ99" t="s">
        <v>100</v>
      </c>
      <c r="AK99">
        <v>131.58000000000001</v>
      </c>
      <c r="AL99" t="s">
        <v>101</v>
      </c>
      <c r="AN99" t="s">
        <v>638</v>
      </c>
      <c r="AO99">
        <v>1</v>
      </c>
      <c r="AP99" t="s">
        <v>103</v>
      </c>
      <c r="AQ99">
        <v>305.05</v>
      </c>
      <c r="AR99" t="s">
        <v>101</v>
      </c>
      <c r="AS99" t="s">
        <v>83</v>
      </c>
      <c r="AT99" t="s">
        <v>104</v>
      </c>
      <c r="AU99" t="s">
        <v>639</v>
      </c>
      <c r="AV99" t="s">
        <v>106</v>
      </c>
      <c r="AW99" t="s">
        <v>107</v>
      </c>
      <c r="AX99">
        <v>7</v>
      </c>
      <c r="AY99" t="s">
        <v>108</v>
      </c>
      <c r="AZ99" t="s">
        <v>109</v>
      </c>
      <c r="BA99" t="s">
        <v>110</v>
      </c>
      <c r="BB99" t="s">
        <v>111</v>
      </c>
      <c r="BC99" t="s">
        <v>1614</v>
      </c>
      <c r="BD99" s="1">
        <v>45020</v>
      </c>
      <c r="BE99" t="s">
        <v>641</v>
      </c>
      <c r="BF99" s="1">
        <v>44789</v>
      </c>
      <c r="BG99" t="s">
        <v>114</v>
      </c>
      <c r="BH99" s="1">
        <v>45014</v>
      </c>
      <c r="BI99">
        <v>1</v>
      </c>
      <c r="BJ99">
        <v>0.08</v>
      </c>
      <c r="BK99">
        <v>0.08</v>
      </c>
      <c r="BL99" t="s">
        <v>115</v>
      </c>
      <c r="BM99" t="s">
        <v>116</v>
      </c>
      <c r="BN99">
        <v>0.06</v>
      </c>
      <c r="BO99">
        <v>0.18</v>
      </c>
      <c r="BP99">
        <v>1</v>
      </c>
      <c r="BQ99" t="s">
        <v>117</v>
      </c>
      <c r="BR99" t="s">
        <v>118</v>
      </c>
      <c r="BS99" t="s">
        <v>119</v>
      </c>
      <c r="BT99" t="s">
        <v>120</v>
      </c>
      <c r="BW99" t="b">
        <v>0</v>
      </c>
      <c r="BX99" t="b">
        <v>1</v>
      </c>
      <c r="BY99">
        <f>VLOOKUP(AA99,Comps2,6,FALSE)</f>
        <v>182</v>
      </c>
      <c r="BZ99">
        <f>VLOOKUP(AA99,Comps2,7,FALSE)</f>
        <v>192</v>
      </c>
      <c r="CA99" t="str">
        <f>VLOOKUP(AA99,Comps2,8,FALSE)</f>
        <v>mm</v>
      </c>
      <c r="CB99" t="str">
        <f>VLOOKUP(AA99,Comps2,9,FALSE)</f>
        <v>Field</v>
      </c>
      <c r="CC99">
        <f>VLOOKUP(AA99,Comps2,10,FALSE)</f>
        <v>145</v>
      </c>
      <c r="CD99" t="str">
        <f>VLOOKUP(AA99,Comps2,11,FALSE)</f>
        <v>g</v>
      </c>
      <c r="CE99" t="str">
        <f>VLOOKUP(AA99,Comps2,12,FALSE)</f>
        <v>Field</v>
      </c>
      <c r="CF99">
        <f>VLOOKUP(AA99,Comps2,13,FALSE)</f>
        <v>0</v>
      </c>
      <c r="CG99" t="e">
        <f>VLOOKUP(AA99,Comps2,14,FALSE)</f>
        <v>#N/A</v>
      </c>
      <c r="CH99" t="str">
        <f>VLOOKUP(AA99,Comps2,15,FALSE)</f>
        <v>LAB</v>
      </c>
    </row>
    <row r="100" spans="1:86" x14ac:dyDescent="0.25">
      <c r="A100" s="1">
        <v>44789</v>
      </c>
      <c r="B100">
        <v>8</v>
      </c>
      <c r="C100">
        <v>2022</v>
      </c>
      <c r="D100" t="s">
        <v>620</v>
      </c>
      <c r="E100" t="s">
        <v>621</v>
      </c>
      <c r="F100" t="s">
        <v>78</v>
      </c>
      <c r="G100" t="s">
        <v>79</v>
      </c>
      <c r="H100" t="s">
        <v>80</v>
      </c>
      <c r="I100" t="s">
        <v>81</v>
      </c>
      <c r="J100" t="s">
        <v>82</v>
      </c>
      <c r="K100" t="s">
        <v>83</v>
      </c>
      <c r="L100" t="s">
        <v>84</v>
      </c>
      <c r="M100" t="s">
        <v>633</v>
      </c>
      <c r="N100" t="s">
        <v>86</v>
      </c>
      <c r="O100" s="2">
        <v>0.375</v>
      </c>
      <c r="P100" t="s">
        <v>87</v>
      </c>
      <c r="Q100">
        <v>1</v>
      </c>
      <c r="R100" t="s">
        <v>88</v>
      </c>
      <c r="S100">
        <v>32.767538999999999</v>
      </c>
      <c r="T100">
        <v>-117.160904</v>
      </c>
      <c r="U100" t="s">
        <v>89</v>
      </c>
      <c r="V100" t="b">
        <v>0</v>
      </c>
      <c r="W100">
        <v>9</v>
      </c>
      <c r="X100" t="s">
        <v>634</v>
      </c>
      <c r="Y100" t="s">
        <v>91</v>
      </c>
      <c r="AA100" t="s">
        <v>645</v>
      </c>
      <c r="AB100" t="s">
        <v>94</v>
      </c>
      <c r="AC100" t="s">
        <v>95</v>
      </c>
      <c r="AD100" t="s">
        <v>96</v>
      </c>
      <c r="AE100">
        <v>1</v>
      </c>
      <c r="AF100" t="s">
        <v>646</v>
      </c>
      <c r="AG100" t="b">
        <v>1</v>
      </c>
      <c r="AH100" t="s">
        <v>647</v>
      </c>
      <c r="AI100" t="s">
        <v>99</v>
      </c>
      <c r="AJ100" t="s">
        <v>100</v>
      </c>
      <c r="AK100">
        <v>131.58000000000001</v>
      </c>
      <c r="AL100" t="s">
        <v>101</v>
      </c>
      <c r="AN100" t="s">
        <v>638</v>
      </c>
      <c r="AO100">
        <v>1</v>
      </c>
      <c r="AP100" t="s">
        <v>103</v>
      </c>
      <c r="AQ100">
        <v>305.05</v>
      </c>
      <c r="AR100" t="s">
        <v>101</v>
      </c>
      <c r="AS100" t="s">
        <v>83</v>
      </c>
      <c r="AT100" t="s">
        <v>104</v>
      </c>
      <c r="AU100" t="s">
        <v>639</v>
      </c>
      <c r="AV100" t="s">
        <v>106</v>
      </c>
      <c r="AW100" t="s">
        <v>107</v>
      </c>
      <c r="AX100">
        <v>7</v>
      </c>
      <c r="AY100" t="s">
        <v>108</v>
      </c>
      <c r="AZ100" t="s">
        <v>109</v>
      </c>
      <c r="BA100" t="s">
        <v>110</v>
      </c>
      <c r="BB100" t="s">
        <v>111</v>
      </c>
      <c r="BC100" t="s">
        <v>1614</v>
      </c>
      <c r="BD100" s="1">
        <v>45020</v>
      </c>
      <c r="BE100" t="s">
        <v>641</v>
      </c>
      <c r="BF100" s="1">
        <v>44789</v>
      </c>
      <c r="BG100" t="s">
        <v>114</v>
      </c>
      <c r="BH100" s="1">
        <v>45014</v>
      </c>
      <c r="BI100">
        <v>2</v>
      </c>
      <c r="BJ100">
        <v>0.09</v>
      </c>
      <c r="BK100">
        <v>0.09</v>
      </c>
      <c r="BL100" t="s">
        <v>115</v>
      </c>
      <c r="BM100" t="s">
        <v>116</v>
      </c>
      <c r="BN100">
        <v>0.06</v>
      </c>
      <c r="BO100">
        <v>0.18</v>
      </c>
      <c r="BP100">
        <v>1</v>
      </c>
      <c r="BQ100" t="s">
        <v>117</v>
      </c>
      <c r="BR100" t="s">
        <v>118</v>
      </c>
      <c r="BS100" t="s">
        <v>119</v>
      </c>
      <c r="BT100" t="s">
        <v>120</v>
      </c>
      <c r="BV100" t="s">
        <v>1625</v>
      </c>
      <c r="BW100" t="b">
        <v>0</v>
      </c>
      <c r="BX100" t="b">
        <v>1</v>
      </c>
      <c r="BY100">
        <f>VLOOKUP(AA100,Comps2,6,FALSE)</f>
        <v>182</v>
      </c>
      <c r="BZ100">
        <f>VLOOKUP(AA100,Comps2,7,FALSE)</f>
        <v>192</v>
      </c>
      <c r="CA100" t="str">
        <f>VLOOKUP(AA100,Comps2,8,FALSE)</f>
        <v>mm</v>
      </c>
      <c r="CB100" t="str">
        <f>VLOOKUP(AA100,Comps2,9,FALSE)</f>
        <v>Field</v>
      </c>
      <c r="CC100">
        <f>VLOOKUP(AA100,Comps2,10,FALSE)</f>
        <v>145</v>
      </c>
      <c r="CD100" t="str">
        <f>VLOOKUP(AA100,Comps2,11,FALSE)</f>
        <v>g</v>
      </c>
      <c r="CE100" t="str">
        <f>VLOOKUP(AA100,Comps2,12,FALSE)</f>
        <v>Field</v>
      </c>
      <c r="CF100">
        <f>VLOOKUP(AA100,Comps2,13,FALSE)</f>
        <v>0</v>
      </c>
      <c r="CG100" t="e">
        <f>VLOOKUP(AA100,Comps2,14,FALSE)</f>
        <v>#N/A</v>
      </c>
      <c r="CH100" t="str">
        <f>VLOOKUP(AA100,Comps2,15,FALSE)</f>
        <v>LAB</v>
      </c>
    </row>
    <row r="101" spans="1:86" x14ac:dyDescent="0.25">
      <c r="A101" s="1">
        <v>44789</v>
      </c>
      <c r="B101">
        <v>8</v>
      </c>
      <c r="C101">
        <v>2022</v>
      </c>
      <c r="D101" t="s">
        <v>620</v>
      </c>
      <c r="E101" t="s">
        <v>621</v>
      </c>
      <c r="F101" t="s">
        <v>78</v>
      </c>
      <c r="G101" t="s">
        <v>79</v>
      </c>
      <c r="H101" t="s">
        <v>80</v>
      </c>
      <c r="I101" t="s">
        <v>81</v>
      </c>
      <c r="J101" t="s">
        <v>82</v>
      </c>
      <c r="K101" t="s">
        <v>83</v>
      </c>
      <c r="L101" t="s">
        <v>84</v>
      </c>
      <c r="M101" t="s">
        <v>633</v>
      </c>
      <c r="N101" t="s">
        <v>86</v>
      </c>
      <c r="O101" s="2">
        <v>0.375</v>
      </c>
      <c r="P101" t="s">
        <v>87</v>
      </c>
      <c r="Q101">
        <v>1</v>
      </c>
      <c r="R101" t="s">
        <v>88</v>
      </c>
      <c r="S101">
        <v>32.767538999999999</v>
      </c>
      <c r="T101">
        <v>-117.160904</v>
      </c>
      <c r="U101" t="s">
        <v>89</v>
      </c>
      <c r="V101" t="b">
        <v>0</v>
      </c>
      <c r="W101">
        <v>9</v>
      </c>
      <c r="X101" t="s">
        <v>634</v>
      </c>
      <c r="Y101" t="s">
        <v>91</v>
      </c>
      <c r="AA101" t="s">
        <v>648</v>
      </c>
      <c r="AB101" t="s">
        <v>649</v>
      </c>
      <c r="AC101" t="s">
        <v>650</v>
      </c>
      <c r="AD101" t="s">
        <v>96</v>
      </c>
      <c r="AE101">
        <v>1</v>
      </c>
      <c r="AF101" t="s">
        <v>651</v>
      </c>
      <c r="AG101" t="b">
        <v>1</v>
      </c>
      <c r="AH101" t="s">
        <v>652</v>
      </c>
      <c r="AI101" t="s">
        <v>99</v>
      </c>
      <c r="AJ101" t="s">
        <v>100</v>
      </c>
      <c r="AK101">
        <v>65</v>
      </c>
      <c r="AL101" t="s">
        <v>101</v>
      </c>
      <c r="AM101" t="s">
        <v>653</v>
      </c>
      <c r="AN101" t="s">
        <v>654</v>
      </c>
      <c r="AO101">
        <v>1</v>
      </c>
      <c r="AP101" t="s">
        <v>103</v>
      </c>
      <c r="AQ101">
        <v>260.02</v>
      </c>
      <c r="AR101" t="s">
        <v>101</v>
      </c>
      <c r="AS101" t="s">
        <v>83</v>
      </c>
      <c r="AT101" t="s">
        <v>104</v>
      </c>
      <c r="AU101" t="s">
        <v>655</v>
      </c>
      <c r="AV101" t="s">
        <v>106</v>
      </c>
      <c r="AW101" t="s">
        <v>107</v>
      </c>
      <c r="AX101">
        <v>7</v>
      </c>
      <c r="AY101" t="s">
        <v>108</v>
      </c>
      <c r="AZ101" t="s">
        <v>109</v>
      </c>
      <c r="BA101" t="s">
        <v>110</v>
      </c>
      <c r="BB101" t="s">
        <v>111</v>
      </c>
      <c r="BC101" t="s">
        <v>1614</v>
      </c>
      <c r="BD101" s="1">
        <v>45020</v>
      </c>
      <c r="BE101" t="s">
        <v>656</v>
      </c>
      <c r="BF101" s="1">
        <v>44789</v>
      </c>
      <c r="BG101" t="s">
        <v>114</v>
      </c>
      <c r="BH101" s="1">
        <v>45014</v>
      </c>
      <c r="BI101">
        <v>1</v>
      </c>
      <c r="BL101" t="s">
        <v>309</v>
      </c>
      <c r="BM101" t="s">
        <v>310</v>
      </c>
      <c r="BN101">
        <v>0.06</v>
      </c>
      <c r="BO101">
        <v>0.18</v>
      </c>
      <c r="BP101">
        <v>1</v>
      </c>
      <c r="BQ101" t="s">
        <v>117</v>
      </c>
      <c r="BR101" t="s">
        <v>118</v>
      </c>
      <c r="BS101" t="s">
        <v>119</v>
      </c>
      <c r="BT101" t="s">
        <v>120</v>
      </c>
      <c r="BW101" t="b">
        <v>0</v>
      </c>
      <c r="BX101" t="b">
        <v>1</v>
      </c>
      <c r="BY101">
        <f>VLOOKUP(AA101,Comps2,6,FALSE)</f>
        <v>-88</v>
      </c>
      <c r="BZ101">
        <f>VLOOKUP(AA101,Comps2,7,FALSE)</f>
        <v>171</v>
      </c>
      <c r="CA101" t="str">
        <f>VLOOKUP(AA101,Comps2,8,FALSE)</f>
        <v>mm</v>
      </c>
      <c r="CB101" t="str">
        <f>VLOOKUP(AA101,Comps2,9,FALSE)</f>
        <v>Field</v>
      </c>
      <c r="CC101">
        <f>VLOOKUP(AA101,Comps2,10,FALSE)</f>
        <v>105</v>
      </c>
      <c r="CD101" t="str">
        <f>VLOOKUP(AA101,Comps2,11,FALSE)</f>
        <v>g</v>
      </c>
      <c r="CE101" t="str">
        <f>VLOOKUP(AA101,Comps2,12,FALSE)</f>
        <v>Field</v>
      </c>
      <c r="CF101">
        <f>VLOOKUP(AA101,Comps2,13,FALSE)</f>
        <v>0</v>
      </c>
      <c r="CG101" t="e">
        <f>VLOOKUP(AA101,Comps2,14,FALSE)</f>
        <v>#N/A</v>
      </c>
      <c r="CH101" t="str">
        <f>VLOOKUP(AA101,Comps2,15,FALSE)</f>
        <v>LAB</v>
      </c>
    </row>
    <row r="102" spans="1:86" x14ac:dyDescent="0.25">
      <c r="A102" s="1">
        <v>44789</v>
      </c>
      <c r="B102">
        <v>8</v>
      </c>
      <c r="C102">
        <v>2022</v>
      </c>
      <c r="D102" t="s">
        <v>620</v>
      </c>
      <c r="E102" t="s">
        <v>621</v>
      </c>
      <c r="F102" t="s">
        <v>78</v>
      </c>
      <c r="G102" t="s">
        <v>79</v>
      </c>
      <c r="H102" t="s">
        <v>80</v>
      </c>
      <c r="I102" t="s">
        <v>81</v>
      </c>
      <c r="J102" t="s">
        <v>82</v>
      </c>
      <c r="K102" t="s">
        <v>83</v>
      </c>
      <c r="L102" t="s">
        <v>84</v>
      </c>
      <c r="M102" t="s">
        <v>633</v>
      </c>
      <c r="N102" t="s">
        <v>86</v>
      </c>
      <c r="O102" s="2">
        <v>0.375</v>
      </c>
      <c r="P102" t="s">
        <v>87</v>
      </c>
      <c r="Q102">
        <v>1</v>
      </c>
      <c r="R102" t="s">
        <v>88</v>
      </c>
      <c r="S102">
        <v>32.767538999999999</v>
      </c>
      <c r="T102">
        <v>-117.160904</v>
      </c>
      <c r="U102" t="s">
        <v>89</v>
      </c>
      <c r="V102" t="b">
        <v>0</v>
      </c>
      <c r="W102">
        <v>9</v>
      </c>
      <c r="X102" t="s">
        <v>634</v>
      </c>
      <c r="Y102" t="s">
        <v>91</v>
      </c>
      <c r="AA102" t="s">
        <v>657</v>
      </c>
      <c r="AB102" t="s">
        <v>649</v>
      </c>
      <c r="AC102" t="s">
        <v>650</v>
      </c>
      <c r="AD102" t="s">
        <v>96</v>
      </c>
      <c r="AE102">
        <v>1</v>
      </c>
      <c r="AF102" t="s">
        <v>658</v>
      </c>
      <c r="AG102" t="b">
        <v>1</v>
      </c>
      <c r="AH102" t="s">
        <v>659</v>
      </c>
      <c r="AI102" t="s">
        <v>99</v>
      </c>
      <c r="AJ102" t="s">
        <v>100</v>
      </c>
      <c r="AK102">
        <v>65.010000000000005</v>
      </c>
      <c r="AL102" t="s">
        <v>101</v>
      </c>
      <c r="AM102" t="s">
        <v>653</v>
      </c>
      <c r="AN102" t="s">
        <v>654</v>
      </c>
      <c r="AO102">
        <v>1</v>
      </c>
      <c r="AP102" t="s">
        <v>103</v>
      </c>
      <c r="AQ102">
        <v>260.02</v>
      </c>
      <c r="AR102" t="s">
        <v>101</v>
      </c>
      <c r="AS102" t="s">
        <v>83</v>
      </c>
      <c r="AT102" t="s">
        <v>104</v>
      </c>
      <c r="AU102" t="s">
        <v>655</v>
      </c>
      <c r="AV102" t="s">
        <v>106</v>
      </c>
      <c r="AW102" t="s">
        <v>107</v>
      </c>
      <c r="AX102">
        <v>7</v>
      </c>
      <c r="AY102" t="s">
        <v>108</v>
      </c>
      <c r="AZ102" t="s">
        <v>109</v>
      </c>
      <c r="BA102" t="s">
        <v>110</v>
      </c>
      <c r="BB102" t="s">
        <v>111</v>
      </c>
      <c r="BC102" t="s">
        <v>1614</v>
      </c>
      <c r="BD102" s="1">
        <v>45020</v>
      </c>
      <c r="BE102" t="s">
        <v>656</v>
      </c>
      <c r="BF102" s="1">
        <v>44789</v>
      </c>
      <c r="BG102" t="s">
        <v>114</v>
      </c>
      <c r="BH102" s="1">
        <v>45014</v>
      </c>
      <c r="BI102">
        <v>1</v>
      </c>
      <c r="BL102" t="s">
        <v>309</v>
      </c>
      <c r="BM102" t="s">
        <v>310</v>
      </c>
      <c r="BN102">
        <v>0.06</v>
      </c>
      <c r="BO102">
        <v>0.18</v>
      </c>
      <c r="BP102">
        <v>1</v>
      </c>
      <c r="BQ102" t="s">
        <v>117</v>
      </c>
      <c r="BR102" t="s">
        <v>118</v>
      </c>
      <c r="BS102" t="s">
        <v>119</v>
      </c>
      <c r="BT102" t="s">
        <v>120</v>
      </c>
      <c r="BW102" t="b">
        <v>0</v>
      </c>
      <c r="BX102" t="b">
        <v>1</v>
      </c>
      <c r="BY102">
        <f>VLOOKUP(AA102,Comps2,6,FALSE)</f>
        <v>257</v>
      </c>
      <c r="BZ102">
        <f>VLOOKUP(AA102,Comps2,7,FALSE)</f>
        <v>260</v>
      </c>
      <c r="CA102" t="str">
        <f>VLOOKUP(AA102,Comps2,8,FALSE)</f>
        <v>mm</v>
      </c>
      <c r="CB102" t="str">
        <f>VLOOKUP(AA102,Comps2,9,FALSE)</f>
        <v>Field</v>
      </c>
      <c r="CC102">
        <f>VLOOKUP(AA102,Comps2,10,FALSE)</f>
        <v>260</v>
      </c>
      <c r="CD102" t="str">
        <f>VLOOKUP(AA102,Comps2,11,FALSE)</f>
        <v>g</v>
      </c>
      <c r="CE102" t="str">
        <f>VLOOKUP(AA102,Comps2,12,FALSE)</f>
        <v>Field</v>
      </c>
      <c r="CF102">
        <f>VLOOKUP(AA102,Comps2,13,FALSE)</f>
        <v>0</v>
      </c>
      <c r="CG102" t="e">
        <f>VLOOKUP(AA102,Comps2,14,FALSE)</f>
        <v>#N/A</v>
      </c>
      <c r="CH102" t="str">
        <f>VLOOKUP(AA102,Comps2,15,FALSE)</f>
        <v>LAB</v>
      </c>
    </row>
    <row r="103" spans="1:86" x14ac:dyDescent="0.25">
      <c r="A103" s="1">
        <v>44789</v>
      </c>
      <c r="B103">
        <v>8</v>
      </c>
      <c r="C103">
        <v>2022</v>
      </c>
      <c r="D103" t="s">
        <v>620</v>
      </c>
      <c r="E103" t="s">
        <v>621</v>
      </c>
      <c r="F103" t="s">
        <v>78</v>
      </c>
      <c r="G103" t="s">
        <v>79</v>
      </c>
      <c r="H103" t="s">
        <v>80</v>
      </c>
      <c r="I103" t="s">
        <v>81</v>
      </c>
      <c r="J103" t="s">
        <v>82</v>
      </c>
      <c r="K103" t="s">
        <v>83</v>
      </c>
      <c r="L103" t="s">
        <v>84</v>
      </c>
      <c r="M103" t="s">
        <v>633</v>
      </c>
      <c r="N103" t="s">
        <v>86</v>
      </c>
      <c r="O103" s="2">
        <v>0.375</v>
      </c>
      <c r="P103" t="s">
        <v>87</v>
      </c>
      <c r="Q103">
        <v>1</v>
      </c>
      <c r="R103" t="s">
        <v>88</v>
      </c>
      <c r="S103">
        <v>32.767538999999999</v>
      </c>
      <c r="T103">
        <v>-117.160904</v>
      </c>
      <c r="U103" t="s">
        <v>89</v>
      </c>
      <c r="V103" t="b">
        <v>0</v>
      </c>
      <c r="W103">
        <v>9</v>
      </c>
      <c r="X103" t="s">
        <v>634</v>
      </c>
      <c r="Y103" t="s">
        <v>91</v>
      </c>
      <c r="AA103" t="s">
        <v>660</v>
      </c>
      <c r="AB103" t="s">
        <v>649</v>
      </c>
      <c r="AC103" t="s">
        <v>650</v>
      </c>
      <c r="AD103" t="s">
        <v>96</v>
      </c>
      <c r="AE103">
        <v>1</v>
      </c>
      <c r="AF103" t="s">
        <v>661</v>
      </c>
      <c r="AG103" t="b">
        <v>1</v>
      </c>
      <c r="AH103" t="s">
        <v>662</v>
      </c>
      <c r="AI103" t="s">
        <v>99</v>
      </c>
      <c r="AJ103" t="s">
        <v>100</v>
      </c>
      <c r="AK103">
        <v>65</v>
      </c>
      <c r="AL103" t="s">
        <v>101</v>
      </c>
      <c r="AM103" t="s">
        <v>653</v>
      </c>
      <c r="AN103" t="s">
        <v>654</v>
      </c>
      <c r="AO103">
        <v>1</v>
      </c>
      <c r="AP103" t="s">
        <v>103</v>
      </c>
      <c r="AQ103">
        <v>260.02</v>
      </c>
      <c r="AR103" t="s">
        <v>101</v>
      </c>
      <c r="AS103" t="s">
        <v>83</v>
      </c>
      <c r="AT103" t="s">
        <v>104</v>
      </c>
      <c r="AU103" t="s">
        <v>655</v>
      </c>
      <c r="AV103" t="s">
        <v>106</v>
      </c>
      <c r="AW103" t="s">
        <v>107</v>
      </c>
      <c r="AX103">
        <v>7</v>
      </c>
      <c r="AY103" t="s">
        <v>108</v>
      </c>
      <c r="AZ103" t="s">
        <v>109</v>
      </c>
      <c r="BA103" t="s">
        <v>110</v>
      </c>
      <c r="BB103" t="s">
        <v>111</v>
      </c>
      <c r="BC103" t="s">
        <v>1614</v>
      </c>
      <c r="BD103" s="1">
        <v>45020</v>
      </c>
      <c r="BE103" t="s">
        <v>656</v>
      </c>
      <c r="BF103" s="1">
        <v>44789</v>
      </c>
      <c r="BG103" t="s">
        <v>114</v>
      </c>
      <c r="BH103" s="1">
        <v>45014</v>
      </c>
      <c r="BI103">
        <v>1</v>
      </c>
      <c r="BL103" t="s">
        <v>309</v>
      </c>
      <c r="BM103" t="s">
        <v>310</v>
      </c>
      <c r="BN103">
        <v>0.06</v>
      </c>
      <c r="BO103">
        <v>0.18</v>
      </c>
      <c r="BP103">
        <v>1</v>
      </c>
      <c r="BQ103" t="s">
        <v>117</v>
      </c>
      <c r="BR103" t="s">
        <v>118</v>
      </c>
      <c r="BS103" t="s">
        <v>119</v>
      </c>
      <c r="BT103" t="s">
        <v>120</v>
      </c>
      <c r="BW103" t="b">
        <v>0</v>
      </c>
      <c r="BX103" t="b">
        <v>1</v>
      </c>
      <c r="BY103">
        <f>VLOOKUP(AA103,Comps2,6,FALSE)</f>
        <v>252</v>
      </c>
      <c r="BZ103">
        <f>VLOOKUP(AA103,Comps2,7,FALSE)</f>
        <v>255</v>
      </c>
      <c r="CA103" t="str">
        <f>VLOOKUP(AA103,Comps2,8,FALSE)</f>
        <v>mm</v>
      </c>
      <c r="CB103" t="str">
        <f>VLOOKUP(AA103,Comps2,9,FALSE)</f>
        <v>Field</v>
      </c>
      <c r="CC103">
        <f>VLOOKUP(AA103,Comps2,10,FALSE)</f>
        <v>260</v>
      </c>
      <c r="CD103" t="str">
        <f>VLOOKUP(AA103,Comps2,11,FALSE)</f>
        <v>g</v>
      </c>
      <c r="CE103" t="str">
        <f>VLOOKUP(AA103,Comps2,12,FALSE)</f>
        <v>Field</v>
      </c>
      <c r="CF103">
        <f>VLOOKUP(AA103,Comps2,13,FALSE)</f>
        <v>0</v>
      </c>
      <c r="CG103" t="e">
        <f>VLOOKUP(AA103,Comps2,14,FALSE)</f>
        <v>#N/A</v>
      </c>
      <c r="CH103" t="str">
        <f>VLOOKUP(AA103,Comps2,15,FALSE)</f>
        <v>LAB</v>
      </c>
    </row>
    <row r="104" spans="1:86" x14ac:dyDescent="0.25">
      <c r="A104" s="1">
        <v>44789</v>
      </c>
      <c r="B104">
        <v>8</v>
      </c>
      <c r="C104">
        <v>2022</v>
      </c>
      <c r="D104" t="s">
        <v>620</v>
      </c>
      <c r="E104" t="s">
        <v>621</v>
      </c>
      <c r="F104" t="s">
        <v>78</v>
      </c>
      <c r="G104" t="s">
        <v>79</v>
      </c>
      <c r="H104" t="s">
        <v>80</v>
      </c>
      <c r="I104" t="s">
        <v>81</v>
      </c>
      <c r="J104" t="s">
        <v>82</v>
      </c>
      <c r="K104" t="s">
        <v>83</v>
      </c>
      <c r="L104" t="s">
        <v>84</v>
      </c>
      <c r="M104" t="s">
        <v>633</v>
      </c>
      <c r="N104" t="s">
        <v>86</v>
      </c>
      <c r="O104" s="2">
        <v>0.375</v>
      </c>
      <c r="P104" t="s">
        <v>87</v>
      </c>
      <c r="Q104">
        <v>1</v>
      </c>
      <c r="R104" t="s">
        <v>88</v>
      </c>
      <c r="S104">
        <v>32.767538999999999</v>
      </c>
      <c r="T104">
        <v>-117.160904</v>
      </c>
      <c r="U104" t="s">
        <v>89</v>
      </c>
      <c r="V104" t="b">
        <v>0</v>
      </c>
      <c r="W104">
        <v>9</v>
      </c>
      <c r="X104" t="s">
        <v>634</v>
      </c>
      <c r="Y104" t="s">
        <v>91</v>
      </c>
      <c r="AA104" t="s">
        <v>663</v>
      </c>
      <c r="AB104" t="s">
        <v>649</v>
      </c>
      <c r="AC104" t="s">
        <v>650</v>
      </c>
      <c r="AD104" t="s">
        <v>96</v>
      </c>
      <c r="AE104">
        <v>1</v>
      </c>
      <c r="AF104" t="s">
        <v>664</v>
      </c>
      <c r="AG104" t="b">
        <v>1</v>
      </c>
      <c r="AH104" t="s">
        <v>665</v>
      </c>
      <c r="AI104" t="s">
        <v>99</v>
      </c>
      <c r="AJ104" t="s">
        <v>100</v>
      </c>
      <c r="AK104">
        <v>65.010000000000005</v>
      </c>
      <c r="AL104" t="s">
        <v>101</v>
      </c>
      <c r="AM104" t="s">
        <v>653</v>
      </c>
      <c r="AN104" t="s">
        <v>654</v>
      </c>
      <c r="AO104">
        <v>1</v>
      </c>
      <c r="AP104" t="s">
        <v>103</v>
      </c>
      <c r="AQ104">
        <v>260.02</v>
      </c>
      <c r="AR104" t="s">
        <v>101</v>
      </c>
      <c r="AS104" t="s">
        <v>83</v>
      </c>
      <c r="AT104" t="s">
        <v>104</v>
      </c>
      <c r="AU104" t="s">
        <v>655</v>
      </c>
      <c r="AV104" t="s">
        <v>106</v>
      </c>
      <c r="AW104" t="s">
        <v>107</v>
      </c>
      <c r="AX104">
        <v>7</v>
      </c>
      <c r="AY104" t="s">
        <v>108</v>
      </c>
      <c r="AZ104" t="s">
        <v>109</v>
      </c>
      <c r="BA104" t="s">
        <v>110</v>
      </c>
      <c r="BB104" t="s">
        <v>111</v>
      </c>
      <c r="BC104" t="s">
        <v>1614</v>
      </c>
      <c r="BD104" s="1">
        <v>45020</v>
      </c>
      <c r="BE104" t="s">
        <v>656</v>
      </c>
      <c r="BF104" s="1">
        <v>44789</v>
      </c>
      <c r="BG104" t="s">
        <v>114</v>
      </c>
      <c r="BH104" s="1">
        <v>45014</v>
      </c>
      <c r="BI104">
        <v>1</v>
      </c>
      <c r="BL104" t="s">
        <v>309</v>
      </c>
      <c r="BM104" t="s">
        <v>310</v>
      </c>
      <c r="BN104">
        <v>0.06</v>
      </c>
      <c r="BO104">
        <v>0.18</v>
      </c>
      <c r="BP104">
        <v>1</v>
      </c>
      <c r="BQ104" t="s">
        <v>117</v>
      </c>
      <c r="BR104" t="s">
        <v>118</v>
      </c>
      <c r="BS104" t="s">
        <v>119</v>
      </c>
      <c r="BT104" t="s">
        <v>120</v>
      </c>
      <c r="BW104" t="b">
        <v>0</v>
      </c>
      <c r="BX104" t="b">
        <v>1</v>
      </c>
      <c r="BY104">
        <f>VLOOKUP(AA104,Comps2,6,FALSE)</f>
        <v>247</v>
      </c>
      <c r="BZ104">
        <f>VLOOKUP(AA104,Comps2,7,FALSE)</f>
        <v>249</v>
      </c>
      <c r="CA104" t="str">
        <f>VLOOKUP(AA104,Comps2,8,FALSE)</f>
        <v>mm</v>
      </c>
      <c r="CB104" t="str">
        <f>VLOOKUP(AA104,Comps2,9,FALSE)</f>
        <v>Field</v>
      </c>
      <c r="CC104">
        <f>VLOOKUP(AA104,Comps2,10,FALSE)</f>
        <v>220</v>
      </c>
      <c r="CD104" t="str">
        <f>VLOOKUP(AA104,Comps2,11,FALSE)</f>
        <v>g</v>
      </c>
      <c r="CE104" t="str">
        <f>VLOOKUP(AA104,Comps2,12,FALSE)</f>
        <v>Field</v>
      </c>
      <c r="CF104">
        <f>VLOOKUP(AA104,Comps2,13,FALSE)</f>
        <v>0</v>
      </c>
      <c r="CG104" t="e">
        <f>VLOOKUP(AA104,Comps2,14,FALSE)</f>
        <v>#N/A</v>
      </c>
      <c r="CH104" t="str">
        <f>VLOOKUP(AA104,Comps2,15,FALSE)</f>
        <v>LAB</v>
      </c>
    </row>
    <row r="105" spans="1:86" x14ac:dyDescent="0.25">
      <c r="A105" s="1">
        <v>44789</v>
      </c>
      <c r="B105">
        <v>8</v>
      </c>
      <c r="C105">
        <v>2022</v>
      </c>
      <c r="D105" t="s">
        <v>620</v>
      </c>
      <c r="E105" t="s">
        <v>621</v>
      </c>
      <c r="F105" t="s">
        <v>78</v>
      </c>
      <c r="G105" t="s">
        <v>79</v>
      </c>
      <c r="H105" t="s">
        <v>80</v>
      </c>
      <c r="I105" t="s">
        <v>81</v>
      </c>
      <c r="J105" t="s">
        <v>82</v>
      </c>
      <c r="K105" t="s">
        <v>83</v>
      </c>
      <c r="L105" t="s">
        <v>84</v>
      </c>
      <c r="M105" t="s">
        <v>633</v>
      </c>
      <c r="N105" t="s">
        <v>86</v>
      </c>
      <c r="O105" s="2">
        <v>0.375</v>
      </c>
      <c r="P105" t="s">
        <v>87</v>
      </c>
      <c r="Q105">
        <v>1</v>
      </c>
      <c r="R105" t="s">
        <v>88</v>
      </c>
      <c r="S105">
        <v>32.767538999999999</v>
      </c>
      <c r="T105">
        <v>-117.160904</v>
      </c>
      <c r="U105" t="s">
        <v>89</v>
      </c>
      <c r="V105" t="b">
        <v>0</v>
      </c>
      <c r="W105">
        <v>9</v>
      </c>
      <c r="X105" t="s">
        <v>634</v>
      </c>
      <c r="Y105" t="s">
        <v>91</v>
      </c>
      <c r="AA105" t="s">
        <v>666</v>
      </c>
      <c r="AB105" t="s">
        <v>347</v>
      </c>
      <c r="AC105" t="s">
        <v>348</v>
      </c>
      <c r="AD105" t="s">
        <v>96</v>
      </c>
      <c r="AE105">
        <v>1</v>
      </c>
      <c r="AF105" t="s">
        <v>667</v>
      </c>
      <c r="AG105" t="b">
        <v>1</v>
      </c>
      <c r="AH105" t="s">
        <v>668</v>
      </c>
      <c r="AI105" t="s">
        <v>146</v>
      </c>
      <c r="AJ105" t="s">
        <v>147</v>
      </c>
      <c r="AK105">
        <v>190.62</v>
      </c>
      <c r="AL105" t="s">
        <v>101</v>
      </c>
      <c r="AN105" t="s">
        <v>669</v>
      </c>
      <c r="AO105">
        <v>1</v>
      </c>
      <c r="AP105" t="s">
        <v>103</v>
      </c>
      <c r="AQ105">
        <v>381.24</v>
      </c>
      <c r="AR105" t="s">
        <v>101</v>
      </c>
      <c r="AS105" t="s">
        <v>83</v>
      </c>
      <c r="AT105" t="s">
        <v>104</v>
      </c>
      <c r="AU105" t="s">
        <v>670</v>
      </c>
      <c r="AV105" t="s">
        <v>106</v>
      </c>
      <c r="AW105" t="s">
        <v>107</v>
      </c>
      <c r="AX105">
        <v>7</v>
      </c>
      <c r="AY105" t="s">
        <v>108</v>
      </c>
      <c r="AZ105" t="s">
        <v>109</v>
      </c>
      <c r="BA105" t="s">
        <v>110</v>
      </c>
      <c r="BB105" t="s">
        <v>111</v>
      </c>
      <c r="BC105" t="s">
        <v>1614</v>
      </c>
      <c r="BD105" s="1">
        <v>45020</v>
      </c>
      <c r="BE105" t="s">
        <v>672</v>
      </c>
      <c r="BF105" s="1">
        <v>44789</v>
      </c>
      <c r="BG105" t="s">
        <v>114</v>
      </c>
      <c r="BH105" s="1">
        <v>45014</v>
      </c>
      <c r="BI105">
        <v>1</v>
      </c>
      <c r="BJ105">
        <v>0.06</v>
      </c>
      <c r="BK105">
        <v>0.06</v>
      </c>
      <c r="BL105" t="s">
        <v>115</v>
      </c>
      <c r="BM105" t="s">
        <v>116</v>
      </c>
      <c r="BN105">
        <v>0.06</v>
      </c>
      <c r="BO105">
        <v>0.18</v>
      </c>
      <c r="BP105">
        <v>1</v>
      </c>
      <c r="BQ105" t="s">
        <v>117</v>
      </c>
      <c r="BR105" t="s">
        <v>118</v>
      </c>
      <c r="BS105" t="s">
        <v>119</v>
      </c>
      <c r="BT105" t="s">
        <v>120</v>
      </c>
      <c r="BW105" t="b">
        <v>0</v>
      </c>
      <c r="BX105" t="b">
        <v>1</v>
      </c>
      <c r="BY105">
        <f>VLOOKUP(AA105,Comps2,6,FALSE)</f>
        <v>522</v>
      </c>
      <c r="BZ105">
        <f>VLOOKUP(AA105,Comps2,7,FALSE)</f>
        <v>581</v>
      </c>
      <c r="CA105" t="str">
        <f>VLOOKUP(AA105,Comps2,8,FALSE)</f>
        <v>mm</v>
      </c>
      <c r="CB105" t="str">
        <f>VLOOKUP(AA105,Comps2,9,FALSE)</f>
        <v>Field</v>
      </c>
      <c r="CC105">
        <f>VLOOKUP(AA105,Comps2,10,FALSE)</f>
        <v>2580</v>
      </c>
      <c r="CD105" t="str">
        <f>VLOOKUP(AA105,Comps2,11,FALSE)</f>
        <v>g</v>
      </c>
      <c r="CE105" t="str">
        <f>VLOOKUP(AA105,Comps2,12,FALSE)</f>
        <v>Field</v>
      </c>
      <c r="CF105">
        <f>VLOOKUP(AA105,Comps2,13,FALSE)</f>
        <v>0</v>
      </c>
      <c r="CG105" t="e">
        <f>VLOOKUP(AA105,Comps2,14,FALSE)</f>
        <v>#N/A</v>
      </c>
      <c r="CH105" t="str">
        <f>VLOOKUP(AA105,Comps2,15,FALSE)</f>
        <v>LAB</v>
      </c>
    </row>
    <row r="106" spans="1:86" x14ac:dyDescent="0.25">
      <c r="A106" s="1">
        <v>44789</v>
      </c>
      <c r="B106">
        <v>8</v>
      </c>
      <c r="C106">
        <v>2022</v>
      </c>
      <c r="D106" t="s">
        <v>620</v>
      </c>
      <c r="E106" t="s">
        <v>621</v>
      </c>
      <c r="F106" t="s">
        <v>78</v>
      </c>
      <c r="G106" t="s">
        <v>79</v>
      </c>
      <c r="H106" t="s">
        <v>80</v>
      </c>
      <c r="I106" t="s">
        <v>81</v>
      </c>
      <c r="J106" t="s">
        <v>82</v>
      </c>
      <c r="K106" t="s">
        <v>83</v>
      </c>
      <c r="L106" t="s">
        <v>84</v>
      </c>
      <c r="M106" t="s">
        <v>633</v>
      </c>
      <c r="N106" t="s">
        <v>86</v>
      </c>
      <c r="O106" s="2">
        <v>0.375</v>
      </c>
      <c r="P106" t="s">
        <v>87</v>
      </c>
      <c r="Q106">
        <v>1</v>
      </c>
      <c r="R106" t="s">
        <v>88</v>
      </c>
      <c r="S106">
        <v>32.767538999999999</v>
      </c>
      <c r="T106">
        <v>-117.160904</v>
      </c>
      <c r="U106" t="s">
        <v>89</v>
      </c>
      <c r="V106" t="b">
        <v>0</v>
      </c>
      <c r="W106">
        <v>9</v>
      </c>
      <c r="X106" t="s">
        <v>634</v>
      </c>
      <c r="Y106" t="s">
        <v>91</v>
      </c>
      <c r="AA106" t="s">
        <v>666</v>
      </c>
      <c r="AB106" t="s">
        <v>347</v>
      </c>
      <c r="AC106" t="s">
        <v>348</v>
      </c>
      <c r="AD106" t="s">
        <v>96</v>
      </c>
      <c r="AE106">
        <v>1</v>
      </c>
      <c r="AF106" t="s">
        <v>667</v>
      </c>
      <c r="AG106" t="b">
        <v>1</v>
      </c>
      <c r="AH106" t="s">
        <v>673</v>
      </c>
      <c r="AI106" t="s">
        <v>674</v>
      </c>
      <c r="AJ106" t="s">
        <v>117</v>
      </c>
      <c r="AK106">
        <v>13.71</v>
      </c>
      <c r="AL106" t="s">
        <v>101</v>
      </c>
      <c r="AN106" t="s">
        <v>675</v>
      </c>
      <c r="AO106">
        <v>1</v>
      </c>
      <c r="AP106" t="s">
        <v>103</v>
      </c>
      <c r="AQ106">
        <v>34.06</v>
      </c>
      <c r="AR106" t="s">
        <v>101</v>
      </c>
      <c r="AS106" t="s">
        <v>83</v>
      </c>
      <c r="AT106" t="s">
        <v>104</v>
      </c>
      <c r="AU106" t="s">
        <v>676</v>
      </c>
      <c r="AV106" t="s">
        <v>106</v>
      </c>
      <c r="AW106" t="s">
        <v>107</v>
      </c>
      <c r="AX106">
        <v>7</v>
      </c>
      <c r="AY106" t="s">
        <v>108</v>
      </c>
      <c r="AZ106" t="s">
        <v>109</v>
      </c>
      <c r="BA106" t="s">
        <v>110</v>
      </c>
      <c r="BB106" t="s">
        <v>111</v>
      </c>
      <c r="BC106" t="s">
        <v>1616</v>
      </c>
      <c r="BD106" s="1">
        <v>45056</v>
      </c>
      <c r="BE106" t="s">
        <v>677</v>
      </c>
      <c r="BF106" s="1">
        <v>44789</v>
      </c>
      <c r="BG106" t="s">
        <v>114</v>
      </c>
      <c r="BH106" s="1">
        <v>45047</v>
      </c>
      <c r="BI106">
        <v>1</v>
      </c>
      <c r="BJ106">
        <v>1.29</v>
      </c>
      <c r="BK106">
        <v>1.29</v>
      </c>
      <c r="BL106" t="s">
        <v>123</v>
      </c>
      <c r="BM106" t="s">
        <v>124</v>
      </c>
      <c r="BN106">
        <v>0.06</v>
      </c>
      <c r="BO106">
        <v>0.18</v>
      </c>
      <c r="BP106">
        <v>1</v>
      </c>
      <c r="BQ106" t="s">
        <v>117</v>
      </c>
      <c r="BR106" t="s">
        <v>118</v>
      </c>
      <c r="BS106" t="s">
        <v>119</v>
      </c>
      <c r="BT106" t="s">
        <v>120</v>
      </c>
      <c r="BW106" t="b">
        <v>0</v>
      </c>
      <c r="BX106" t="b">
        <v>1</v>
      </c>
      <c r="BY106">
        <f>VLOOKUP(AA106,Comps2,6,FALSE)</f>
        <v>522</v>
      </c>
      <c r="BZ106">
        <f>VLOOKUP(AA106,Comps2,7,FALSE)</f>
        <v>581</v>
      </c>
      <c r="CA106" t="str">
        <f>VLOOKUP(AA106,Comps2,8,FALSE)</f>
        <v>mm</v>
      </c>
      <c r="CB106" t="str">
        <f>VLOOKUP(AA106,Comps2,9,FALSE)</f>
        <v>Field</v>
      </c>
      <c r="CC106">
        <f>VLOOKUP(AA106,Comps2,10,FALSE)</f>
        <v>2580</v>
      </c>
      <c r="CD106" t="str">
        <f>VLOOKUP(AA106,Comps2,11,FALSE)</f>
        <v>g</v>
      </c>
      <c r="CE106" t="str">
        <f>VLOOKUP(AA106,Comps2,12,FALSE)</f>
        <v>Field</v>
      </c>
      <c r="CF106">
        <f>VLOOKUP(AA106,Comps2,13,FALSE)</f>
        <v>0</v>
      </c>
      <c r="CG106" t="e">
        <f>VLOOKUP(AA106,Comps2,14,FALSE)</f>
        <v>#N/A</v>
      </c>
      <c r="CH106" t="str">
        <f>VLOOKUP(AA106,Comps2,15,FALSE)</f>
        <v>LAB</v>
      </c>
    </row>
    <row r="107" spans="1:86" x14ac:dyDescent="0.25">
      <c r="A107" s="1">
        <v>44789</v>
      </c>
      <c r="B107">
        <v>8</v>
      </c>
      <c r="C107">
        <v>2022</v>
      </c>
      <c r="D107" t="s">
        <v>620</v>
      </c>
      <c r="E107" t="s">
        <v>621</v>
      </c>
      <c r="F107" t="s">
        <v>78</v>
      </c>
      <c r="G107" t="s">
        <v>79</v>
      </c>
      <c r="H107" t="s">
        <v>80</v>
      </c>
      <c r="I107" t="s">
        <v>81</v>
      </c>
      <c r="J107" t="s">
        <v>82</v>
      </c>
      <c r="K107" t="s">
        <v>83</v>
      </c>
      <c r="L107" t="s">
        <v>84</v>
      </c>
      <c r="M107" t="s">
        <v>633</v>
      </c>
      <c r="N107" t="s">
        <v>86</v>
      </c>
      <c r="O107" s="2">
        <v>0.375</v>
      </c>
      <c r="P107" t="s">
        <v>87</v>
      </c>
      <c r="Q107">
        <v>1</v>
      </c>
      <c r="R107" t="s">
        <v>88</v>
      </c>
      <c r="S107">
        <v>32.767538999999999</v>
      </c>
      <c r="T107">
        <v>-117.160904</v>
      </c>
      <c r="U107" t="s">
        <v>89</v>
      </c>
      <c r="V107" t="b">
        <v>0</v>
      </c>
      <c r="W107">
        <v>9</v>
      </c>
      <c r="X107" t="s">
        <v>634</v>
      </c>
      <c r="Y107" t="s">
        <v>91</v>
      </c>
      <c r="AA107" t="s">
        <v>666</v>
      </c>
      <c r="AB107" t="s">
        <v>347</v>
      </c>
      <c r="AC107" t="s">
        <v>348</v>
      </c>
      <c r="AD107" t="s">
        <v>96</v>
      </c>
      <c r="AE107">
        <v>1</v>
      </c>
      <c r="AF107" t="s">
        <v>667</v>
      </c>
      <c r="AG107" t="b">
        <v>1</v>
      </c>
      <c r="AH107" t="s">
        <v>673</v>
      </c>
      <c r="AI107" t="s">
        <v>674</v>
      </c>
      <c r="AJ107" t="s">
        <v>117</v>
      </c>
      <c r="AK107">
        <v>13.71</v>
      </c>
      <c r="AL107" t="s">
        <v>101</v>
      </c>
      <c r="AN107" t="s">
        <v>675</v>
      </c>
      <c r="AO107">
        <v>1</v>
      </c>
      <c r="AP107" t="s">
        <v>103</v>
      </c>
      <c r="AQ107">
        <v>34.06</v>
      </c>
      <c r="AR107" t="s">
        <v>101</v>
      </c>
      <c r="AS107" t="s">
        <v>83</v>
      </c>
      <c r="AT107" t="s">
        <v>104</v>
      </c>
      <c r="AU107" t="s">
        <v>676</v>
      </c>
      <c r="AV107" t="s">
        <v>106</v>
      </c>
      <c r="AW107" t="s">
        <v>107</v>
      </c>
      <c r="AX107">
        <v>7</v>
      </c>
      <c r="AY107" t="s">
        <v>108</v>
      </c>
      <c r="AZ107" t="s">
        <v>109</v>
      </c>
      <c r="BA107" t="s">
        <v>110</v>
      </c>
      <c r="BB107" t="s">
        <v>111</v>
      </c>
      <c r="BC107" t="s">
        <v>1616</v>
      </c>
      <c r="BD107" s="1">
        <v>45056</v>
      </c>
      <c r="BE107" t="s">
        <v>677</v>
      </c>
      <c r="BF107" s="1">
        <v>44789</v>
      </c>
      <c r="BG107" t="s">
        <v>114</v>
      </c>
      <c r="BH107" s="1">
        <v>45047</v>
      </c>
      <c r="BI107">
        <v>2</v>
      </c>
      <c r="BJ107">
        <v>1.3</v>
      </c>
      <c r="BK107">
        <v>1.3</v>
      </c>
      <c r="BL107" t="s">
        <v>123</v>
      </c>
      <c r="BM107" t="s">
        <v>124</v>
      </c>
      <c r="BN107">
        <v>0.06</v>
      </c>
      <c r="BO107">
        <v>0.18</v>
      </c>
      <c r="BP107">
        <v>1</v>
      </c>
      <c r="BQ107" t="s">
        <v>117</v>
      </c>
      <c r="BR107" t="s">
        <v>118</v>
      </c>
      <c r="BS107" t="s">
        <v>119</v>
      </c>
      <c r="BT107" t="s">
        <v>120</v>
      </c>
      <c r="BV107" t="s">
        <v>1626</v>
      </c>
      <c r="BW107" t="b">
        <v>0</v>
      </c>
      <c r="BX107" t="b">
        <v>1</v>
      </c>
      <c r="BY107">
        <f>VLOOKUP(AA107,Comps2,6,FALSE)</f>
        <v>522</v>
      </c>
      <c r="BZ107">
        <f>VLOOKUP(AA107,Comps2,7,FALSE)</f>
        <v>581</v>
      </c>
      <c r="CA107" t="str">
        <f>VLOOKUP(AA107,Comps2,8,FALSE)</f>
        <v>mm</v>
      </c>
      <c r="CB107" t="str">
        <f>VLOOKUP(AA107,Comps2,9,FALSE)</f>
        <v>Field</v>
      </c>
      <c r="CC107">
        <f>VLOOKUP(AA107,Comps2,10,FALSE)</f>
        <v>2580</v>
      </c>
      <c r="CD107" t="str">
        <f>VLOOKUP(AA107,Comps2,11,FALSE)</f>
        <v>g</v>
      </c>
      <c r="CE107" t="str">
        <f>VLOOKUP(AA107,Comps2,12,FALSE)</f>
        <v>Field</v>
      </c>
      <c r="CF107">
        <f>VLOOKUP(AA107,Comps2,13,FALSE)</f>
        <v>0</v>
      </c>
      <c r="CG107" t="e">
        <f>VLOOKUP(AA107,Comps2,14,FALSE)</f>
        <v>#N/A</v>
      </c>
      <c r="CH107" t="str">
        <f>VLOOKUP(AA107,Comps2,15,FALSE)</f>
        <v>LAB</v>
      </c>
    </row>
    <row r="108" spans="1:86" x14ac:dyDescent="0.25">
      <c r="A108" s="1">
        <v>44789</v>
      </c>
      <c r="B108">
        <v>8</v>
      </c>
      <c r="C108">
        <v>2022</v>
      </c>
      <c r="D108" t="s">
        <v>620</v>
      </c>
      <c r="E108" t="s">
        <v>621</v>
      </c>
      <c r="F108" t="s">
        <v>78</v>
      </c>
      <c r="G108" t="s">
        <v>79</v>
      </c>
      <c r="H108" t="s">
        <v>80</v>
      </c>
      <c r="I108" t="s">
        <v>81</v>
      </c>
      <c r="J108" t="s">
        <v>82</v>
      </c>
      <c r="K108" t="s">
        <v>83</v>
      </c>
      <c r="L108" t="s">
        <v>84</v>
      </c>
      <c r="M108" t="s">
        <v>633</v>
      </c>
      <c r="N108" t="s">
        <v>86</v>
      </c>
      <c r="O108" s="2">
        <v>0.375</v>
      </c>
      <c r="P108" t="s">
        <v>87</v>
      </c>
      <c r="Q108">
        <v>1</v>
      </c>
      <c r="R108" t="s">
        <v>88</v>
      </c>
      <c r="S108">
        <v>32.767538999999999</v>
      </c>
      <c r="T108">
        <v>-117.160904</v>
      </c>
      <c r="U108" t="s">
        <v>89</v>
      </c>
      <c r="V108" t="b">
        <v>0</v>
      </c>
      <c r="W108">
        <v>9</v>
      </c>
      <c r="X108" t="s">
        <v>634</v>
      </c>
      <c r="Y108" t="s">
        <v>91</v>
      </c>
      <c r="AA108" t="s">
        <v>678</v>
      </c>
      <c r="AB108" t="s">
        <v>347</v>
      </c>
      <c r="AC108" t="s">
        <v>348</v>
      </c>
      <c r="AD108" t="s">
        <v>96</v>
      </c>
      <c r="AE108">
        <v>1</v>
      </c>
      <c r="AF108" t="s">
        <v>679</v>
      </c>
      <c r="AG108" t="b">
        <v>1</v>
      </c>
      <c r="AH108" t="s">
        <v>680</v>
      </c>
      <c r="AI108" t="s">
        <v>146</v>
      </c>
      <c r="AJ108" t="s">
        <v>147</v>
      </c>
      <c r="AK108">
        <v>190.62</v>
      </c>
      <c r="AL108" t="s">
        <v>101</v>
      </c>
      <c r="AN108" t="s">
        <v>669</v>
      </c>
      <c r="AO108">
        <v>1</v>
      </c>
      <c r="AP108" t="s">
        <v>103</v>
      </c>
      <c r="AQ108">
        <v>381.24</v>
      </c>
      <c r="AR108" t="s">
        <v>101</v>
      </c>
      <c r="AS108" t="s">
        <v>83</v>
      </c>
      <c r="AT108" t="s">
        <v>104</v>
      </c>
      <c r="AU108" t="s">
        <v>670</v>
      </c>
      <c r="AV108" t="s">
        <v>106</v>
      </c>
      <c r="AW108" t="s">
        <v>107</v>
      </c>
      <c r="AX108">
        <v>7</v>
      </c>
      <c r="AY108" t="s">
        <v>108</v>
      </c>
      <c r="AZ108" t="s">
        <v>109</v>
      </c>
      <c r="BA108" t="s">
        <v>110</v>
      </c>
      <c r="BB108" t="s">
        <v>111</v>
      </c>
      <c r="BC108" t="s">
        <v>1614</v>
      </c>
      <c r="BD108" s="1">
        <v>45020</v>
      </c>
      <c r="BE108" t="s">
        <v>672</v>
      </c>
      <c r="BF108" s="1">
        <v>44789</v>
      </c>
      <c r="BG108" t="s">
        <v>114</v>
      </c>
      <c r="BH108" s="1">
        <v>45014</v>
      </c>
      <c r="BI108">
        <v>1</v>
      </c>
      <c r="BJ108">
        <v>0.06</v>
      </c>
      <c r="BK108">
        <v>0.06</v>
      </c>
      <c r="BL108" t="s">
        <v>115</v>
      </c>
      <c r="BM108" t="s">
        <v>116</v>
      </c>
      <c r="BN108">
        <v>0.06</v>
      </c>
      <c r="BO108">
        <v>0.18</v>
      </c>
      <c r="BP108">
        <v>1</v>
      </c>
      <c r="BQ108" t="s">
        <v>117</v>
      </c>
      <c r="BR108" t="s">
        <v>118</v>
      </c>
      <c r="BS108" t="s">
        <v>119</v>
      </c>
      <c r="BT108" t="s">
        <v>120</v>
      </c>
      <c r="BW108" t="b">
        <v>0</v>
      </c>
      <c r="BX108" t="b">
        <v>1</v>
      </c>
      <c r="BY108">
        <f>VLOOKUP(AA108,Comps2,6,FALSE)</f>
        <v>567</v>
      </c>
      <c r="BZ108">
        <f>VLOOKUP(AA108,Comps2,7,FALSE)</f>
        <v>633</v>
      </c>
      <c r="CA108" t="str">
        <f>VLOOKUP(AA108,Comps2,8,FALSE)</f>
        <v>mm</v>
      </c>
      <c r="CB108" t="str">
        <f>VLOOKUP(AA108,Comps2,9,FALSE)</f>
        <v>Field</v>
      </c>
      <c r="CC108">
        <f>VLOOKUP(AA108,Comps2,10,FALSE)</f>
        <v>3485</v>
      </c>
      <c r="CD108" t="str">
        <f>VLOOKUP(AA108,Comps2,11,FALSE)</f>
        <v>g</v>
      </c>
      <c r="CE108" t="str">
        <f>VLOOKUP(AA108,Comps2,12,FALSE)</f>
        <v>Field</v>
      </c>
      <c r="CF108">
        <f>VLOOKUP(AA108,Comps2,13,FALSE)</f>
        <v>0</v>
      </c>
      <c r="CG108" t="e">
        <f>VLOOKUP(AA108,Comps2,14,FALSE)</f>
        <v>#N/A</v>
      </c>
      <c r="CH108" t="str">
        <f>VLOOKUP(AA108,Comps2,15,FALSE)</f>
        <v>LAB</v>
      </c>
    </row>
    <row r="109" spans="1:86" x14ac:dyDescent="0.25">
      <c r="A109" s="1">
        <v>44789</v>
      </c>
      <c r="B109">
        <v>8</v>
      </c>
      <c r="C109">
        <v>2022</v>
      </c>
      <c r="D109" t="s">
        <v>620</v>
      </c>
      <c r="E109" t="s">
        <v>621</v>
      </c>
      <c r="F109" t="s">
        <v>78</v>
      </c>
      <c r="G109" t="s">
        <v>79</v>
      </c>
      <c r="H109" t="s">
        <v>80</v>
      </c>
      <c r="I109" t="s">
        <v>81</v>
      </c>
      <c r="J109" t="s">
        <v>82</v>
      </c>
      <c r="K109" t="s">
        <v>83</v>
      </c>
      <c r="L109" t="s">
        <v>84</v>
      </c>
      <c r="M109" t="s">
        <v>633</v>
      </c>
      <c r="N109" t="s">
        <v>86</v>
      </c>
      <c r="O109" s="2">
        <v>0.375</v>
      </c>
      <c r="P109" t="s">
        <v>87</v>
      </c>
      <c r="Q109">
        <v>1</v>
      </c>
      <c r="R109" t="s">
        <v>88</v>
      </c>
      <c r="S109">
        <v>32.767538999999999</v>
      </c>
      <c r="T109">
        <v>-117.160904</v>
      </c>
      <c r="U109" t="s">
        <v>89</v>
      </c>
      <c r="V109" t="b">
        <v>0</v>
      </c>
      <c r="W109">
        <v>9</v>
      </c>
      <c r="X109" t="s">
        <v>634</v>
      </c>
      <c r="Y109" t="s">
        <v>91</v>
      </c>
      <c r="AA109" t="s">
        <v>678</v>
      </c>
      <c r="AB109" t="s">
        <v>347</v>
      </c>
      <c r="AC109" t="s">
        <v>348</v>
      </c>
      <c r="AD109" t="s">
        <v>96</v>
      </c>
      <c r="AE109">
        <v>1</v>
      </c>
      <c r="AF109" t="s">
        <v>679</v>
      </c>
      <c r="AG109" t="b">
        <v>1</v>
      </c>
      <c r="AH109" t="s">
        <v>681</v>
      </c>
      <c r="AI109" t="s">
        <v>674</v>
      </c>
      <c r="AJ109" t="s">
        <v>117</v>
      </c>
      <c r="AK109">
        <v>20.350000000000001</v>
      </c>
      <c r="AL109" t="s">
        <v>101</v>
      </c>
      <c r="AN109" t="s">
        <v>675</v>
      </c>
      <c r="AO109">
        <v>1</v>
      </c>
      <c r="AP109" t="s">
        <v>103</v>
      </c>
      <c r="AQ109">
        <v>34.06</v>
      </c>
      <c r="AR109" t="s">
        <v>101</v>
      </c>
      <c r="AS109" t="s">
        <v>83</v>
      </c>
      <c r="AT109" t="s">
        <v>104</v>
      </c>
      <c r="AU109" t="s">
        <v>676</v>
      </c>
      <c r="AV109" t="s">
        <v>106</v>
      </c>
      <c r="AW109" t="s">
        <v>107</v>
      </c>
      <c r="AX109">
        <v>7</v>
      </c>
      <c r="AY109" t="s">
        <v>108</v>
      </c>
      <c r="AZ109" t="s">
        <v>109</v>
      </c>
      <c r="BA109" t="s">
        <v>110</v>
      </c>
      <c r="BB109" t="s">
        <v>111</v>
      </c>
      <c r="BC109" t="s">
        <v>1616</v>
      </c>
      <c r="BD109" s="1">
        <v>45056</v>
      </c>
      <c r="BE109" t="s">
        <v>677</v>
      </c>
      <c r="BF109" s="1">
        <v>44789</v>
      </c>
      <c r="BG109" t="s">
        <v>114</v>
      </c>
      <c r="BH109" s="1">
        <v>45047</v>
      </c>
      <c r="BI109">
        <v>1</v>
      </c>
      <c r="BJ109">
        <v>1.29</v>
      </c>
      <c r="BK109">
        <v>1.29</v>
      </c>
      <c r="BL109" t="s">
        <v>123</v>
      </c>
      <c r="BM109" t="s">
        <v>124</v>
      </c>
      <c r="BN109">
        <v>0.06</v>
      </c>
      <c r="BO109">
        <v>0.18</v>
      </c>
      <c r="BP109">
        <v>1</v>
      </c>
      <c r="BQ109" t="s">
        <v>117</v>
      </c>
      <c r="BR109" t="s">
        <v>118</v>
      </c>
      <c r="BS109" t="s">
        <v>119</v>
      </c>
      <c r="BT109" t="s">
        <v>120</v>
      </c>
      <c r="BW109" t="b">
        <v>0</v>
      </c>
      <c r="BX109" t="b">
        <v>1</v>
      </c>
      <c r="BY109">
        <f>VLOOKUP(AA109,Comps2,6,FALSE)</f>
        <v>567</v>
      </c>
      <c r="BZ109">
        <f>VLOOKUP(AA109,Comps2,7,FALSE)</f>
        <v>633</v>
      </c>
      <c r="CA109" t="str">
        <f>VLOOKUP(AA109,Comps2,8,FALSE)</f>
        <v>mm</v>
      </c>
      <c r="CB109" t="str">
        <f>VLOOKUP(AA109,Comps2,9,FALSE)</f>
        <v>Field</v>
      </c>
      <c r="CC109">
        <f>VLOOKUP(AA109,Comps2,10,FALSE)</f>
        <v>3485</v>
      </c>
      <c r="CD109" t="str">
        <f>VLOOKUP(AA109,Comps2,11,FALSE)</f>
        <v>g</v>
      </c>
      <c r="CE109" t="str">
        <f>VLOOKUP(AA109,Comps2,12,FALSE)</f>
        <v>Field</v>
      </c>
      <c r="CF109">
        <f>VLOOKUP(AA109,Comps2,13,FALSE)</f>
        <v>0</v>
      </c>
      <c r="CG109" t="e">
        <f>VLOOKUP(AA109,Comps2,14,FALSE)</f>
        <v>#N/A</v>
      </c>
      <c r="CH109" t="str">
        <f>VLOOKUP(AA109,Comps2,15,FALSE)</f>
        <v>LAB</v>
      </c>
    </row>
    <row r="110" spans="1:86" x14ac:dyDescent="0.25">
      <c r="A110" s="1">
        <v>44789</v>
      </c>
      <c r="B110">
        <v>8</v>
      </c>
      <c r="C110">
        <v>2022</v>
      </c>
      <c r="D110" t="s">
        <v>620</v>
      </c>
      <c r="E110" t="s">
        <v>621</v>
      </c>
      <c r="F110" t="s">
        <v>78</v>
      </c>
      <c r="G110" t="s">
        <v>79</v>
      </c>
      <c r="H110" t="s">
        <v>80</v>
      </c>
      <c r="I110" t="s">
        <v>81</v>
      </c>
      <c r="J110" t="s">
        <v>82</v>
      </c>
      <c r="K110" t="s">
        <v>83</v>
      </c>
      <c r="L110" t="s">
        <v>84</v>
      </c>
      <c r="M110" t="s">
        <v>633</v>
      </c>
      <c r="N110" t="s">
        <v>86</v>
      </c>
      <c r="O110" s="2">
        <v>0.375</v>
      </c>
      <c r="P110" t="s">
        <v>87</v>
      </c>
      <c r="Q110">
        <v>1</v>
      </c>
      <c r="R110" t="s">
        <v>88</v>
      </c>
      <c r="S110">
        <v>32.767538999999999</v>
      </c>
      <c r="T110">
        <v>-117.160904</v>
      </c>
      <c r="U110" t="s">
        <v>89</v>
      </c>
      <c r="V110" t="b">
        <v>0</v>
      </c>
      <c r="W110">
        <v>9</v>
      </c>
      <c r="X110" t="s">
        <v>634</v>
      </c>
      <c r="Y110" t="s">
        <v>91</v>
      </c>
      <c r="AA110" t="s">
        <v>678</v>
      </c>
      <c r="AB110" t="s">
        <v>347</v>
      </c>
      <c r="AC110" t="s">
        <v>348</v>
      </c>
      <c r="AD110" t="s">
        <v>96</v>
      </c>
      <c r="AE110">
        <v>1</v>
      </c>
      <c r="AF110" t="s">
        <v>679</v>
      </c>
      <c r="AG110" t="b">
        <v>1</v>
      </c>
      <c r="AH110" t="s">
        <v>681</v>
      </c>
      <c r="AI110" t="s">
        <v>674</v>
      </c>
      <c r="AJ110" t="s">
        <v>117</v>
      </c>
      <c r="AK110">
        <v>20.350000000000001</v>
      </c>
      <c r="AL110" t="s">
        <v>101</v>
      </c>
      <c r="AN110" t="s">
        <v>675</v>
      </c>
      <c r="AO110">
        <v>1</v>
      </c>
      <c r="AP110" t="s">
        <v>103</v>
      </c>
      <c r="AQ110">
        <v>34.06</v>
      </c>
      <c r="AR110" t="s">
        <v>101</v>
      </c>
      <c r="AS110" t="s">
        <v>83</v>
      </c>
      <c r="AT110" t="s">
        <v>104</v>
      </c>
      <c r="AU110" t="s">
        <v>676</v>
      </c>
      <c r="AV110" t="s">
        <v>106</v>
      </c>
      <c r="AW110" t="s">
        <v>107</v>
      </c>
      <c r="AX110">
        <v>7</v>
      </c>
      <c r="AY110" t="s">
        <v>108</v>
      </c>
      <c r="AZ110" t="s">
        <v>109</v>
      </c>
      <c r="BA110" t="s">
        <v>110</v>
      </c>
      <c r="BB110" t="s">
        <v>111</v>
      </c>
      <c r="BC110" t="s">
        <v>1616</v>
      </c>
      <c r="BD110" s="1">
        <v>45056</v>
      </c>
      <c r="BE110" t="s">
        <v>677</v>
      </c>
      <c r="BF110" s="1">
        <v>44789</v>
      </c>
      <c r="BG110" t="s">
        <v>114</v>
      </c>
      <c r="BH110" s="1">
        <v>45047</v>
      </c>
      <c r="BI110">
        <v>2</v>
      </c>
      <c r="BJ110">
        <v>1.3</v>
      </c>
      <c r="BK110">
        <v>1.3</v>
      </c>
      <c r="BL110" t="s">
        <v>123</v>
      </c>
      <c r="BM110" t="s">
        <v>124</v>
      </c>
      <c r="BN110">
        <v>0.06</v>
      </c>
      <c r="BO110">
        <v>0.18</v>
      </c>
      <c r="BP110">
        <v>1</v>
      </c>
      <c r="BQ110" t="s">
        <v>117</v>
      </c>
      <c r="BR110" t="s">
        <v>118</v>
      </c>
      <c r="BS110" t="s">
        <v>119</v>
      </c>
      <c r="BT110" t="s">
        <v>120</v>
      </c>
      <c r="BV110" t="s">
        <v>1626</v>
      </c>
      <c r="BW110" t="b">
        <v>0</v>
      </c>
      <c r="BX110" t="b">
        <v>1</v>
      </c>
      <c r="BY110">
        <f>VLOOKUP(AA110,Comps2,6,FALSE)</f>
        <v>567</v>
      </c>
      <c r="BZ110">
        <f>VLOOKUP(AA110,Comps2,7,FALSE)</f>
        <v>633</v>
      </c>
      <c r="CA110" t="str">
        <f>VLOOKUP(AA110,Comps2,8,FALSE)</f>
        <v>mm</v>
      </c>
      <c r="CB110" t="str">
        <f>VLOOKUP(AA110,Comps2,9,FALSE)</f>
        <v>Field</v>
      </c>
      <c r="CC110">
        <f>VLOOKUP(AA110,Comps2,10,FALSE)</f>
        <v>3485</v>
      </c>
      <c r="CD110" t="str">
        <f>VLOOKUP(AA110,Comps2,11,FALSE)</f>
        <v>g</v>
      </c>
      <c r="CE110" t="str">
        <f>VLOOKUP(AA110,Comps2,12,FALSE)</f>
        <v>Field</v>
      </c>
      <c r="CF110">
        <f>VLOOKUP(AA110,Comps2,13,FALSE)</f>
        <v>0</v>
      </c>
      <c r="CG110" t="e">
        <f>VLOOKUP(AA110,Comps2,14,FALSE)</f>
        <v>#N/A</v>
      </c>
      <c r="CH110" t="str">
        <f>VLOOKUP(AA110,Comps2,15,FALSE)</f>
        <v>LAB</v>
      </c>
    </row>
    <row r="111" spans="1:86" x14ac:dyDescent="0.25">
      <c r="A111" s="1">
        <v>44789</v>
      </c>
      <c r="B111">
        <v>8</v>
      </c>
      <c r="C111">
        <v>2022</v>
      </c>
      <c r="D111" t="s">
        <v>620</v>
      </c>
      <c r="E111" t="s">
        <v>621</v>
      </c>
      <c r="F111" t="s">
        <v>78</v>
      </c>
      <c r="G111" t="s">
        <v>79</v>
      </c>
      <c r="H111" t="s">
        <v>80</v>
      </c>
      <c r="I111" t="s">
        <v>81</v>
      </c>
      <c r="J111" t="s">
        <v>82</v>
      </c>
      <c r="K111" t="s">
        <v>83</v>
      </c>
      <c r="L111" t="s">
        <v>84</v>
      </c>
      <c r="M111" t="s">
        <v>633</v>
      </c>
      <c r="N111" t="s">
        <v>86</v>
      </c>
      <c r="O111" s="2">
        <v>0.375</v>
      </c>
      <c r="P111" t="s">
        <v>87</v>
      </c>
      <c r="Q111">
        <v>1</v>
      </c>
      <c r="R111" t="s">
        <v>88</v>
      </c>
      <c r="S111">
        <v>32.767538999999999</v>
      </c>
      <c r="T111">
        <v>-117.160904</v>
      </c>
      <c r="U111" t="s">
        <v>89</v>
      </c>
      <c r="V111" t="b">
        <v>0</v>
      </c>
      <c r="W111">
        <v>9</v>
      </c>
      <c r="X111" t="s">
        <v>634</v>
      </c>
      <c r="Y111" t="s">
        <v>91</v>
      </c>
      <c r="AA111" t="s">
        <v>682</v>
      </c>
      <c r="AB111" t="s">
        <v>142</v>
      </c>
      <c r="AC111" t="s">
        <v>143</v>
      </c>
      <c r="AD111" t="s">
        <v>96</v>
      </c>
      <c r="AE111">
        <v>1</v>
      </c>
      <c r="AF111" t="s">
        <v>683</v>
      </c>
      <c r="AG111" t="b">
        <v>1</v>
      </c>
      <c r="AH111" t="s">
        <v>684</v>
      </c>
      <c r="AI111" t="s">
        <v>99</v>
      </c>
      <c r="AJ111" t="s">
        <v>100</v>
      </c>
      <c r="AK111">
        <v>180.88</v>
      </c>
      <c r="AL111" t="s">
        <v>101</v>
      </c>
      <c r="AN111" t="s">
        <v>625</v>
      </c>
      <c r="AO111">
        <v>1</v>
      </c>
      <c r="AP111" t="s">
        <v>103</v>
      </c>
      <c r="AQ111">
        <v>299.98</v>
      </c>
      <c r="AR111" t="s">
        <v>101</v>
      </c>
      <c r="AS111" t="s">
        <v>83</v>
      </c>
      <c r="AT111" t="s">
        <v>104</v>
      </c>
      <c r="AU111" t="s">
        <v>626</v>
      </c>
      <c r="AV111" t="s">
        <v>106</v>
      </c>
      <c r="AW111" t="s">
        <v>107</v>
      </c>
      <c r="AX111">
        <v>7</v>
      </c>
      <c r="AY111" t="s">
        <v>108</v>
      </c>
      <c r="AZ111" t="s">
        <v>109</v>
      </c>
      <c r="BA111" t="s">
        <v>110</v>
      </c>
      <c r="BB111" t="s">
        <v>111</v>
      </c>
      <c r="BC111" t="s">
        <v>1614</v>
      </c>
      <c r="BD111" s="1">
        <v>45020</v>
      </c>
      <c r="BE111" t="s">
        <v>628</v>
      </c>
      <c r="BF111" s="1">
        <v>44789</v>
      </c>
      <c r="BG111" t="s">
        <v>114</v>
      </c>
      <c r="BH111" s="1">
        <v>45014</v>
      </c>
      <c r="BI111">
        <v>1</v>
      </c>
      <c r="BL111" t="s">
        <v>309</v>
      </c>
      <c r="BM111" t="s">
        <v>310</v>
      </c>
      <c r="BN111">
        <v>0.06</v>
      </c>
      <c r="BO111">
        <v>0.18</v>
      </c>
      <c r="BP111">
        <v>1</v>
      </c>
      <c r="BQ111" t="s">
        <v>117</v>
      </c>
      <c r="BR111" t="s">
        <v>118</v>
      </c>
      <c r="BS111" t="s">
        <v>119</v>
      </c>
      <c r="BT111" t="s">
        <v>120</v>
      </c>
      <c r="BW111" t="b">
        <v>0</v>
      </c>
      <c r="BX111" t="b">
        <v>1</v>
      </c>
      <c r="BY111">
        <f>VLOOKUP(AA111,Comps2,6,FALSE)</f>
        <v>379</v>
      </c>
      <c r="BZ111">
        <f>VLOOKUP(AA111,Comps2,7,FALSE)</f>
        <v>395</v>
      </c>
      <c r="CA111" t="str">
        <f>VLOOKUP(AA111,Comps2,8,FALSE)</f>
        <v>mm</v>
      </c>
      <c r="CB111" t="str">
        <f>VLOOKUP(AA111,Comps2,9,FALSE)</f>
        <v>Field</v>
      </c>
      <c r="CC111">
        <f>VLOOKUP(AA111,Comps2,10,FALSE)</f>
        <v>1110</v>
      </c>
      <c r="CD111" t="str">
        <f>VLOOKUP(AA111,Comps2,11,FALSE)</f>
        <v>g</v>
      </c>
      <c r="CE111" t="str">
        <f>VLOOKUP(AA111,Comps2,12,FALSE)</f>
        <v>Field</v>
      </c>
      <c r="CF111">
        <f>VLOOKUP(AA111,Comps2,13,FALSE)</f>
        <v>0</v>
      </c>
      <c r="CG111">
        <f>VLOOKUP(AA111,Comps2,14,FALSE)</f>
        <v>12</v>
      </c>
      <c r="CH111" t="str">
        <f>VLOOKUP(AA111,Comps2,15,FALSE)</f>
        <v>LAB</v>
      </c>
    </row>
    <row r="112" spans="1:86" x14ac:dyDescent="0.25">
      <c r="A112" s="1">
        <v>44790</v>
      </c>
      <c r="B112">
        <v>8</v>
      </c>
      <c r="C112">
        <v>2022</v>
      </c>
      <c r="D112" t="s">
        <v>687</v>
      </c>
      <c r="E112" t="s">
        <v>688</v>
      </c>
      <c r="F112" t="s">
        <v>78</v>
      </c>
      <c r="G112" t="s">
        <v>79</v>
      </c>
      <c r="H112" t="s">
        <v>80</v>
      </c>
      <c r="I112" t="s">
        <v>81</v>
      </c>
      <c r="J112" t="s">
        <v>82</v>
      </c>
      <c r="K112" t="s">
        <v>83</v>
      </c>
      <c r="L112" t="s">
        <v>84</v>
      </c>
      <c r="M112" t="s">
        <v>689</v>
      </c>
      <c r="N112" t="s">
        <v>86</v>
      </c>
      <c r="O112" s="2">
        <v>0.51041666666666663</v>
      </c>
      <c r="P112" t="s">
        <v>690</v>
      </c>
      <c r="Q112">
        <v>1</v>
      </c>
      <c r="R112" t="s">
        <v>88</v>
      </c>
      <c r="S112">
        <v>32.672919999999998</v>
      </c>
      <c r="T112">
        <v>-117.02381</v>
      </c>
      <c r="U112" t="s">
        <v>89</v>
      </c>
      <c r="V112" t="b">
        <v>0</v>
      </c>
      <c r="X112" t="s">
        <v>691</v>
      </c>
      <c r="Y112" t="s">
        <v>91</v>
      </c>
      <c r="AA112" t="s">
        <v>692</v>
      </c>
      <c r="AB112" t="s">
        <v>94</v>
      </c>
      <c r="AC112" t="s">
        <v>95</v>
      </c>
      <c r="AD112" t="s">
        <v>96</v>
      </c>
      <c r="AE112">
        <v>1</v>
      </c>
      <c r="AF112" t="s">
        <v>693</v>
      </c>
      <c r="AG112" t="b">
        <v>1</v>
      </c>
      <c r="AH112" t="s">
        <v>694</v>
      </c>
      <c r="AI112" t="s">
        <v>146</v>
      </c>
      <c r="AJ112" t="s">
        <v>147</v>
      </c>
      <c r="AK112">
        <v>3.03</v>
      </c>
      <c r="AL112" t="s">
        <v>101</v>
      </c>
      <c r="AN112" t="s">
        <v>695</v>
      </c>
      <c r="AO112">
        <v>1</v>
      </c>
      <c r="AP112" t="s">
        <v>103</v>
      </c>
      <c r="AQ112">
        <v>15.15</v>
      </c>
      <c r="AR112" t="s">
        <v>101</v>
      </c>
      <c r="AS112" t="s">
        <v>83</v>
      </c>
      <c r="AT112" t="s">
        <v>104</v>
      </c>
      <c r="AU112" t="s">
        <v>696</v>
      </c>
      <c r="AV112" t="s">
        <v>106</v>
      </c>
      <c r="AW112" t="s">
        <v>107</v>
      </c>
      <c r="AX112">
        <v>7</v>
      </c>
      <c r="AY112" t="s">
        <v>108</v>
      </c>
      <c r="AZ112" t="s">
        <v>109</v>
      </c>
      <c r="BA112" t="s">
        <v>110</v>
      </c>
      <c r="BB112" t="s">
        <v>111</v>
      </c>
      <c r="BC112" t="s">
        <v>1614</v>
      </c>
      <c r="BD112" s="1">
        <v>45020</v>
      </c>
      <c r="BE112" t="s">
        <v>698</v>
      </c>
      <c r="BF112" s="1">
        <v>44790</v>
      </c>
      <c r="BG112" t="s">
        <v>114</v>
      </c>
      <c r="BH112" s="1">
        <v>45014</v>
      </c>
      <c r="BI112">
        <v>1</v>
      </c>
      <c r="BJ112">
        <v>1.1200000000000001</v>
      </c>
      <c r="BK112">
        <v>1.1200000000000001</v>
      </c>
      <c r="BL112" t="s">
        <v>123</v>
      </c>
      <c r="BM112" t="s">
        <v>124</v>
      </c>
      <c r="BN112">
        <v>0.06</v>
      </c>
      <c r="BO112">
        <v>0.18</v>
      </c>
      <c r="BP112">
        <v>1</v>
      </c>
      <c r="BQ112" t="s">
        <v>117</v>
      </c>
      <c r="BR112" t="s">
        <v>118</v>
      </c>
      <c r="BS112" t="s">
        <v>119</v>
      </c>
      <c r="BT112" t="s">
        <v>120</v>
      </c>
      <c r="BW112" t="b">
        <v>0</v>
      </c>
      <c r="BX112" t="b">
        <v>1</v>
      </c>
      <c r="BY112">
        <f>VLOOKUP(AA112,Comps2,6,FALSE)</f>
        <v>103</v>
      </c>
      <c r="BZ112">
        <f>VLOOKUP(AA112,Comps2,7,FALSE)</f>
        <v>112</v>
      </c>
      <c r="CA112" t="str">
        <f>VLOOKUP(AA112,Comps2,8,FALSE)</f>
        <v>mm</v>
      </c>
      <c r="CB112" t="str">
        <f>VLOOKUP(AA112,Comps2,9,FALSE)</f>
        <v>Field</v>
      </c>
      <c r="CC112">
        <f>VLOOKUP(AA112,Comps2,10,FALSE)</f>
        <v>68</v>
      </c>
      <c r="CD112" t="str">
        <f>VLOOKUP(AA112,Comps2,11,FALSE)</f>
        <v>g</v>
      </c>
      <c r="CE112" t="str">
        <f>VLOOKUP(AA112,Comps2,12,FALSE)</f>
        <v>Field</v>
      </c>
      <c r="CF112">
        <f>VLOOKUP(AA112,Comps2,13,FALSE)</f>
        <v>0</v>
      </c>
      <c r="CG112" t="e">
        <f>VLOOKUP(AA112,Comps2,14,FALSE)</f>
        <v>#N/A</v>
      </c>
      <c r="CH112" t="str">
        <f>VLOOKUP(AA112,Comps2,15,FALSE)</f>
        <v>LAB</v>
      </c>
    </row>
    <row r="113" spans="1:86" x14ac:dyDescent="0.25">
      <c r="A113" s="1">
        <v>44790</v>
      </c>
      <c r="B113">
        <v>8</v>
      </c>
      <c r="C113">
        <v>2022</v>
      </c>
      <c r="D113" t="s">
        <v>687</v>
      </c>
      <c r="E113" t="s">
        <v>688</v>
      </c>
      <c r="F113" t="s">
        <v>78</v>
      </c>
      <c r="G113" t="s">
        <v>79</v>
      </c>
      <c r="H113" t="s">
        <v>80</v>
      </c>
      <c r="I113" t="s">
        <v>81</v>
      </c>
      <c r="J113" t="s">
        <v>82</v>
      </c>
      <c r="K113" t="s">
        <v>83</v>
      </c>
      <c r="L113" t="s">
        <v>84</v>
      </c>
      <c r="M113" t="s">
        <v>689</v>
      </c>
      <c r="N113" t="s">
        <v>86</v>
      </c>
      <c r="O113" s="2">
        <v>0.51041666666666663</v>
      </c>
      <c r="P113" t="s">
        <v>690</v>
      </c>
      <c r="Q113">
        <v>1</v>
      </c>
      <c r="R113" t="s">
        <v>88</v>
      </c>
      <c r="S113">
        <v>32.672919999999998</v>
      </c>
      <c r="T113">
        <v>-117.02381</v>
      </c>
      <c r="U113" t="s">
        <v>89</v>
      </c>
      <c r="V113" t="b">
        <v>0</v>
      </c>
      <c r="X113" t="s">
        <v>691</v>
      </c>
      <c r="Y113" t="s">
        <v>91</v>
      </c>
      <c r="AA113" t="s">
        <v>699</v>
      </c>
      <c r="AB113" t="s">
        <v>94</v>
      </c>
      <c r="AC113" t="s">
        <v>95</v>
      </c>
      <c r="AD113" t="s">
        <v>96</v>
      </c>
      <c r="AE113">
        <v>1</v>
      </c>
      <c r="AF113" t="s">
        <v>700</v>
      </c>
      <c r="AG113" t="b">
        <v>1</v>
      </c>
      <c r="AH113" t="s">
        <v>701</v>
      </c>
      <c r="AI113" t="s">
        <v>99</v>
      </c>
      <c r="AJ113" t="s">
        <v>100</v>
      </c>
      <c r="AK113">
        <v>23.29</v>
      </c>
      <c r="AL113" t="s">
        <v>101</v>
      </c>
      <c r="AN113" t="s">
        <v>702</v>
      </c>
      <c r="AO113">
        <v>1</v>
      </c>
      <c r="AP113" t="s">
        <v>103</v>
      </c>
      <c r="AQ113">
        <v>103.98</v>
      </c>
      <c r="AR113" t="s">
        <v>101</v>
      </c>
      <c r="AS113" t="s">
        <v>83</v>
      </c>
      <c r="AT113" t="s">
        <v>104</v>
      </c>
      <c r="AU113" t="s">
        <v>696</v>
      </c>
      <c r="AV113" t="s">
        <v>106</v>
      </c>
      <c r="AW113" t="s">
        <v>107</v>
      </c>
      <c r="AX113">
        <v>7</v>
      </c>
      <c r="AY113" t="s">
        <v>108</v>
      </c>
      <c r="AZ113" t="s">
        <v>109</v>
      </c>
      <c r="BA113" t="s">
        <v>110</v>
      </c>
      <c r="BB113" t="s">
        <v>111</v>
      </c>
      <c r="BC113" t="s">
        <v>1614</v>
      </c>
      <c r="BD113" s="1">
        <v>45020</v>
      </c>
      <c r="BE113" t="s">
        <v>704</v>
      </c>
      <c r="BF113" s="1">
        <v>44790</v>
      </c>
      <c r="BG113" t="s">
        <v>114</v>
      </c>
      <c r="BH113" s="1">
        <v>45014</v>
      </c>
      <c r="BI113">
        <v>1</v>
      </c>
      <c r="BJ113">
        <v>0.06</v>
      </c>
      <c r="BK113">
        <v>0.06</v>
      </c>
      <c r="BL113" t="s">
        <v>115</v>
      </c>
      <c r="BM113" t="s">
        <v>116</v>
      </c>
      <c r="BN113">
        <v>0.06</v>
      </c>
      <c r="BO113">
        <v>0.18</v>
      </c>
      <c r="BP113">
        <v>1</v>
      </c>
      <c r="BQ113" t="s">
        <v>117</v>
      </c>
      <c r="BR113" t="s">
        <v>118</v>
      </c>
      <c r="BS113" t="s">
        <v>119</v>
      </c>
      <c r="BT113" t="s">
        <v>120</v>
      </c>
      <c r="BW113" t="b">
        <v>0</v>
      </c>
      <c r="BX113" t="b">
        <v>1</v>
      </c>
      <c r="BY113">
        <f>VLOOKUP(AA113,Comps2,6,FALSE)</f>
        <v>114</v>
      </c>
      <c r="BZ113">
        <f>VLOOKUP(AA113,Comps2,7,FALSE)</f>
        <v>122</v>
      </c>
      <c r="CA113" t="str">
        <f>VLOOKUP(AA113,Comps2,8,FALSE)</f>
        <v>mm</v>
      </c>
      <c r="CB113" t="str">
        <f>VLOOKUP(AA113,Comps2,9,FALSE)</f>
        <v>Field</v>
      </c>
      <c r="CC113">
        <f>VLOOKUP(AA113,Comps2,10,FALSE)</f>
        <v>88</v>
      </c>
      <c r="CD113" t="str">
        <f>VLOOKUP(AA113,Comps2,11,FALSE)</f>
        <v>g</v>
      </c>
      <c r="CE113" t="str">
        <f>VLOOKUP(AA113,Comps2,12,FALSE)</f>
        <v>Field</v>
      </c>
      <c r="CF113">
        <f>VLOOKUP(AA113,Comps2,13,FALSE)</f>
        <v>0</v>
      </c>
      <c r="CG113" t="e">
        <f>VLOOKUP(AA113,Comps2,14,FALSE)</f>
        <v>#N/A</v>
      </c>
      <c r="CH113" t="str">
        <f>VLOOKUP(AA113,Comps2,15,FALSE)</f>
        <v>LAB</v>
      </c>
    </row>
    <row r="114" spans="1:86" x14ac:dyDescent="0.25">
      <c r="A114" s="1">
        <v>44790</v>
      </c>
      <c r="B114">
        <v>8</v>
      </c>
      <c r="C114">
        <v>2022</v>
      </c>
      <c r="D114" t="s">
        <v>687</v>
      </c>
      <c r="E114" t="s">
        <v>688</v>
      </c>
      <c r="F114" t="s">
        <v>78</v>
      </c>
      <c r="G114" t="s">
        <v>79</v>
      </c>
      <c r="H114" t="s">
        <v>80</v>
      </c>
      <c r="I114" t="s">
        <v>81</v>
      </c>
      <c r="J114" t="s">
        <v>82</v>
      </c>
      <c r="K114" t="s">
        <v>83</v>
      </c>
      <c r="L114" t="s">
        <v>84</v>
      </c>
      <c r="M114" t="s">
        <v>689</v>
      </c>
      <c r="N114" t="s">
        <v>86</v>
      </c>
      <c r="O114" s="2">
        <v>0.51041666666666663</v>
      </c>
      <c r="P114" t="s">
        <v>690</v>
      </c>
      <c r="Q114">
        <v>1</v>
      </c>
      <c r="R114" t="s">
        <v>88</v>
      </c>
      <c r="S114">
        <v>32.672919999999998</v>
      </c>
      <c r="T114">
        <v>-117.02381</v>
      </c>
      <c r="U114" t="s">
        <v>89</v>
      </c>
      <c r="V114" t="b">
        <v>0</v>
      </c>
      <c r="X114" t="s">
        <v>691</v>
      </c>
      <c r="Y114" t="s">
        <v>91</v>
      </c>
      <c r="AA114" t="s">
        <v>705</v>
      </c>
      <c r="AB114" t="s">
        <v>94</v>
      </c>
      <c r="AC114" t="s">
        <v>95</v>
      </c>
      <c r="AD114" t="s">
        <v>96</v>
      </c>
      <c r="AE114">
        <v>1</v>
      </c>
      <c r="AF114" t="s">
        <v>706</v>
      </c>
      <c r="AG114" t="b">
        <v>1</v>
      </c>
      <c r="AH114" t="s">
        <v>707</v>
      </c>
      <c r="AI114" t="s">
        <v>99</v>
      </c>
      <c r="AJ114" t="s">
        <v>100</v>
      </c>
      <c r="AK114">
        <v>19.88</v>
      </c>
      <c r="AL114" t="s">
        <v>101</v>
      </c>
      <c r="AN114" t="s">
        <v>702</v>
      </c>
      <c r="AO114">
        <v>1</v>
      </c>
      <c r="AP114" t="s">
        <v>103</v>
      </c>
      <c r="AQ114">
        <v>103.98</v>
      </c>
      <c r="AR114" t="s">
        <v>101</v>
      </c>
      <c r="AS114" t="s">
        <v>83</v>
      </c>
      <c r="AT114" t="s">
        <v>104</v>
      </c>
      <c r="AU114" t="s">
        <v>696</v>
      </c>
      <c r="AV114" t="s">
        <v>106</v>
      </c>
      <c r="AW114" t="s">
        <v>107</v>
      </c>
      <c r="AX114">
        <v>7</v>
      </c>
      <c r="AY114" t="s">
        <v>108</v>
      </c>
      <c r="AZ114" t="s">
        <v>109</v>
      </c>
      <c r="BA114" t="s">
        <v>110</v>
      </c>
      <c r="BB114" t="s">
        <v>111</v>
      </c>
      <c r="BC114" t="s">
        <v>1614</v>
      </c>
      <c r="BD114" s="1">
        <v>45020</v>
      </c>
      <c r="BE114" t="s">
        <v>704</v>
      </c>
      <c r="BF114" s="1">
        <v>44790</v>
      </c>
      <c r="BG114" t="s">
        <v>114</v>
      </c>
      <c r="BH114" s="1">
        <v>45014</v>
      </c>
      <c r="BI114">
        <v>1</v>
      </c>
      <c r="BJ114">
        <v>0.06</v>
      </c>
      <c r="BK114">
        <v>0.06</v>
      </c>
      <c r="BL114" t="s">
        <v>115</v>
      </c>
      <c r="BM114" t="s">
        <v>116</v>
      </c>
      <c r="BN114">
        <v>0.06</v>
      </c>
      <c r="BO114">
        <v>0.18</v>
      </c>
      <c r="BP114">
        <v>1</v>
      </c>
      <c r="BQ114" t="s">
        <v>117</v>
      </c>
      <c r="BR114" t="s">
        <v>118</v>
      </c>
      <c r="BS114" t="s">
        <v>119</v>
      </c>
      <c r="BT114" t="s">
        <v>120</v>
      </c>
      <c r="BW114" t="b">
        <v>0</v>
      </c>
      <c r="BX114" t="b">
        <v>1</v>
      </c>
      <c r="BY114">
        <f>VLOOKUP(AA114,Comps2,6,FALSE)</f>
        <v>102</v>
      </c>
      <c r="BZ114">
        <f>VLOOKUP(AA114,Comps2,7,FALSE)</f>
        <v>113</v>
      </c>
      <c r="CA114" t="str">
        <f>VLOOKUP(AA114,Comps2,8,FALSE)</f>
        <v>mm</v>
      </c>
      <c r="CB114" t="str">
        <f>VLOOKUP(AA114,Comps2,9,FALSE)</f>
        <v>Field</v>
      </c>
      <c r="CC114">
        <f>VLOOKUP(AA114,Comps2,10,FALSE)</f>
        <v>76</v>
      </c>
      <c r="CD114" t="str">
        <f>VLOOKUP(AA114,Comps2,11,FALSE)</f>
        <v>g</v>
      </c>
      <c r="CE114" t="str">
        <f>VLOOKUP(AA114,Comps2,12,FALSE)</f>
        <v>Field</v>
      </c>
      <c r="CF114">
        <f>VLOOKUP(AA114,Comps2,13,FALSE)</f>
        <v>0</v>
      </c>
      <c r="CG114" t="e">
        <f>VLOOKUP(AA114,Comps2,14,FALSE)</f>
        <v>#N/A</v>
      </c>
      <c r="CH114" t="str">
        <f>VLOOKUP(AA114,Comps2,15,FALSE)</f>
        <v>LAB</v>
      </c>
    </row>
    <row r="115" spans="1:86" x14ac:dyDescent="0.25">
      <c r="A115" s="1">
        <v>44790</v>
      </c>
      <c r="B115">
        <v>8</v>
      </c>
      <c r="C115">
        <v>2022</v>
      </c>
      <c r="D115" t="s">
        <v>687</v>
      </c>
      <c r="E115" t="s">
        <v>688</v>
      </c>
      <c r="F115" t="s">
        <v>78</v>
      </c>
      <c r="G115" t="s">
        <v>79</v>
      </c>
      <c r="H115" t="s">
        <v>80</v>
      </c>
      <c r="I115" t="s">
        <v>81</v>
      </c>
      <c r="J115" t="s">
        <v>82</v>
      </c>
      <c r="K115" t="s">
        <v>83</v>
      </c>
      <c r="L115" t="s">
        <v>84</v>
      </c>
      <c r="M115" t="s">
        <v>689</v>
      </c>
      <c r="N115" t="s">
        <v>86</v>
      </c>
      <c r="O115" s="2">
        <v>0.51041666666666663</v>
      </c>
      <c r="P115" t="s">
        <v>690</v>
      </c>
      <c r="Q115">
        <v>1</v>
      </c>
      <c r="R115" t="s">
        <v>88</v>
      </c>
      <c r="S115">
        <v>32.672919999999998</v>
      </c>
      <c r="T115">
        <v>-117.02381</v>
      </c>
      <c r="U115" t="s">
        <v>89</v>
      </c>
      <c r="V115" t="b">
        <v>0</v>
      </c>
      <c r="X115" t="s">
        <v>691</v>
      </c>
      <c r="Y115" t="s">
        <v>91</v>
      </c>
      <c r="AA115" t="s">
        <v>708</v>
      </c>
      <c r="AB115" t="s">
        <v>94</v>
      </c>
      <c r="AC115" t="s">
        <v>95</v>
      </c>
      <c r="AD115" t="s">
        <v>96</v>
      </c>
      <c r="AE115">
        <v>1</v>
      </c>
      <c r="AF115" t="s">
        <v>709</v>
      </c>
      <c r="AG115" t="b">
        <v>1</v>
      </c>
      <c r="AH115" t="s">
        <v>710</v>
      </c>
      <c r="AI115" t="s">
        <v>99</v>
      </c>
      <c r="AJ115" t="s">
        <v>100</v>
      </c>
      <c r="AK115">
        <v>18.84</v>
      </c>
      <c r="AL115" t="s">
        <v>101</v>
      </c>
      <c r="AN115" t="s">
        <v>702</v>
      </c>
      <c r="AO115">
        <v>1</v>
      </c>
      <c r="AP115" t="s">
        <v>103</v>
      </c>
      <c r="AQ115">
        <v>103.98</v>
      </c>
      <c r="AR115" t="s">
        <v>101</v>
      </c>
      <c r="AS115" t="s">
        <v>83</v>
      </c>
      <c r="AT115" t="s">
        <v>104</v>
      </c>
      <c r="AU115" t="s">
        <v>696</v>
      </c>
      <c r="AV115" t="s">
        <v>106</v>
      </c>
      <c r="AW115" t="s">
        <v>107</v>
      </c>
      <c r="AX115">
        <v>7</v>
      </c>
      <c r="AY115" t="s">
        <v>108</v>
      </c>
      <c r="AZ115" t="s">
        <v>109</v>
      </c>
      <c r="BA115" t="s">
        <v>110</v>
      </c>
      <c r="BB115" t="s">
        <v>111</v>
      </c>
      <c r="BC115" t="s">
        <v>1614</v>
      </c>
      <c r="BD115" s="1">
        <v>45020</v>
      </c>
      <c r="BE115" t="s">
        <v>704</v>
      </c>
      <c r="BF115" s="1">
        <v>44790</v>
      </c>
      <c r="BG115" t="s">
        <v>114</v>
      </c>
      <c r="BH115" s="1">
        <v>45014</v>
      </c>
      <c r="BI115">
        <v>1</v>
      </c>
      <c r="BJ115">
        <v>0.06</v>
      </c>
      <c r="BK115">
        <v>0.06</v>
      </c>
      <c r="BL115" t="s">
        <v>115</v>
      </c>
      <c r="BM115" t="s">
        <v>116</v>
      </c>
      <c r="BN115">
        <v>0.06</v>
      </c>
      <c r="BO115">
        <v>0.18</v>
      </c>
      <c r="BP115">
        <v>1</v>
      </c>
      <c r="BQ115" t="s">
        <v>117</v>
      </c>
      <c r="BR115" t="s">
        <v>118</v>
      </c>
      <c r="BS115" t="s">
        <v>119</v>
      </c>
      <c r="BT115" t="s">
        <v>120</v>
      </c>
      <c r="BW115" t="b">
        <v>0</v>
      </c>
      <c r="BX115" t="b">
        <v>1</v>
      </c>
      <c r="BY115">
        <f>VLOOKUP(AA115,Comps2,6,FALSE)</f>
        <v>103</v>
      </c>
      <c r="BZ115">
        <f>VLOOKUP(AA115,Comps2,7,FALSE)</f>
        <v>113</v>
      </c>
      <c r="CA115" t="str">
        <f>VLOOKUP(AA115,Comps2,8,FALSE)</f>
        <v>mm</v>
      </c>
      <c r="CB115" t="str">
        <f>VLOOKUP(AA115,Comps2,9,FALSE)</f>
        <v>Field</v>
      </c>
      <c r="CC115">
        <f>VLOOKUP(AA115,Comps2,10,FALSE)</f>
        <v>71</v>
      </c>
      <c r="CD115" t="str">
        <f>VLOOKUP(AA115,Comps2,11,FALSE)</f>
        <v>g</v>
      </c>
      <c r="CE115" t="str">
        <f>VLOOKUP(AA115,Comps2,12,FALSE)</f>
        <v>Field</v>
      </c>
      <c r="CF115">
        <f>VLOOKUP(AA115,Comps2,13,FALSE)</f>
        <v>0</v>
      </c>
      <c r="CG115" t="e">
        <f>VLOOKUP(AA115,Comps2,14,FALSE)</f>
        <v>#N/A</v>
      </c>
      <c r="CH115" t="str">
        <f>VLOOKUP(AA115,Comps2,15,FALSE)</f>
        <v>LAB</v>
      </c>
    </row>
    <row r="116" spans="1:86" x14ac:dyDescent="0.25">
      <c r="A116" s="1">
        <v>44790</v>
      </c>
      <c r="B116">
        <v>8</v>
      </c>
      <c r="C116">
        <v>2022</v>
      </c>
      <c r="D116" t="s">
        <v>687</v>
      </c>
      <c r="E116" t="s">
        <v>688</v>
      </c>
      <c r="F116" t="s">
        <v>78</v>
      </c>
      <c r="G116" t="s">
        <v>79</v>
      </c>
      <c r="H116" t="s">
        <v>80</v>
      </c>
      <c r="I116" t="s">
        <v>81</v>
      </c>
      <c r="J116" t="s">
        <v>82</v>
      </c>
      <c r="K116" t="s">
        <v>83</v>
      </c>
      <c r="L116" t="s">
        <v>84</v>
      </c>
      <c r="M116" t="s">
        <v>689</v>
      </c>
      <c r="N116" t="s">
        <v>86</v>
      </c>
      <c r="O116" s="2">
        <v>0.51041666666666663</v>
      </c>
      <c r="P116" t="s">
        <v>690</v>
      </c>
      <c r="Q116">
        <v>1</v>
      </c>
      <c r="R116" t="s">
        <v>88</v>
      </c>
      <c r="S116">
        <v>32.672919999999998</v>
      </c>
      <c r="T116">
        <v>-117.02381</v>
      </c>
      <c r="U116" t="s">
        <v>89</v>
      </c>
      <c r="V116" t="b">
        <v>0</v>
      </c>
      <c r="X116" t="s">
        <v>691</v>
      </c>
      <c r="Y116" t="s">
        <v>91</v>
      </c>
      <c r="AA116" t="s">
        <v>711</v>
      </c>
      <c r="AB116" t="s">
        <v>94</v>
      </c>
      <c r="AC116" t="s">
        <v>95</v>
      </c>
      <c r="AD116" t="s">
        <v>96</v>
      </c>
      <c r="AE116">
        <v>1</v>
      </c>
      <c r="AF116" t="s">
        <v>712</v>
      </c>
      <c r="AG116" t="b">
        <v>1</v>
      </c>
      <c r="AH116" t="s">
        <v>713</v>
      </c>
      <c r="AI116" t="s">
        <v>99</v>
      </c>
      <c r="AJ116" t="s">
        <v>100</v>
      </c>
      <c r="AK116">
        <v>16.059999999999999</v>
      </c>
      <c r="AL116" t="s">
        <v>101</v>
      </c>
      <c r="AN116" t="s">
        <v>702</v>
      </c>
      <c r="AO116">
        <v>1</v>
      </c>
      <c r="AP116" t="s">
        <v>103</v>
      </c>
      <c r="AQ116">
        <v>103.98</v>
      </c>
      <c r="AR116" t="s">
        <v>101</v>
      </c>
      <c r="AS116" t="s">
        <v>83</v>
      </c>
      <c r="AT116" t="s">
        <v>104</v>
      </c>
      <c r="AU116" t="s">
        <v>696</v>
      </c>
      <c r="AV116" t="s">
        <v>106</v>
      </c>
      <c r="AW116" t="s">
        <v>107</v>
      </c>
      <c r="AX116">
        <v>7</v>
      </c>
      <c r="AY116" t="s">
        <v>108</v>
      </c>
      <c r="AZ116" t="s">
        <v>109</v>
      </c>
      <c r="BA116" t="s">
        <v>110</v>
      </c>
      <c r="BB116" t="s">
        <v>111</v>
      </c>
      <c r="BC116" t="s">
        <v>1614</v>
      </c>
      <c r="BD116" s="1">
        <v>45020</v>
      </c>
      <c r="BE116" t="s">
        <v>704</v>
      </c>
      <c r="BF116" s="1">
        <v>44790</v>
      </c>
      <c r="BG116" t="s">
        <v>114</v>
      </c>
      <c r="BH116" s="1">
        <v>45014</v>
      </c>
      <c r="BI116">
        <v>1</v>
      </c>
      <c r="BJ116">
        <v>0.06</v>
      </c>
      <c r="BK116">
        <v>0.06</v>
      </c>
      <c r="BL116" t="s">
        <v>115</v>
      </c>
      <c r="BM116" t="s">
        <v>116</v>
      </c>
      <c r="BN116">
        <v>0.06</v>
      </c>
      <c r="BO116">
        <v>0.18</v>
      </c>
      <c r="BP116">
        <v>1</v>
      </c>
      <c r="BQ116" t="s">
        <v>117</v>
      </c>
      <c r="BR116" t="s">
        <v>118</v>
      </c>
      <c r="BS116" t="s">
        <v>119</v>
      </c>
      <c r="BT116" t="s">
        <v>120</v>
      </c>
      <c r="BW116" t="b">
        <v>0</v>
      </c>
      <c r="BX116" t="b">
        <v>1</v>
      </c>
      <c r="BY116">
        <f>VLOOKUP(AA116,Comps2,6,FALSE)</f>
        <v>103</v>
      </c>
      <c r="BZ116">
        <f>VLOOKUP(AA116,Comps2,7,FALSE)</f>
        <v>113</v>
      </c>
      <c r="CA116" t="str">
        <f>VLOOKUP(AA116,Comps2,8,FALSE)</f>
        <v>mm</v>
      </c>
      <c r="CB116" t="str">
        <f>VLOOKUP(AA116,Comps2,9,FALSE)</f>
        <v>Field</v>
      </c>
      <c r="CC116">
        <f>VLOOKUP(AA116,Comps2,10,FALSE)</f>
        <v>60</v>
      </c>
      <c r="CD116" t="str">
        <f>VLOOKUP(AA116,Comps2,11,FALSE)</f>
        <v>g</v>
      </c>
      <c r="CE116" t="str">
        <f>VLOOKUP(AA116,Comps2,12,FALSE)</f>
        <v>Field</v>
      </c>
      <c r="CF116">
        <f>VLOOKUP(AA116,Comps2,13,FALSE)</f>
        <v>0</v>
      </c>
      <c r="CG116" t="e">
        <f>VLOOKUP(AA116,Comps2,14,FALSE)</f>
        <v>#N/A</v>
      </c>
      <c r="CH116" t="str">
        <f>VLOOKUP(AA116,Comps2,15,FALSE)</f>
        <v>LAB</v>
      </c>
    </row>
    <row r="117" spans="1:86" x14ac:dyDescent="0.25">
      <c r="A117" s="1">
        <v>44790</v>
      </c>
      <c r="B117">
        <v>8</v>
      </c>
      <c r="C117">
        <v>2022</v>
      </c>
      <c r="D117" t="s">
        <v>687</v>
      </c>
      <c r="E117" t="s">
        <v>688</v>
      </c>
      <c r="F117" t="s">
        <v>78</v>
      </c>
      <c r="G117" t="s">
        <v>79</v>
      </c>
      <c r="H117" t="s">
        <v>80</v>
      </c>
      <c r="I117" t="s">
        <v>81</v>
      </c>
      <c r="J117" t="s">
        <v>82</v>
      </c>
      <c r="K117" t="s">
        <v>83</v>
      </c>
      <c r="L117" t="s">
        <v>84</v>
      </c>
      <c r="M117" t="s">
        <v>689</v>
      </c>
      <c r="N117" t="s">
        <v>86</v>
      </c>
      <c r="O117" s="2">
        <v>0.51041666666666663</v>
      </c>
      <c r="P117" t="s">
        <v>690</v>
      </c>
      <c r="Q117">
        <v>1</v>
      </c>
      <c r="R117" t="s">
        <v>88</v>
      </c>
      <c r="S117">
        <v>32.672919999999998</v>
      </c>
      <c r="T117">
        <v>-117.02381</v>
      </c>
      <c r="U117" t="s">
        <v>89</v>
      </c>
      <c r="V117" t="b">
        <v>0</v>
      </c>
      <c r="X117" t="s">
        <v>691</v>
      </c>
      <c r="Y117" t="s">
        <v>91</v>
      </c>
      <c r="AA117" t="s">
        <v>714</v>
      </c>
      <c r="AB117" t="s">
        <v>94</v>
      </c>
      <c r="AC117" t="s">
        <v>95</v>
      </c>
      <c r="AD117" t="s">
        <v>96</v>
      </c>
      <c r="AE117">
        <v>1</v>
      </c>
      <c r="AF117" t="s">
        <v>715</v>
      </c>
      <c r="AG117" t="b">
        <v>1</v>
      </c>
      <c r="AH117" t="s">
        <v>716</v>
      </c>
      <c r="AI117" t="s">
        <v>99</v>
      </c>
      <c r="AJ117" t="s">
        <v>100</v>
      </c>
      <c r="AK117">
        <v>25.91</v>
      </c>
      <c r="AL117" t="s">
        <v>101</v>
      </c>
      <c r="AN117" t="s">
        <v>702</v>
      </c>
      <c r="AO117">
        <v>1</v>
      </c>
      <c r="AP117" t="s">
        <v>103</v>
      </c>
      <c r="AQ117">
        <v>103.98</v>
      </c>
      <c r="AR117" t="s">
        <v>101</v>
      </c>
      <c r="AS117" t="s">
        <v>83</v>
      </c>
      <c r="AT117" t="s">
        <v>104</v>
      </c>
      <c r="AU117" t="s">
        <v>696</v>
      </c>
      <c r="AV117" t="s">
        <v>106</v>
      </c>
      <c r="AW117" t="s">
        <v>107</v>
      </c>
      <c r="AX117">
        <v>7</v>
      </c>
      <c r="AY117" t="s">
        <v>108</v>
      </c>
      <c r="AZ117" t="s">
        <v>109</v>
      </c>
      <c r="BA117" t="s">
        <v>110</v>
      </c>
      <c r="BB117" t="s">
        <v>111</v>
      </c>
      <c r="BC117" t="s">
        <v>1614</v>
      </c>
      <c r="BD117" s="1">
        <v>45020</v>
      </c>
      <c r="BE117" t="s">
        <v>704</v>
      </c>
      <c r="BF117" s="1">
        <v>44790</v>
      </c>
      <c r="BG117" t="s">
        <v>114</v>
      </c>
      <c r="BH117" s="1">
        <v>45014</v>
      </c>
      <c r="BI117">
        <v>1</v>
      </c>
      <c r="BJ117">
        <v>0.06</v>
      </c>
      <c r="BK117">
        <v>0.06</v>
      </c>
      <c r="BL117" t="s">
        <v>115</v>
      </c>
      <c r="BM117" t="s">
        <v>116</v>
      </c>
      <c r="BN117">
        <v>0.06</v>
      </c>
      <c r="BO117">
        <v>0.18</v>
      </c>
      <c r="BP117">
        <v>1</v>
      </c>
      <c r="BQ117" t="s">
        <v>117</v>
      </c>
      <c r="BR117" t="s">
        <v>118</v>
      </c>
      <c r="BS117" t="s">
        <v>119</v>
      </c>
      <c r="BT117" t="s">
        <v>120</v>
      </c>
      <c r="BW117" t="b">
        <v>0</v>
      </c>
      <c r="BX117" t="b">
        <v>1</v>
      </c>
      <c r="BY117">
        <f>VLOOKUP(AA117,Comps2,6,FALSE)</f>
        <v>115</v>
      </c>
      <c r="BZ117">
        <f>VLOOKUP(AA117,Comps2,7,FALSE)</f>
        <v>124</v>
      </c>
      <c r="CA117" t="str">
        <f>VLOOKUP(AA117,Comps2,8,FALSE)</f>
        <v>mm</v>
      </c>
      <c r="CB117" t="str">
        <f>VLOOKUP(AA117,Comps2,9,FALSE)</f>
        <v>Field</v>
      </c>
      <c r="CC117">
        <f>VLOOKUP(AA117,Comps2,10,FALSE)</f>
        <v>98</v>
      </c>
      <c r="CD117" t="str">
        <f>VLOOKUP(AA117,Comps2,11,FALSE)</f>
        <v>g</v>
      </c>
      <c r="CE117" t="str">
        <f>VLOOKUP(AA117,Comps2,12,FALSE)</f>
        <v>Field</v>
      </c>
      <c r="CF117">
        <f>VLOOKUP(AA117,Comps2,13,FALSE)</f>
        <v>0</v>
      </c>
      <c r="CG117" t="e">
        <f>VLOOKUP(AA117,Comps2,14,FALSE)</f>
        <v>#N/A</v>
      </c>
      <c r="CH117" t="str">
        <f>VLOOKUP(AA117,Comps2,15,FALSE)</f>
        <v>LAB</v>
      </c>
    </row>
    <row r="118" spans="1:86" x14ac:dyDescent="0.25">
      <c r="A118" s="1">
        <v>44790</v>
      </c>
      <c r="B118">
        <v>8</v>
      </c>
      <c r="C118">
        <v>2022</v>
      </c>
      <c r="D118" t="s">
        <v>687</v>
      </c>
      <c r="E118" t="s">
        <v>688</v>
      </c>
      <c r="F118" t="s">
        <v>78</v>
      </c>
      <c r="G118" t="s">
        <v>79</v>
      </c>
      <c r="H118" t="s">
        <v>80</v>
      </c>
      <c r="I118" t="s">
        <v>81</v>
      </c>
      <c r="J118" t="s">
        <v>82</v>
      </c>
      <c r="K118" t="s">
        <v>83</v>
      </c>
      <c r="L118" t="s">
        <v>84</v>
      </c>
      <c r="M118" t="s">
        <v>689</v>
      </c>
      <c r="N118" t="s">
        <v>86</v>
      </c>
      <c r="O118" s="2">
        <v>0.51041666666666663</v>
      </c>
      <c r="P118" t="s">
        <v>690</v>
      </c>
      <c r="Q118">
        <v>1</v>
      </c>
      <c r="R118" t="s">
        <v>88</v>
      </c>
      <c r="S118">
        <v>32.672919999999998</v>
      </c>
      <c r="T118">
        <v>-117.02381</v>
      </c>
      <c r="U118" t="s">
        <v>89</v>
      </c>
      <c r="V118" t="b">
        <v>0</v>
      </c>
      <c r="X118" t="s">
        <v>691</v>
      </c>
      <c r="Y118" t="s">
        <v>91</v>
      </c>
      <c r="AA118" t="s">
        <v>717</v>
      </c>
      <c r="AB118" t="s">
        <v>94</v>
      </c>
      <c r="AC118" t="s">
        <v>95</v>
      </c>
      <c r="AD118" t="s">
        <v>96</v>
      </c>
      <c r="AE118">
        <v>1</v>
      </c>
      <c r="AF118" t="s">
        <v>718</v>
      </c>
      <c r="AG118" t="b">
        <v>1</v>
      </c>
      <c r="AH118" t="s">
        <v>719</v>
      </c>
      <c r="AI118" t="s">
        <v>146</v>
      </c>
      <c r="AJ118" t="s">
        <v>147</v>
      </c>
      <c r="AK118">
        <v>3.03</v>
      </c>
      <c r="AL118" t="s">
        <v>101</v>
      </c>
      <c r="AN118" t="s">
        <v>695</v>
      </c>
      <c r="AO118">
        <v>1</v>
      </c>
      <c r="AP118" t="s">
        <v>103</v>
      </c>
      <c r="AQ118">
        <v>15.15</v>
      </c>
      <c r="AR118" t="s">
        <v>101</v>
      </c>
      <c r="AS118" t="s">
        <v>83</v>
      </c>
      <c r="AT118" t="s">
        <v>104</v>
      </c>
      <c r="AU118" t="s">
        <v>696</v>
      </c>
      <c r="AV118" t="s">
        <v>106</v>
      </c>
      <c r="AW118" t="s">
        <v>107</v>
      </c>
      <c r="AX118">
        <v>7</v>
      </c>
      <c r="AY118" t="s">
        <v>108</v>
      </c>
      <c r="AZ118" t="s">
        <v>109</v>
      </c>
      <c r="BA118" t="s">
        <v>110</v>
      </c>
      <c r="BB118" t="s">
        <v>111</v>
      </c>
      <c r="BC118" t="s">
        <v>1614</v>
      </c>
      <c r="BD118" s="1">
        <v>45020</v>
      </c>
      <c r="BE118" t="s">
        <v>698</v>
      </c>
      <c r="BF118" s="1">
        <v>44790</v>
      </c>
      <c r="BG118" t="s">
        <v>114</v>
      </c>
      <c r="BH118" s="1">
        <v>45014</v>
      </c>
      <c r="BI118">
        <v>1</v>
      </c>
      <c r="BJ118">
        <v>1.1200000000000001</v>
      </c>
      <c r="BK118">
        <v>1.1200000000000001</v>
      </c>
      <c r="BL118" t="s">
        <v>123</v>
      </c>
      <c r="BM118" t="s">
        <v>124</v>
      </c>
      <c r="BN118">
        <v>0.06</v>
      </c>
      <c r="BO118">
        <v>0.18</v>
      </c>
      <c r="BP118">
        <v>1</v>
      </c>
      <c r="BQ118" t="s">
        <v>117</v>
      </c>
      <c r="BR118" t="s">
        <v>118</v>
      </c>
      <c r="BS118" t="s">
        <v>119</v>
      </c>
      <c r="BT118" t="s">
        <v>120</v>
      </c>
      <c r="BW118" t="b">
        <v>0</v>
      </c>
      <c r="BX118" t="b">
        <v>1</v>
      </c>
      <c r="BY118">
        <f>VLOOKUP(AA118,Comps2,6,FALSE)</f>
        <v>98</v>
      </c>
      <c r="BZ118">
        <f>VLOOKUP(AA118,Comps2,7,FALSE)</f>
        <v>107</v>
      </c>
      <c r="CA118" t="str">
        <f>VLOOKUP(AA118,Comps2,8,FALSE)</f>
        <v>mm</v>
      </c>
      <c r="CB118" t="str">
        <f>VLOOKUP(AA118,Comps2,9,FALSE)</f>
        <v>Field</v>
      </c>
      <c r="CC118">
        <f>VLOOKUP(AA118,Comps2,10,FALSE)</f>
        <v>69</v>
      </c>
      <c r="CD118" t="str">
        <f>VLOOKUP(AA118,Comps2,11,FALSE)</f>
        <v>g</v>
      </c>
      <c r="CE118" t="str">
        <f>VLOOKUP(AA118,Comps2,12,FALSE)</f>
        <v>Field</v>
      </c>
      <c r="CF118">
        <f>VLOOKUP(AA118,Comps2,13,FALSE)</f>
        <v>0</v>
      </c>
      <c r="CG118" t="e">
        <f>VLOOKUP(AA118,Comps2,14,FALSE)</f>
        <v>#N/A</v>
      </c>
      <c r="CH118" t="str">
        <f>VLOOKUP(AA118,Comps2,15,FALSE)</f>
        <v>LAB</v>
      </c>
    </row>
    <row r="119" spans="1:86" x14ac:dyDescent="0.25">
      <c r="A119" s="1">
        <v>44790</v>
      </c>
      <c r="B119">
        <v>8</v>
      </c>
      <c r="C119">
        <v>2022</v>
      </c>
      <c r="D119" t="s">
        <v>687</v>
      </c>
      <c r="E119" t="s">
        <v>688</v>
      </c>
      <c r="F119" t="s">
        <v>78</v>
      </c>
      <c r="G119" t="s">
        <v>79</v>
      </c>
      <c r="H119" t="s">
        <v>80</v>
      </c>
      <c r="I119" t="s">
        <v>81</v>
      </c>
      <c r="J119" t="s">
        <v>82</v>
      </c>
      <c r="K119" t="s">
        <v>83</v>
      </c>
      <c r="L119" t="s">
        <v>84</v>
      </c>
      <c r="M119" t="s">
        <v>689</v>
      </c>
      <c r="N119" t="s">
        <v>86</v>
      </c>
      <c r="O119" s="2">
        <v>0.51041666666666663</v>
      </c>
      <c r="P119" t="s">
        <v>690</v>
      </c>
      <c r="Q119">
        <v>1</v>
      </c>
      <c r="R119" t="s">
        <v>88</v>
      </c>
      <c r="S119">
        <v>32.672919999999998</v>
      </c>
      <c r="T119">
        <v>-117.02381</v>
      </c>
      <c r="U119" t="s">
        <v>89</v>
      </c>
      <c r="V119" t="b">
        <v>0</v>
      </c>
      <c r="X119" t="s">
        <v>691</v>
      </c>
      <c r="Y119" t="s">
        <v>91</v>
      </c>
      <c r="AA119" t="s">
        <v>720</v>
      </c>
      <c r="AB119" t="s">
        <v>94</v>
      </c>
      <c r="AC119" t="s">
        <v>95</v>
      </c>
      <c r="AD119" t="s">
        <v>96</v>
      </c>
      <c r="AE119">
        <v>1</v>
      </c>
      <c r="AF119" t="s">
        <v>721</v>
      </c>
      <c r="AG119" t="b">
        <v>1</v>
      </c>
      <c r="AH119" t="s">
        <v>722</v>
      </c>
      <c r="AI119" t="s">
        <v>146</v>
      </c>
      <c r="AJ119" t="s">
        <v>147</v>
      </c>
      <c r="AK119">
        <v>3.03</v>
      </c>
      <c r="AL119" t="s">
        <v>101</v>
      </c>
      <c r="AN119" t="s">
        <v>695</v>
      </c>
      <c r="AO119">
        <v>1</v>
      </c>
      <c r="AP119" t="s">
        <v>103</v>
      </c>
      <c r="AQ119">
        <v>15.15</v>
      </c>
      <c r="AR119" t="s">
        <v>101</v>
      </c>
      <c r="AS119" t="s">
        <v>83</v>
      </c>
      <c r="AT119" t="s">
        <v>104</v>
      </c>
      <c r="AU119" t="s">
        <v>696</v>
      </c>
      <c r="AV119" t="s">
        <v>106</v>
      </c>
      <c r="AW119" t="s">
        <v>107</v>
      </c>
      <c r="AX119">
        <v>7</v>
      </c>
      <c r="AY119" t="s">
        <v>108</v>
      </c>
      <c r="AZ119" t="s">
        <v>109</v>
      </c>
      <c r="BA119" t="s">
        <v>110</v>
      </c>
      <c r="BB119" t="s">
        <v>111</v>
      </c>
      <c r="BC119" t="s">
        <v>1614</v>
      </c>
      <c r="BD119" s="1">
        <v>45020</v>
      </c>
      <c r="BE119" t="s">
        <v>698</v>
      </c>
      <c r="BF119" s="1">
        <v>44790</v>
      </c>
      <c r="BG119" t="s">
        <v>114</v>
      </c>
      <c r="BH119" s="1">
        <v>45014</v>
      </c>
      <c r="BI119">
        <v>1</v>
      </c>
      <c r="BJ119">
        <v>1.1200000000000001</v>
      </c>
      <c r="BK119">
        <v>1.1200000000000001</v>
      </c>
      <c r="BL119" t="s">
        <v>123</v>
      </c>
      <c r="BM119" t="s">
        <v>124</v>
      </c>
      <c r="BN119">
        <v>0.06</v>
      </c>
      <c r="BO119">
        <v>0.18</v>
      </c>
      <c r="BP119">
        <v>1</v>
      </c>
      <c r="BQ119" t="s">
        <v>117</v>
      </c>
      <c r="BR119" t="s">
        <v>118</v>
      </c>
      <c r="BS119" t="s">
        <v>119</v>
      </c>
      <c r="BT119" t="s">
        <v>120</v>
      </c>
      <c r="BW119" t="b">
        <v>0</v>
      </c>
      <c r="BX119" t="b">
        <v>1</v>
      </c>
      <c r="BY119">
        <f>VLOOKUP(AA119,Comps2,6,FALSE)</f>
        <v>91</v>
      </c>
      <c r="BZ119">
        <f>VLOOKUP(AA119,Comps2,7,FALSE)</f>
        <v>102</v>
      </c>
      <c r="CA119" t="str">
        <f>VLOOKUP(AA119,Comps2,8,FALSE)</f>
        <v>mm</v>
      </c>
      <c r="CB119" t="str">
        <f>VLOOKUP(AA119,Comps2,9,FALSE)</f>
        <v>Field</v>
      </c>
      <c r="CC119">
        <f>VLOOKUP(AA119,Comps2,10,FALSE)</f>
        <v>59</v>
      </c>
      <c r="CD119" t="str">
        <f>VLOOKUP(AA119,Comps2,11,FALSE)</f>
        <v>g</v>
      </c>
      <c r="CE119" t="str">
        <f>VLOOKUP(AA119,Comps2,12,FALSE)</f>
        <v>Field</v>
      </c>
      <c r="CF119">
        <f>VLOOKUP(AA119,Comps2,13,FALSE)</f>
        <v>0</v>
      </c>
      <c r="CG119" t="e">
        <f>VLOOKUP(AA119,Comps2,14,FALSE)</f>
        <v>#N/A</v>
      </c>
      <c r="CH119" t="str">
        <f>VLOOKUP(AA119,Comps2,15,FALSE)</f>
        <v>LAB</v>
      </c>
    </row>
    <row r="120" spans="1:86" x14ac:dyDescent="0.25">
      <c r="A120" s="1">
        <v>44790</v>
      </c>
      <c r="B120">
        <v>8</v>
      </c>
      <c r="C120">
        <v>2022</v>
      </c>
      <c r="D120" t="s">
        <v>687</v>
      </c>
      <c r="E120" t="s">
        <v>688</v>
      </c>
      <c r="F120" t="s">
        <v>78</v>
      </c>
      <c r="G120" t="s">
        <v>79</v>
      </c>
      <c r="H120" t="s">
        <v>80</v>
      </c>
      <c r="I120" t="s">
        <v>81</v>
      </c>
      <c r="J120" t="s">
        <v>82</v>
      </c>
      <c r="K120" t="s">
        <v>83</v>
      </c>
      <c r="L120" t="s">
        <v>84</v>
      </c>
      <c r="M120" t="s">
        <v>689</v>
      </c>
      <c r="N120" t="s">
        <v>86</v>
      </c>
      <c r="O120" s="2">
        <v>0.51041666666666663</v>
      </c>
      <c r="P120" t="s">
        <v>690</v>
      </c>
      <c r="Q120">
        <v>1</v>
      </c>
      <c r="R120" t="s">
        <v>88</v>
      </c>
      <c r="S120">
        <v>32.672919999999998</v>
      </c>
      <c r="T120">
        <v>-117.02381</v>
      </c>
      <c r="U120" t="s">
        <v>89</v>
      </c>
      <c r="V120" t="b">
        <v>0</v>
      </c>
      <c r="X120" t="s">
        <v>691</v>
      </c>
      <c r="Y120" t="s">
        <v>91</v>
      </c>
      <c r="AA120" t="s">
        <v>723</v>
      </c>
      <c r="AB120" t="s">
        <v>94</v>
      </c>
      <c r="AC120" t="s">
        <v>95</v>
      </c>
      <c r="AD120" t="s">
        <v>96</v>
      </c>
      <c r="AE120">
        <v>1</v>
      </c>
      <c r="AF120" t="s">
        <v>724</v>
      </c>
      <c r="AG120" t="b">
        <v>1</v>
      </c>
      <c r="AH120" t="s">
        <v>725</v>
      </c>
      <c r="AI120" t="s">
        <v>146</v>
      </c>
      <c r="AJ120" t="s">
        <v>147</v>
      </c>
      <c r="AK120">
        <v>3.03</v>
      </c>
      <c r="AL120" t="s">
        <v>101</v>
      </c>
      <c r="AN120" t="s">
        <v>695</v>
      </c>
      <c r="AO120">
        <v>1</v>
      </c>
      <c r="AP120" t="s">
        <v>103</v>
      </c>
      <c r="AQ120">
        <v>15.15</v>
      </c>
      <c r="AR120" t="s">
        <v>101</v>
      </c>
      <c r="AS120" t="s">
        <v>83</v>
      </c>
      <c r="AT120" t="s">
        <v>104</v>
      </c>
      <c r="AU120" t="s">
        <v>696</v>
      </c>
      <c r="AV120" t="s">
        <v>106</v>
      </c>
      <c r="AW120" t="s">
        <v>107</v>
      </c>
      <c r="AX120">
        <v>7</v>
      </c>
      <c r="AY120" t="s">
        <v>108</v>
      </c>
      <c r="AZ120" t="s">
        <v>109</v>
      </c>
      <c r="BA120" t="s">
        <v>110</v>
      </c>
      <c r="BB120" t="s">
        <v>111</v>
      </c>
      <c r="BC120" t="s">
        <v>1614</v>
      </c>
      <c r="BD120" s="1">
        <v>45020</v>
      </c>
      <c r="BE120" t="s">
        <v>698</v>
      </c>
      <c r="BF120" s="1">
        <v>44790</v>
      </c>
      <c r="BG120" t="s">
        <v>114</v>
      </c>
      <c r="BH120" s="1">
        <v>45014</v>
      </c>
      <c r="BI120">
        <v>1</v>
      </c>
      <c r="BJ120">
        <v>1.1200000000000001</v>
      </c>
      <c r="BK120">
        <v>1.1200000000000001</v>
      </c>
      <c r="BL120" t="s">
        <v>123</v>
      </c>
      <c r="BM120" t="s">
        <v>124</v>
      </c>
      <c r="BN120">
        <v>0.06</v>
      </c>
      <c r="BO120">
        <v>0.18</v>
      </c>
      <c r="BP120">
        <v>1</v>
      </c>
      <c r="BQ120" t="s">
        <v>117</v>
      </c>
      <c r="BR120" t="s">
        <v>118</v>
      </c>
      <c r="BS120" t="s">
        <v>119</v>
      </c>
      <c r="BT120" t="s">
        <v>120</v>
      </c>
      <c r="BW120" t="b">
        <v>0</v>
      </c>
      <c r="BX120" t="b">
        <v>1</v>
      </c>
      <c r="BY120">
        <f>VLOOKUP(AA120,Comps2,6,FALSE)</f>
        <v>94</v>
      </c>
      <c r="BZ120">
        <f>VLOOKUP(AA120,Comps2,7,FALSE)</f>
        <v>103</v>
      </c>
      <c r="CA120" t="str">
        <f>VLOOKUP(AA120,Comps2,8,FALSE)</f>
        <v>mm</v>
      </c>
      <c r="CB120" t="str">
        <f>VLOOKUP(AA120,Comps2,9,FALSE)</f>
        <v>Field</v>
      </c>
      <c r="CC120">
        <f>VLOOKUP(AA120,Comps2,10,FALSE)</f>
        <v>46</v>
      </c>
      <c r="CD120" t="str">
        <f>VLOOKUP(AA120,Comps2,11,FALSE)</f>
        <v>g</v>
      </c>
      <c r="CE120" t="str">
        <f>VLOOKUP(AA120,Comps2,12,FALSE)</f>
        <v>Field</v>
      </c>
      <c r="CF120">
        <f>VLOOKUP(AA120,Comps2,13,FALSE)</f>
        <v>0</v>
      </c>
      <c r="CG120" t="e">
        <f>VLOOKUP(AA120,Comps2,14,FALSE)</f>
        <v>#N/A</v>
      </c>
      <c r="CH120" t="str">
        <f>VLOOKUP(AA120,Comps2,15,FALSE)</f>
        <v>LAB</v>
      </c>
    </row>
    <row r="121" spans="1:86" x14ac:dyDescent="0.25">
      <c r="A121" s="1">
        <v>44790</v>
      </c>
      <c r="B121">
        <v>8</v>
      </c>
      <c r="C121">
        <v>2022</v>
      </c>
      <c r="D121" t="s">
        <v>687</v>
      </c>
      <c r="E121" t="s">
        <v>688</v>
      </c>
      <c r="F121" t="s">
        <v>78</v>
      </c>
      <c r="G121" t="s">
        <v>79</v>
      </c>
      <c r="H121" t="s">
        <v>80</v>
      </c>
      <c r="I121" t="s">
        <v>81</v>
      </c>
      <c r="J121" t="s">
        <v>82</v>
      </c>
      <c r="K121" t="s">
        <v>83</v>
      </c>
      <c r="L121" t="s">
        <v>84</v>
      </c>
      <c r="M121" t="s">
        <v>689</v>
      </c>
      <c r="N121" t="s">
        <v>86</v>
      </c>
      <c r="O121" s="2">
        <v>0.51041666666666663</v>
      </c>
      <c r="P121" t="s">
        <v>690</v>
      </c>
      <c r="Q121">
        <v>1</v>
      </c>
      <c r="R121" t="s">
        <v>88</v>
      </c>
      <c r="S121">
        <v>32.672919999999998</v>
      </c>
      <c r="T121">
        <v>-117.02381</v>
      </c>
      <c r="U121" t="s">
        <v>89</v>
      </c>
      <c r="V121" t="b">
        <v>0</v>
      </c>
      <c r="X121" t="s">
        <v>691</v>
      </c>
      <c r="Y121" t="s">
        <v>91</v>
      </c>
      <c r="AA121" t="s">
        <v>726</v>
      </c>
      <c r="AB121" t="s">
        <v>94</v>
      </c>
      <c r="AC121" t="s">
        <v>95</v>
      </c>
      <c r="AD121" t="s">
        <v>96</v>
      </c>
      <c r="AE121">
        <v>1</v>
      </c>
      <c r="AF121" t="s">
        <v>727</v>
      </c>
      <c r="AG121" t="b">
        <v>1</v>
      </c>
      <c r="AH121" t="s">
        <v>728</v>
      </c>
      <c r="AI121" t="s">
        <v>146</v>
      </c>
      <c r="AJ121" t="s">
        <v>147</v>
      </c>
      <c r="AK121">
        <v>3.03</v>
      </c>
      <c r="AL121" t="s">
        <v>101</v>
      </c>
      <c r="AN121" t="s">
        <v>695</v>
      </c>
      <c r="AO121">
        <v>1</v>
      </c>
      <c r="AP121" t="s">
        <v>103</v>
      </c>
      <c r="AQ121">
        <v>15.15</v>
      </c>
      <c r="AR121" t="s">
        <v>101</v>
      </c>
      <c r="AS121" t="s">
        <v>83</v>
      </c>
      <c r="AT121" t="s">
        <v>104</v>
      </c>
      <c r="AU121" t="s">
        <v>696</v>
      </c>
      <c r="AV121" t="s">
        <v>106</v>
      </c>
      <c r="AW121" t="s">
        <v>107</v>
      </c>
      <c r="AX121">
        <v>7</v>
      </c>
      <c r="AY121" t="s">
        <v>108</v>
      </c>
      <c r="AZ121" t="s">
        <v>109</v>
      </c>
      <c r="BA121" t="s">
        <v>110</v>
      </c>
      <c r="BB121" t="s">
        <v>111</v>
      </c>
      <c r="BC121" t="s">
        <v>1614</v>
      </c>
      <c r="BD121" s="1">
        <v>45020</v>
      </c>
      <c r="BE121" t="s">
        <v>698</v>
      </c>
      <c r="BF121" s="1">
        <v>44790</v>
      </c>
      <c r="BG121" t="s">
        <v>114</v>
      </c>
      <c r="BH121" s="1">
        <v>45014</v>
      </c>
      <c r="BI121">
        <v>1</v>
      </c>
      <c r="BJ121">
        <v>1.1200000000000001</v>
      </c>
      <c r="BK121">
        <v>1.1200000000000001</v>
      </c>
      <c r="BL121" t="s">
        <v>123</v>
      </c>
      <c r="BM121" t="s">
        <v>124</v>
      </c>
      <c r="BN121">
        <v>0.06</v>
      </c>
      <c r="BO121">
        <v>0.18</v>
      </c>
      <c r="BP121">
        <v>1</v>
      </c>
      <c r="BQ121" t="s">
        <v>117</v>
      </c>
      <c r="BR121" t="s">
        <v>118</v>
      </c>
      <c r="BS121" t="s">
        <v>119</v>
      </c>
      <c r="BT121" t="s">
        <v>120</v>
      </c>
      <c r="BW121" t="b">
        <v>0</v>
      </c>
      <c r="BX121" t="b">
        <v>1</v>
      </c>
      <c r="BY121">
        <f>VLOOKUP(AA121,Comps2,6,FALSE)</f>
        <v>94</v>
      </c>
      <c r="BZ121">
        <f>VLOOKUP(AA121,Comps2,7,FALSE)</f>
        <v>104</v>
      </c>
      <c r="CA121" t="str">
        <f>VLOOKUP(AA121,Comps2,8,FALSE)</f>
        <v>mm</v>
      </c>
      <c r="CB121" t="str">
        <f>VLOOKUP(AA121,Comps2,9,FALSE)</f>
        <v>Field</v>
      </c>
      <c r="CC121">
        <f>VLOOKUP(AA121,Comps2,10,FALSE)</f>
        <v>58</v>
      </c>
      <c r="CD121" t="str">
        <f>VLOOKUP(AA121,Comps2,11,FALSE)</f>
        <v>g</v>
      </c>
      <c r="CE121" t="str">
        <f>VLOOKUP(AA121,Comps2,12,FALSE)</f>
        <v>Field</v>
      </c>
      <c r="CF121">
        <f>VLOOKUP(AA121,Comps2,13,FALSE)</f>
        <v>0</v>
      </c>
      <c r="CG121" t="e">
        <f>VLOOKUP(AA121,Comps2,14,FALSE)</f>
        <v>#N/A</v>
      </c>
      <c r="CH121" t="str">
        <f>VLOOKUP(AA121,Comps2,15,FALSE)</f>
        <v>LAB</v>
      </c>
    </row>
    <row r="122" spans="1:86" x14ac:dyDescent="0.25">
      <c r="A122" s="1">
        <v>44795</v>
      </c>
      <c r="B122">
        <v>8</v>
      </c>
      <c r="C122">
        <v>2022</v>
      </c>
      <c r="D122" t="s">
        <v>729</v>
      </c>
      <c r="E122" t="s">
        <v>730</v>
      </c>
      <c r="F122" t="s">
        <v>78</v>
      </c>
      <c r="G122" t="s">
        <v>79</v>
      </c>
      <c r="H122" t="s">
        <v>80</v>
      </c>
      <c r="I122" t="s">
        <v>81</v>
      </c>
      <c r="J122" t="s">
        <v>82</v>
      </c>
      <c r="K122" t="s">
        <v>83</v>
      </c>
      <c r="M122" t="s">
        <v>527</v>
      </c>
      <c r="N122" t="s">
        <v>86</v>
      </c>
      <c r="O122" s="2">
        <v>0.69444444444444453</v>
      </c>
      <c r="P122" t="s">
        <v>528</v>
      </c>
      <c r="Q122">
        <v>1</v>
      </c>
      <c r="R122" t="s">
        <v>88</v>
      </c>
      <c r="S122">
        <v>32.579559000000003</v>
      </c>
      <c r="T122">
        <v>-117.137264</v>
      </c>
      <c r="U122" t="s">
        <v>89</v>
      </c>
      <c r="V122" t="b">
        <v>0</v>
      </c>
      <c r="X122" t="s">
        <v>529</v>
      </c>
      <c r="Y122" t="s">
        <v>91</v>
      </c>
      <c r="AA122" t="s">
        <v>731</v>
      </c>
      <c r="AB122" t="s">
        <v>732</v>
      </c>
      <c r="AC122" t="s">
        <v>733</v>
      </c>
      <c r="AD122" t="s">
        <v>96</v>
      </c>
      <c r="AE122">
        <v>1</v>
      </c>
      <c r="AF122" t="s">
        <v>734</v>
      </c>
      <c r="AG122" t="b">
        <v>1</v>
      </c>
      <c r="AH122" t="s">
        <v>735</v>
      </c>
      <c r="AI122" t="s">
        <v>99</v>
      </c>
      <c r="AJ122" t="s">
        <v>100</v>
      </c>
      <c r="AK122">
        <v>29.08</v>
      </c>
      <c r="AL122" t="s">
        <v>101</v>
      </c>
      <c r="AN122" t="s">
        <v>736</v>
      </c>
      <c r="AO122">
        <v>1</v>
      </c>
      <c r="AP122" t="s">
        <v>103</v>
      </c>
      <c r="AQ122">
        <v>112.34</v>
      </c>
      <c r="AR122" t="s">
        <v>101</v>
      </c>
      <c r="AS122" t="s">
        <v>83</v>
      </c>
      <c r="AT122" t="s">
        <v>104</v>
      </c>
      <c r="AU122" t="s">
        <v>737</v>
      </c>
      <c r="AV122" t="s">
        <v>106</v>
      </c>
      <c r="AW122" t="s">
        <v>107</v>
      </c>
      <c r="AX122">
        <v>7</v>
      </c>
      <c r="AY122" t="s">
        <v>108</v>
      </c>
      <c r="AZ122" t="s">
        <v>109</v>
      </c>
      <c r="BA122" t="s">
        <v>110</v>
      </c>
      <c r="BB122" t="s">
        <v>111</v>
      </c>
      <c r="BC122" t="s">
        <v>738</v>
      </c>
      <c r="BD122" s="1">
        <v>44974</v>
      </c>
      <c r="BE122" t="s">
        <v>739</v>
      </c>
      <c r="BF122" s="1">
        <v>44795</v>
      </c>
      <c r="BG122" t="s">
        <v>114</v>
      </c>
      <c r="BH122" s="1">
        <v>44973</v>
      </c>
      <c r="BI122">
        <v>1</v>
      </c>
      <c r="BJ122">
        <v>1.55</v>
      </c>
      <c r="BK122">
        <v>1.55</v>
      </c>
      <c r="BL122" t="s">
        <v>123</v>
      </c>
      <c r="BM122" t="s">
        <v>124</v>
      </c>
      <c r="BN122">
        <v>0.06</v>
      </c>
      <c r="BO122">
        <v>0.18</v>
      </c>
      <c r="BP122">
        <v>1</v>
      </c>
      <c r="BQ122" t="s">
        <v>117</v>
      </c>
      <c r="BR122" t="s">
        <v>118</v>
      </c>
      <c r="BS122" t="s">
        <v>119</v>
      </c>
      <c r="BT122" t="s">
        <v>120</v>
      </c>
      <c r="BW122" t="b">
        <v>0</v>
      </c>
      <c r="BX122" t="b">
        <v>1</v>
      </c>
      <c r="BY122">
        <f>VLOOKUP(AA122,Comps2,6,FALSE)</f>
        <v>140</v>
      </c>
      <c r="BZ122">
        <f>VLOOKUP(AA122,Comps2,7,FALSE)</f>
        <v>154</v>
      </c>
      <c r="CA122" t="str">
        <f>VLOOKUP(AA122,Comps2,8,FALSE)</f>
        <v>mm</v>
      </c>
      <c r="CB122" t="str">
        <f>VLOOKUP(AA122,Comps2,9,FALSE)</f>
        <v>Field</v>
      </c>
      <c r="CC122">
        <f>VLOOKUP(AA122,Comps2,10,FALSE)</f>
        <v>23.7</v>
      </c>
      <c r="CD122" t="str">
        <f>VLOOKUP(AA122,Comps2,11,FALSE)</f>
        <v>g</v>
      </c>
      <c r="CE122" t="str">
        <f>VLOOKUP(AA122,Comps2,12,FALSE)</f>
        <v>Field</v>
      </c>
      <c r="CF122">
        <f>VLOOKUP(AA122,Comps2,13,FALSE)</f>
        <v>0</v>
      </c>
      <c r="CG122" t="e">
        <f>VLOOKUP(AA122,Comps2,14,FALSE)</f>
        <v>#N/A</v>
      </c>
      <c r="CH122" t="str">
        <f>VLOOKUP(AA122,Comps2,15,FALSE)</f>
        <v>LAB</v>
      </c>
    </row>
    <row r="123" spans="1:86" x14ac:dyDescent="0.25">
      <c r="A123" s="1">
        <v>44795</v>
      </c>
      <c r="B123">
        <v>8</v>
      </c>
      <c r="C123">
        <v>2022</v>
      </c>
      <c r="D123" t="s">
        <v>729</v>
      </c>
      <c r="E123" t="s">
        <v>730</v>
      </c>
      <c r="F123" t="s">
        <v>78</v>
      </c>
      <c r="G123" t="s">
        <v>79</v>
      </c>
      <c r="H123" t="s">
        <v>80</v>
      </c>
      <c r="I123" t="s">
        <v>81</v>
      </c>
      <c r="J123" t="s">
        <v>82</v>
      </c>
      <c r="K123" t="s">
        <v>83</v>
      </c>
      <c r="M123" t="s">
        <v>527</v>
      </c>
      <c r="N123" t="s">
        <v>86</v>
      </c>
      <c r="O123" s="2">
        <v>0.69444444444444453</v>
      </c>
      <c r="P123" t="s">
        <v>528</v>
      </c>
      <c r="Q123">
        <v>1</v>
      </c>
      <c r="R123" t="s">
        <v>88</v>
      </c>
      <c r="S123">
        <v>32.579559000000003</v>
      </c>
      <c r="T123">
        <v>-117.137264</v>
      </c>
      <c r="U123" t="s">
        <v>89</v>
      </c>
      <c r="V123" t="b">
        <v>0</v>
      </c>
      <c r="X123" t="s">
        <v>529</v>
      </c>
      <c r="Y123" t="s">
        <v>91</v>
      </c>
      <c r="AA123" t="s">
        <v>740</v>
      </c>
      <c r="AB123" t="s">
        <v>732</v>
      </c>
      <c r="AC123" t="s">
        <v>733</v>
      </c>
      <c r="AD123" t="s">
        <v>96</v>
      </c>
      <c r="AE123">
        <v>1</v>
      </c>
      <c r="AF123" t="s">
        <v>741</v>
      </c>
      <c r="AG123" t="b">
        <v>1</v>
      </c>
      <c r="AH123" t="s">
        <v>742</v>
      </c>
      <c r="AI123" t="s">
        <v>99</v>
      </c>
      <c r="AJ123" t="s">
        <v>100</v>
      </c>
      <c r="AK123">
        <v>83.26</v>
      </c>
      <c r="AL123" t="s">
        <v>101</v>
      </c>
      <c r="AN123" t="s">
        <v>736</v>
      </c>
      <c r="AO123">
        <v>1</v>
      </c>
      <c r="AP123" t="s">
        <v>103</v>
      </c>
      <c r="AQ123">
        <v>112.34</v>
      </c>
      <c r="AR123" t="s">
        <v>101</v>
      </c>
      <c r="AS123" t="s">
        <v>83</v>
      </c>
      <c r="AT123" t="s">
        <v>104</v>
      </c>
      <c r="AU123" t="s">
        <v>737</v>
      </c>
      <c r="AV123" t="s">
        <v>106</v>
      </c>
      <c r="AW123" t="s">
        <v>107</v>
      </c>
      <c r="AX123">
        <v>7</v>
      </c>
      <c r="AY123" t="s">
        <v>108</v>
      </c>
      <c r="AZ123" t="s">
        <v>109</v>
      </c>
      <c r="BA123" t="s">
        <v>110</v>
      </c>
      <c r="BB123" t="s">
        <v>111</v>
      </c>
      <c r="BC123" t="s">
        <v>738</v>
      </c>
      <c r="BD123" s="1">
        <v>44974</v>
      </c>
      <c r="BE123" t="s">
        <v>739</v>
      </c>
      <c r="BF123" s="1">
        <v>44795</v>
      </c>
      <c r="BG123" t="s">
        <v>114</v>
      </c>
      <c r="BH123" s="1">
        <v>44973</v>
      </c>
      <c r="BI123">
        <v>1</v>
      </c>
      <c r="BJ123">
        <v>1.55</v>
      </c>
      <c r="BK123">
        <v>1.55</v>
      </c>
      <c r="BL123" t="s">
        <v>123</v>
      </c>
      <c r="BM123" t="s">
        <v>124</v>
      </c>
      <c r="BN123">
        <v>0.06</v>
      </c>
      <c r="BO123">
        <v>0.18</v>
      </c>
      <c r="BP123">
        <v>1</v>
      </c>
      <c r="BQ123" t="s">
        <v>117</v>
      </c>
      <c r="BR123" t="s">
        <v>118</v>
      </c>
      <c r="BS123" t="s">
        <v>119</v>
      </c>
      <c r="BT123" t="s">
        <v>120</v>
      </c>
      <c r="BW123" t="b">
        <v>0</v>
      </c>
      <c r="BX123" t="b">
        <v>1</v>
      </c>
      <c r="BY123">
        <f>VLOOKUP(AA123,Comps2,6,FALSE)</f>
        <v>215</v>
      </c>
      <c r="BZ123">
        <f>VLOOKUP(AA123,Comps2,7,FALSE)</f>
        <v>235</v>
      </c>
      <c r="CA123" t="str">
        <f>VLOOKUP(AA123,Comps2,8,FALSE)</f>
        <v>mm</v>
      </c>
      <c r="CB123" t="str">
        <f>VLOOKUP(AA123,Comps2,9,FALSE)</f>
        <v>Field</v>
      </c>
      <c r="CC123">
        <f>VLOOKUP(AA123,Comps2,10,FALSE)</f>
        <v>100</v>
      </c>
      <c r="CD123" t="str">
        <f>VLOOKUP(AA123,Comps2,11,FALSE)</f>
        <v>g</v>
      </c>
      <c r="CE123" t="str">
        <f>VLOOKUP(AA123,Comps2,12,FALSE)</f>
        <v>Field</v>
      </c>
      <c r="CF123">
        <f>VLOOKUP(AA123,Comps2,13,FALSE)</f>
        <v>0</v>
      </c>
      <c r="CG123" t="e">
        <f>VLOOKUP(AA123,Comps2,14,FALSE)</f>
        <v>#N/A</v>
      </c>
      <c r="CH123" t="str">
        <f>VLOOKUP(AA123,Comps2,15,FALSE)</f>
        <v>LAB</v>
      </c>
    </row>
    <row r="124" spans="1:86" x14ac:dyDescent="0.25">
      <c r="A124" s="1">
        <v>44795</v>
      </c>
      <c r="B124">
        <v>8</v>
      </c>
      <c r="C124">
        <v>2022</v>
      </c>
      <c r="D124" t="s">
        <v>729</v>
      </c>
      <c r="E124" t="s">
        <v>730</v>
      </c>
      <c r="F124" t="s">
        <v>78</v>
      </c>
      <c r="G124" t="s">
        <v>79</v>
      </c>
      <c r="H124" t="s">
        <v>80</v>
      </c>
      <c r="I124" t="s">
        <v>81</v>
      </c>
      <c r="J124" t="s">
        <v>82</v>
      </c>
      <c r="K124" t="s">
        <v>83</v>
      </c>
      <c r="M124" t="s">
        <v>527</v>
      </c>
      <c r="N124" t="s">
        <v>86</v>
      </c>
      <c r="O124" s="2">
        <v>0.69444444444444453</v>
      </c>
      <c r="P124" t="s">
        <v>528</v>
      </c>
      <c r="Q124">
        <v>1</v>
      </c>
      <c r="R124" t="s">
        <v>88</v>
      </c>
      <c r="S124">
        <v>32.579559000000003</v>
      </c>
      <c r="T124">
        <v>-117.137264</v>
      </c>
      <c r="U124" t="s">
        <v>89</v>
      </c>
      <c r="V124" t="b">
        <v>0</v>
      </c>
      <c r="X124" t="s">
        <v>529</v>
      </c>
      <c r="Y124" t="s">
        <v>91</v>
      </c>
      <c r="AA124" t="s">
        <v>743</v>
      </c>
      <c r="AB124" t="s">
        <v>744</v>
      </c>
      <c r="AC124" t="s">
        <v>745</v>
      </c>
      <c r="AD124" t="s">
        <v>96</v>
      </c>
      <c r="AE124">
        <v>1</v>
      </c>
      <c r="AF124" t="s">
        <v>746</v>
      </c>
      <c r="AG124" t="b">
        <v>1</v>
      </c>
      <c r="AH124" t="s">
        <v>747</v>
      </c>
      <c r="AI124" t="s">
        <v>99</v>
      </c>
      <c r="AJ124" t="s">
        <v>100</v>
      </c>
      <c r="AK124">
        <v>73.5</v>
      </c>
      <c r="AL124" t="s">
        <v>101</v>
      </c>
      <c r="AN124" t="s">
        <v>748</v>
      </c>
      <c r="AO124">
        <v>1</v>
      </c>
      <c r="AP124" t="s">
        <v>103</v>
      </c>
      <c r="AQ124">
        <v>350</v>
      </c>
      <c r="AR124" t="s">
        <v>101</v>
      </c>
      <c r="AS124" t="s">
        <v>83</v>
      </c>
      <c r="AT124" t="s">
        <v>104</v>
      </c>
      <c r="AU124" t="s">
        <v>749</v>
      </c>
      <c r="AV124" t="s">
        <v>106</v>
      </c>
      <c r="AW124" t="s">
        <v>107</v>
      </c>
      <c r="AX124">
        <v>7</v>
      </c>
      <c r="AY124" t="s">
        <v>108</v>
      </c>
      <c r="AZ124" t="s">
        <v>109</v>
      </c>
      <c r="BA124" t="s">
        <v>110</v>
      </c>
      <c r="BB124" t="s">
        <v>111</v>
      </c>
      <c r="BC124" t="s">
        <v>1618</v>
      </c>
      <c r="BD124" s="1">
        <v>45020</v>
      </c>
      <c r="BE124" t="s">
        <v>750</v>
      </c>
      <c r="BF124" s="1">
        <v>44795</v>
      </c>
      <c r="BG124" t="s">
        <v>114</v>
      </c>
      <c r="BH124" s="1">
        <v>44981</v>
      </c>
      <c r="BI124">
        <v>1</v>
      </c>
      <c r="BJ124">
        <v>0.61</v>
      </c>
      <c r="BK124">
        <v>0.61</v>
      </c>
      <c r="BL124" t="s">
        <v>123</v>
      </c>
      <c r="BM124" t="s">
        <v>124</v>
      </c>
      <c r="BN124">
        <v>0.06</v>
      </c>
      <c r="BO124">
        <v>0.18</v>
      </c>
      <c r="BP124">
        <v>1</v>
      </c>
      <c r="BQ124" t="s">
        <v>117</v>
      </c>
      <c r="BR124" t="s">
        <v>118</v>
      </c>
      <c r="BS124" t="s">
        <v>119</v>
      </c>
      <c r="BT124" t="s">
        <v>120</v>
      </c>
      <c r="BW124" t="b">
        <v>0</v>
      </c>
      <c r="BX124" t="b">
        <v>1</v>
      </c>
      <c r="BY124">
        <f>VLOOKUP(AA124,Comps2,6,FALSE)</f>
        <v>305</v>
      </c>
      <c r="BZ124">
        <f>VLOOKUP(AA124,Comps2,7,FALSE)</f>
        <v>330</v>
      </c>
      <c r="CA124" t="str">
        <f>VLOOKUP(AA124,Comps2,8,FALSE)</f>
        <v>mm</v>
      </c>
      <c r="CB124" t="str">
        <f>VLOOKUP(AA124,Comps2,9,FALSE)</f>
        <v>Field</v>
      </c>
      <c r="CC124">
        <f>VLOOKUP(AA124,Comps2,10,FALSE)</f>
        <v>335</v>
      </c>
      <c r="CD124" t="str">
        <f>VLOOKUP(AA124,Comps2,11,FALSE)</f>
        <v>g</v>
      </c>
      <c r="CE124" t="str">
        <f>VLOOKUP(AA124,Comps2,12,FALSE)</f>
        <v>Field</v>
      </c>
      <c r="CF124">
        <f>VLOOKUP(AA124,Comps2,13,FALSE)</f>
        <v>0</v>
      </c>
      <c r="CG124" t="e">
        <f>VLOOKUP(AA124,Comps2,14,FALSE)</f>
        <v>#N/A</v>
      </c>
      <c r="CH124" t="str">
        <f>VLOOKUP(AA124,Comps2,15,FALSE)</f>
        <v>LAB</v>
      </c>
    </row>
    <row r="125" spans="1:86" x14ac:dyDescent="0.25">
      <c r="A125" s="1">
        <v>44795</v>
      </c>
      <c r="B125">
        <v>8</v>
      </c>
      <c r="C125">
        <v>2022</v>
      </c>
      <c r="D125" t="s">
        <v>729</v>
      </c>
      <c r="E125" t="s">
        <v>730</v>
      </c>
      <c r="F125" t="s">
        <v>78</v>
      </c>
      <c r="G125" t="s">
        <v>79</v>
      </c>
      <c r="H125" t="s">
        <v>80</v>
      </c>
      <c r="I125" t="s">
        <v>81</v>
      </c>
      <c r="J125" t="s">
        <v>82</v>
      </c>
      <c r="K125" t="s">
        <v>83</v>
      </c>
      <c r="M125" t="s">
        <v>527</v>
      </c>
      <c r="N125" t="s">
        <v>86</v>
      </c>
      <c r="O125" s="2">
        <v>0.69444444444444453</v>
      </c>
      <c r="P125" t="s">
        <v>528</v>
      </c>
      <c r="Q125">
        <v>1</v>
      </c>
      <c r="R125" t="s">
        <v>88</v>
      </c>
      <c r="S125">
        <v>32.579559000000003</v>
      </c>
      <c r="T125">
        <v>-117.137264</v>
      </c>
      <c r="U125" t="s">
        <v>89</v>
      </c>
      <c r="V125" t="b">
        <v>0</v>
      </c>
      <c r="X125" t="s">
        <v>529</v>
      </c>
      <c r="Y125" t="s">
        <v>91</v>
      </c>
      <c r="AA125" t="s">
        <v>743</v>
      </c>
      <c r="AB125" t="s">
        <v>744</v>
      </c>
      <c r="AC125" t="s">
        <v>745</v>
      </c>
      <c r="AD125" t="s">
        <v>96</v>
      </c>
      <c r="AE125">
        <v>1</v>
      </c>
      <c r="AF125" t="s">
        <v>746</v>
      </c>
      <c r="AG125" t="b">
        <v>1</v>
      </c>
      <c r="AH125" t="s">
        <v>747</v>
      </c>
      <c r="AI125" t="s">
        <v>99</v>
      </c>
      <c r="AJ125" t="s">
        <v>100</v>
      </c>
      <c r="AK125">
        <v>73.5</v>
      </c>
      <c r="AL125" t="s">
        <v>101</v>
      </c>
      <c r="AN125" t="s">
        <v>748</v>
      </c>
      <c r="AO125">
        <v>1</v>
      </c>
      <c r="AP125" t="s">
        <v>103</v>
      </c>
      <c r="AQ125">
        <v>350</v>
      </c>
      <c r="AR125" t="s">
        <v>101</v>
      </c>
      <c r="AS125" t="s">
        <v>83</v>
      </c>
      <c r="AT125" t="s">
        <v>104</v>
      </c>
      <c r="AU125" t="s">
        <v>749</v>
      </c>
      <c r="AV125" t="s">
        <v>106</v>
      </c>
      <c r="AW125" t="s">
        <v>107</v>
      </c>
      <c r="AX125">
        <v>7</v>
      </c>
      <c r="AY125" t="s">
        <v>108</v>
      </c>
      <c r="AZ125" t="s">
        <v>109</v>
      </c>
      <c r="BA125" t="s">
        <v>110</v>
      </c>
      <c r="BB125" t="s">
        <v>111</v>
      </c>
      <c r="BC125" t="s">
        <v>1618</v>
      </c>
      <c r="BD125" s="1">
        <v>45020</v>
      </c>
      <c r="BE125" t="s">
        <v>750</v>
      </c>
      <c r="BF125" s="1">
        <v>44795</v>
      </c>
      <c r="BG125" t="s">
        <v>114</v>
      </c>
      <c r="BH125" s="1">
        <v>44981</v>
      </c>
      <c r="BI125">
        <v>2</v>
      </c>
      <c r="BJ125">
        <v>0.61</v>
      </c>
      <c r="BK125">
        <v>0.61</v>
      </c>
      <c r="BL125" t="s">
        <v>123</v>
      </c>
      <c r="BM125" t="s">
        <v>124</v>
      </c>
      <c r="BN125">
        <v>0.06</v>
      </c>
      <c r="BO125">
        <v>0.18</v>
      </c>
      <c r="BP125">
        <v>1</v>
      </c>
      <c r="BQ125" t="s">
        <v>117</v>
      </c>
      <c r="BR125" t="s">
        <v>118</v>
      </c>
      <c r="BS125" t="s">
        <v>119</v>
      </c>
      <c r="BT125" t="s">
        <v>120</v>
      </c>
      <c r="BV125" t="s">
        <v>1623</v>
      </c>
      <c r="BW125" t="b">
        <v>0</v>
      </c>
      <c r="BX125" t="b">
        <v>1</v>
      </c>
      <c r="BY125">
        <f>VLOOKUP(AA125,Comps2,6,FALSE)</f>
        <v>305</v>
      </c>
      <c r="BZ125">
        <f>VLOOKUP(AA125,Comps2,7,FALSE)</f>
        <v>330</v>
      </c>
      <c r="CA125" t="str">
        <f>VLOOKUP(AA125,Comps2,8,FALSE)</f>
        <v>mm</v>
      </c>
      <c r="CB125" t="str">
        <f>VLOOKUP(AA125,Comps2,9,FALSE)</f>
        <v>Field</v>
      </c>
      <c r="CC125">
        <f>VLOOKUP(AA125,Comps2,10,FALSE)</f>
        <v>335</v>
      </c>
      <c r="CD125" t="str">
        <f>VLOOKUP(AA125,Comps2,11,FALSE)</f>
        <v>g</v>
      </c>
      <c r="CE125" t="str">
        <f>VLOOKUP(AA125,Comps2,12,FALSE)</f>
        <v>Field</v>
      </c>
      <c r="CF125">
        <f>VLOOKUP(AA125,Comps2,13,FALSE)</f>
        <v>0</v>
      </c>
      <c r="CG125" t="e">
        <f>VLOOKUP(AA125,Comps2,14,FALSE)</f>
        <v>#N/A</v>
      </c>
      <c r="CH125" t="str">
        <f>VLOOKUP(AA125,Comps2,15,FALSE)</f>
        <v>LAB</v>
      </c>
    </row>
    <row r="126" spans="1:86" x14ac:dyDescent="0.25">
      <c r="A126" s="1">
        <v>44795</v>
      </c>
      <c r="B126">
        <v>8</v>
      </c>
      <c r="C126">
        <v>2022</v>
      </c>
      <c r="D126" t="s">
        <v>729</v>
      </c>
      <c r="E126" t="s">
        <v>730</v>
      </c>
      <c r="F126" t="s">
        <v>78</v>
      </c>
      <c r="G126" t="s">
        <v>79</v>
      </c>
      <c r="H126" t="s">
        <v>80</v>
      </c>
      <c r="I126" t="s">
        <v>81</v>
      </c>
      <c r="J126" t="s">
        <v>82</v>
      </c>
      <c r="K126" t="s">
        <v>83</v>
      </c>
      <c r="M126" t="s">
        <v>527</v>
      </c>
      <c r="N126" t="s">
        <v>86</v>
      </c>
      <c r="O126" s="2">
        <v>0.69444444444444453</v>
      </c>
      <c r="P126" t="s">
        <v>528</v>
      </c>
      <c r="Q126">
        <v>1</v>
      </c>
      <c r="R126" t="s">
        <v>88</v>
      </c>
      <c r="S126">
        <v>32.579559000000003</v>
      </c>
      <c r="T126">
        <v>-117.137264</v>
      </c>
      <c r="U126" t="s">
        <v>89</v>
      </c>
      <c r="V126" t="b">
        <v>0</v>
      </c>
      <c r="X126" t="s">
        <v>529</v>
      </c>
      <c r="Y126" t="s">
        <v>91</v>
      </c>
      <c r="AA126" t="s">
        <v>751</v>
      </c>
      <c r="AB126" t="s">
        <v>744</v>
      </c>
      <c r="AC126" t="s">
        <v>745</v>
      </c>
      <c r="AD126" t="s">
        <v>96</v>
      </c>
      <c r="AE126">
        <v>1</v>
      </c>
      <c r="AF126" t="s">
        <v>752</v>
      </c>
      <c r="AG126" t="b">
        <v>1</v>
      </c>
      <c r="AH126" t="s">
        <v>753</v>
      </c>
      <c r="AI126" t="s">
        <v>99</v>
      </c>
      <c r="AJ126" t="s">
        <v>100</v>
      </c>
      <c r="AK126">
        <v>66.5</v>
      </c>
      <c r="AL126" t="s">
        <v>101</v>
      </c>
      <c r="AN126" t="s">
        <v>748</v>
      </c>
      <c r="AO126">
        <v>1</v>
      </c>
      <c r="AP126" t="s">
        <v>103</v>
      </c>
      <c r="AQ126">
        <v>350</v>
      </c>
      <c r="AR126" t="s">
        <v>101</v>
      </c>
      <c r="AS126" t="s">
        <v>83</v>
      </c>
      <c r="AT126" t="s">
        <v>104</v>
      </c>
      <c r="AU126" t="s">
        <v>749</v>
      </c>
      <c r="AV126" t="s">
        <v>106</v>
      </c>
      <c r="AW126" t="s">
        <v>107</v>
      </c>
      <c r="AX126">
        <v>7</v>
      </c>
      <c r="AY126" t="s">
        <v>108</v>
      </c>
      <c r="AZ126" t="s">
        <v>109</v>
      </c>
      <c r="BA126" t="s">
        <v>110</v>
      </c>
      <c r="BB126" t="s">
        <v>111</v>
      </c>
      <c r="BC126" t="s">
        <v>1618</v>
      </c>
      <c r="BD126" s="1">
        <v>45020</v>
      </c>
      <c r="BE126" t="s">
        <v>750</v>
      </c>
      <c r="BF126" s="1">
        <v>44795</v>
      </c>
      <c r="BG126" t="s">
        <v>114</v>
      </c>
      <c r="BH126" s="1">
        <v>44981</v>
      </c>
      <c r="BI126">
        <v>1</v>
      </c>
      <c r="BJ126">
        <v>0.61</v>
      </c>
      <c r="BK126">
        <v>0.61</v>
      </c>
      <c r="BL126" t="s">
        <v>123</v>
      </c>
      <c r="BM126" t="s">
        <v>124</v>
      </c>
      <c r="BN126">
        <v>0.06</v>
      </c>
      <c r="BO126">
        <v>0.18</v>
      </c>
      <c r="BP126">
        <v>1</v>
      </c>
      <c r="BQ126" t="s">
        <v>117</v>
      </c>
      <c r="BR126" t="s">
        <v>118</v>
      </c>
      <c r="BS126" t="s">
        <v>119</v>
      </c>
      <c r="BT126" t="s">
        <v>120</v>
      </c>
      <c r="BW126" t="b">
        <v>0</v>
      </c>
      <c r="BX126" t="b">
        <v>1</v>
      </c>
      <c r="BY126">
        <f>VLOOKUP(AA126,Comps2,6,FALSE)</f>
        <v>275</v>
      </c>
      <c r="BZ126">
        <f>VLOOKUP(AA126,Comps2,7,FALSE)</f>
        <v>300</v>
      </c>
      <c r="CA126" t="str">
        <f>VLOOKUP(AA126,Comps2,8,FALSE)</f>
        <v>mm</v>
      </c>
      <c r="CB126" t="str">
        <f>VLOOKUP(AA126,Comps2,9,FALSE)</f>
        <v>Field</v>
      </c>
      <c r="CC126">
        <f>VLOOKUP(AA126,Comps2,10,FALSE)</f>
        <v>260</v>
      </c>
      <c r="CD126" t="str">
        <f>VLOOKUP(AA126,Comps2,11,FALSE)</f>
        <v>g</v>
      </c>
      <c r="CE126" t="str">
        <f>VLOOKUP(AA126,Comps2,12,FALSE)</f>
        <v>Field</v>
      </c>
      <c r="CF126">
        <f>VLOOKUP(AA126,Comps2,13,FALSE)</f>
        <v>0</v>
      </c>
      <c r="CG126" t="e">
        <f>VLOOKUP(AA126,Comps2,14,FALSE)</f>
        <v>#N/A</v>
      </c>
      <c r="CH126" t="str">
        <f>VLOOKUP(AA126,Comps2,15,FALSE)</f>
        <v>LAB</v>
      </c>
    </row>
    <row r="127" spans="1:86" x14ac:dyDescent="0.25">
      <c r="A127" s="1">
        <v>44795</v>
      </c>
      <c r="B127">
        <v>8</v>
      </c>
      <c r="C127">
        <v>2022</v>
      </c>
      <c r="D127" t="s">
        <v>729</v>
      </c>
      <c r="E127" t="s">
        <v>730</v>
      </c>
      <c r="F127" t="s">
        <v>78</v>
      </c>
      <c r="G127" t="s">
        <v>79</v>
      </c>
      <c r="H127" t="s">
        <v>80</v>
      </c>
      <c r="I127" t="s">
        <v>81</v>
      </c>
      <c r="J127" t="s">
        <v>82</v>
      </c>
      <c r="K127" t="s">
        <v>83</v>
      </c>
      <c r="M127" t="s">
        <v>527</v>
      </c>
      <c r="N127" t="s">
        <v>86</v>
      </c>
      <c r="O127" s="2">
        <v>0.69444444444444453</v>
      </c>
      <c r="P127" t="s">
        <v>528</v>
      </c>
      <c r="Q127">
        <v>1</v>
      </c>
      <c r="R127" t="s">
        <v>88</v>
      </c>
      <c r="S127">
        <v>32.579559000000003</v>
      </c>
      <c r="T127">
        <v>-117.137264</v>
      </c>
      <c r="U127" t="s">
        <v>89</v>
      </c>
      <c r="V127" t="b">
        <v>0</v>
      </c>
      <c r="X127" t="s">
        <v>529</v>
      </c>
      <c r="Y127" t="s">
        <v>91</v>
      </c>
      <c r="AA127" t="s">
        <v>751</v>
      </c>
      <c r="AB127" t="s">
        <v>744</v>
      </c>
      <c r="AC127" t="s">
        <v>745</v>
      </c>
      <c r="AD127" t="s">
        <v>96</v>
      </c>
      <c r="AE127">
        <v>1</v>
      </c>
      <c r="AF127" t="s">
        <v>752</v>
      </c>
      <c r="AG127" t="b">
        <v>1</v>
      </c>
      <c r="AH127" t="s">
        <v>753</v>
      </c>
      <c r="AI127" t="s">
        <v>99</v>
      </c>
      <c r="AJ127" t="s">
        <v>100</v>
      </c>
      <c r="AK127">
        <v>66.5</v>
      </c>
      <c r="AL127" t="s">
        <v>101</v>
      </c>
      <c r="AN127" t="s">
        <v>748</v>
      </c>
      <c r="AO127">
        <v>1</v>
      </c>
      <c r="AP127" t="s">
        <v>103</v>
      </c>
      <c r="AQ127">
        <v>350</v>
      </c>
      <c r="AR127" t="s">
        <v>101</v>
      </c>
      <c r="AS127" t="s">
        <v>83</v>
      </c>
      <c r="AT127" t="s">
        <v>104</v>
      </c>
      <c r="AU127" t="s">
        <v>749</v>
      </c>
      <c r="AV127" t="s">
        <v>106</v>
      </c>
      <c r="AW127" t="s">
        <v>107</v>
      </c>
      <c r="AX127">
        <v>7</v>
      </c>
      <c r="AY127" t="s">
        <v>108</v>
      </c>
      <c r="AZ127" t="s">
        <v>109</v>
      </c>
      <c r="BA127" t="s">
        <v>110</v>
      </c>
      <c r="BB127" t="s">
        <v>111</v>
      </c>
      <c r="BC127" t="s">
        <v>1618</v>
      </c>
      <c r="BD127" s="1">
        <v>45020</v>
      </c>
      <c r="BE127" t="s">
        <v>750</v>
      </c>
      <c r="BF127" s="1">
        <v>44795</v>
      </c>
      <c r="BG127" t="s">
        <v>114</v>
      </c>
      <c r="BH127" s="1">
        <v>44981</v>
      </c>
      <c r="BI127">
        <v>2</v>
      </c>
      <c r="BJ127">
        <v>0.61</v>
      </c>
      <c r="BK127">
        <v>0.61</v>
      </c>
      <c r="BL127" t="s">
        <v>123</v>
      </c>
      <c r="BM127" t="s">
        <v>124</v>
      </c>
      <c r="BN127">
        <v>0.06</v>
      </c>
      <c r="BO127">
        <v>0.18</v>
      </c>
      <c r="BP127">
        <v>1</v>
      </c>
      <c r="BQ127" t="s">
        <v>117</v>
      </c>
      <c r="BR127" t="s">
        <v>118</v>
      </c>
      <c r="BS127" t="s">
        <v>119</v>
      </c>
      <c r="BT127" t="s">
        <v>120</v>
      </c>
      <c r="BV127" t="s">
        <v>1623</v>
      </c>
      <c r="BW127" t="b">
        <v>0</v>
      </c>
      <c r="BX127" t="b">
        <v>1</v>
      </c>
      <c r="BY127">
        <f>VLOOKUP(AA127,Comps2,6,FALSE)</f>
        <v>275</v>
      </c>
      <c r="BZ127">
        <f>VLOOKUP(AA127,Comps2,7,FALSE)</f>
        <v>300</v>
      </c>
      <c r="CA127" t="str">
        <f>VLOOKUP(AA127,Comps2,8,FALSE)</f>
        <v>mm</v>
      </c>
      <c r="CB127" t="str">
        <f>VLOOKUP(AA127,Comps2,9,FALSE)</f>
        <v>Field</v>
      </c>
      <c r="CC127">
        <f>VLOOKUP(AA127,Comps2,10,FALSE)</f>
        <v>260</v>
      </c>
      <c r="CD127" t="str">
        <f>VLOOKUP(AA127,Comps2,11,FALSE)</f>
        <v>g</v>
      </c>
      <c r="CE127" t="str">
        <f>VLOOKUP(AA127,Comps2,12,FALSE)</f>
        <v>Field</v>
      </c>
      <c r="CF127">
        <f>VLOOKUP(AA127,Comps2,13,FALSE)</f>
        <v>0</v>
      </c>
      <c r="CG127" t="e">
        <f>VLOOKUP(AA127,Comps2,14,FALSE)</f>
        <v>#N/A</v>
      </c>
      <c r="CH127" t="str">
        <f>VLOOKUP(AA127,Comps2,15,FALSE)</f>
        <v>LAB</v>
      </c>
    </row>
    <row r="128" spans="1:86" x14ac:dyDescent="0.25">
      <c r="A128" s="1">
        <v>44795</v>
      </c>
      <c r="B128">
        <v>8</v>
      </c>
      <c r="C128">
        <v>2022</v>
      </c>
      <c r="D128" t="s">
        <v>729</v>
      </c>
      <c r="E128" t="s">
        <v>730</v>
      </c>
      <c r="F128" t="s">
        <v>78</v>
      </c>
      <c r="G128" t="s">
        <v>79</v>
      </c>
      <c r="H128" t="s">
        <v>80</v>
      </c>
      <c r="I128" t="s">
        <v>81</v>
      </c>
      <c r="J128" t="s">
        <v>82</v>
      </c>
      <c r="K128" t="s">
        <v>83</v>
      </c>
      <c r="M128" t="s">
        <v>527</v>
      </c>
      <c r="N128" t="s">
        <v>86</v>
      </c>
      <c r="O128" s="2">
        <v>0.69444444444444453</v>
      </c>
      <c r="P128" t="s">
        <v>528</v>
      </c>
      <c r="Q128">
        <v>1</v>
      </c>
      <c r="R128" t="s">
        <v>88</v>
      </c>
      <c r="S128">
        <v>32.579559000000003</v>
      </c>
      <c r="T128">
        <v>-117.137264</v>
      </c>
      <c r="U128" t="s">
        <v>89</v>
      </c>
      <c r="V128" t="b">
        <v>0</v>
      </c>
      <c r="X128" t="s">
        <v>529</v>
      </c>
      <c r="Y128" t="s">
        <v>91</v>
      </c>
      <c r="AA128" t="s">
        <v>754</v>
      </c>
      <c r="AB128" t="s">
        <v>744</v>
      </c>
      <c r="AC128" t="s">
        <v>745</v>
      </c>
      <c r="AD128" t="s">
        <v>96</v>
      </c>
      <c r="AE128">
        <v>1</v>
      </c>
      <c r="AF128" t="s">
        <v>755</v>
      </c>
      <c r="AG128" t="b">
        <v>1</v>
      </c>
      <c r="AH128" t="s">
        <v>756</v>
      </c>
      <c r="AI128" t="s">
        <v>99</v>
      </c>
      <c r="AJ128" t="s">
        <v>100</v>
      </c>
      <c r="AK128">
        <v>70</v>
      </c>
      <c r="AL128" t="s">
        <v>101</v>
      </c>
      <c r="AN128" t="s">
        <v>748</v>
      </c>
      <c r="AO128">
        <v>1</v>
      </c>
      <c r="AP128" t="s">
        <v>103</v>
      </c>
      <c r="AQ128">
        <v>350</v>
      </c>
      <c r="AR128" t="s">
        <v>101</v>
      </c>
      <c r="AS128" t="s">
        <v>83</v>
      </c>
      <c r="AT128" t="s">
        <v>104</v>
      </c>
      <c r="AU128" t="s">
        <v>749</v>
      </c>
      <c r="AV128" t="s">
        <v>106</v>
      </c>
      <c r="AW128" t="s">
        <v>107</v>
      </c>
      <c r="AX128">
        <v>7</v>
      </c>
      <c r="AY128" t="s">
        <v>108</v>
      </c>
      <c r="AZ128" t="s">
        <v>109</v>
      </c>
      <c r="BA128" t="s">
        <v>110</v>
      </c>
      <c r="BB128" t="s">
        <v>111</v>
      </c>
      <c r="BC128" t="s">
        <v>1618</v>
      </c>
      <c r="BD128" s="1">
        <v>45020</v>
      </c>
      <c r="BE128" t="s">
        <v>750</v>
      </c>
      <c r="BF128" s="1">
        <v>44795</v>
      </c>
      <c r="BG128" t="s">
        <v>114</v>
      </c>
      <c r="BH128" s="1">
        <v>44981</v>
      </c>
      <c r="BI128">
        <v>1</v>
      </c>
      <c r="BJ128">
        <v>0.61</v>
      </c>
      <c r="BK128">
        <v>0.61</v>
      </c>
      <c r="BL128" t="s">
        <v>123</v>
      </c>
      <c r="BM128" t="s">
        <v>124</v>
      </c>
      <c r="BN128">
        <v>0.06</v>
      </c>
      <c r="BO128">
        <v>0.18</v>
      </c>
      <c r="BP128">
        <v>1</v>
      </c>
      <c r="BQ128" t="s">
        <v>117</v>
      </c>
      <c r="BR128" t="s">
        <v>118</v>
      </c>
      <c r="BS128" t="s">
        <v>119</v>
      </c>
      <c r="BT128" t="s">
        <v>120</v>
      </c>
      <c r="BW128" t="b">
        <v>0</v>
      </c>
      <c r="BX128" t="b">
        <v>1</v>
      </c>
      <c r="BY128">
        <f>VLOOKUP(AA128,Comps2,6,FALSE)</f>
        <v>290</v>
      </c>
      <c r="BZ128">
        <f>VLOOKUP(AA128,Comps2,7,FALSE)</f>
        <v>320</v>
      </c>
      <c r="CA128" t="str">
        <f>VLOOKUP(AA128,Comps2,8,FALSE)</f>
        <v>mm</v>
      </c>
      <c r="CB128" t="str">
        <f>VLOOKUP(AA128,Comps2,9,FALSE)</f>
        <v>Field</v>
      </c>
      <c r="CC128">
        <f>VLOOKUP(AA128,Comps2,10,FALSE)</f>
        <v>315</v>
      </c>
      <c r="CD128" t="str">
        <f>VLOOKUP(AA128,Comps2,11,FALSE)</f>
        <v>g</v>
      </c>
      <c r="CE128" t="str">
        <f>VLOOKUP(AA128,Comps2,12,FALSE)</f>
        <v>Field</v>
      </c>
      <c r="CF128">
        <f>VLOOKUP(AA128,Comps2,13,FALSE)</f>
        <v>0</v>
      </c>
      <c r="CG128" t="e">
        <f>VLOOKUP(AA128,Comps2,14,FALSE)</f>
        <v>#N/A</v>
      </c>
      <c r="CH128" t="str">
        <f>VLOOKUP(AA128,Comps2,15,FALSE)</f>
        <v>LAB</v>
      </c>
    </row>
    <row r="129" spans="1:86" x14ac:dyDescent="0.25">
      <c r="A129" s="1">
        <v>44795</v>
      </c>
      <c r="B129">
        <v>8</v>
      </c>
      <c r="C129">
        <v>2022</v>
      </c>
      <c r="D129" t="s">
        <v>729</v>
      </c>
      <c r="E129" t="s">
        <v>730</v>
      </c>
      <c r="F129" t="s">
        <v>78</v>
      </c>
      <c r="G129" t="s">
        <v>79</v>
      </c>
      <c r="H129" t="s">
        <v>80</v>
      </c>
      <c r="I129" t="s">
        <v>81</v>
      </c>
      <c r="J129" t="s">
        <v>82</v>
      </c>
      <c r="K129" t="s">
        <v>83</v>
      </c>
      <c r="M129" t="s">
        <v>527</v>
      </c>
      <c r="N129" t="s">
        <v>86</v>
      </c>
      <c r="O129" s="2">
        <v>0.69444444444444453</v>
      </c>
      <c r="P129" t="s">
        <v>528</v>
      </c>
      <c r="Q129">
        <v>1</v>
      </c>
      <c r="R129" t="s">
        <v>88</v>
      </c>
      <c r="S129">
        <v>32.579559000000003</v>
      </c>
      <c r="T129">
        <v>-117.137264</v>
      </c>
      <c r="U129" t="s">
        <v>89</v>
      </c>
      <c r="V129" t="b">
        <v>0</v>
      </c>
      <c r="X129" t="s">
        <v>529</v>
      </c>
      <c r="Y129" t="s">
        <v>91</v>
      </c>
      <c r="AA129" t="s">
        <v>754</v>
      </c>
      <c r="AB129" t="s">
        <v>744</v>
      </c>
      <c r="AC129" t="s">
        <v>745</v>
      </c>
      <c r="AD129" t="s">
        <v>96</v>
      </c>
      <c r="AE129">
        <v>1</v>
      </c>
      <c r="AF129" t="s">
        <v>755</v>
      </c>
      <c r="AG129" t="b">
        <v>1</v>
      </c>
      <c r="AH129" t="s">
        <v>756</v>
      </c>
      <c r="AI129" t="s">
        <v>99</v>
      </c>
      <c r="AJ129" t="s">
        <v>100</v>
      </c>
      <c r="AK129">
        <v>70</v>
      </c>
      <c r="AL129" t="s">
        <v>101</v>
      </c>
      <c r="AN129" t="s">
        <v>748</v>
      </c>
      <c r="AO129">
        <v>1</v>
      </c>
      <c r="AP129" t="s">
        <v>103</v>
      </c>
      <c r="AQ129">
        <v>350</v>
      </c>
      <c r="AR129" t="s">
        <v>101</v>
      </c>
      <c r="AS129" t="s">
        <v>83</v>
      </c>
      <c r="AT129" t="s">
        <v>104</v>
      </c>
      <c r="AU129" t="s">
        <v>749</v>
      </c>
      <c r="AV129" t="s">
        <v>106</v>
      </c>
      <c r="AW129" t="s">
        <v>107</v>
      </c>
      <c r="AX129">
        <v>7</v>
      </c>
      <c r="AY129" t="s">
        <v>108</v>
      </c>
      <c r="AZ129" t="s">
        <v>109</v>
      </c>
      <c r="BA129" t="s">
        <v>110</v>
      </c>
      <c r="BB129" t="s">
        <v>111</v>
      </c>
      <c r="BC129" t="s">
        <v>1618</v>
      </c>
      <c r="BD129" s="1">
        <v>45020</v>
      </c>
      <c r="BE129" t="s">
        <v>750</v>
      </c>
      <c r="BF129" s="1">
        <v>44795</v>
      </c>
      <c r="BG129" t="s">
        <v>114</v>
      </c>
      <c r="BH129" s="1">
        <v>44981</v>
      </c>
      <c r="BI129">
        <v>2</v>
      </c>
      <c r="BJ129">
        <v>0.61</v>
      </c>
      <c r="BK129">
        <v>0.61</v>
      </c>
      <c r="BL129" t="s">
        <v>123</v>
      </c>
      <c r="BM129" t="s">
        <v>124</v>
      </c>
      <c r="BN129">
        <v>0.06</v>
      </c>
      <c r="BO129">
        <v>0.18</v>
      </c>
      <c r="BP129">
        <v>1</v>
      </c>
      <c r="BQ129" t="s">
        <v>117</v>
      </c>
      <c r="BR129" t="s">
        <v>118</v>
      </c>
      <c r="BS129" t="s">
        <v>119</v>
      </c>
      <c r="BT129" t="s">
        <v>120</v>
      </c>
      <c r="BV129" t="s">
        <v>1623</v>
      </c>
      <c r="BW129" t="b">
        <v>0</v>
      </c>
      <c r="BX129" t="b">
        <v>1</v>
      </c>
      <c r="BY129">
        <f>VLOOKUP(AA129,Comps2,6,FALSE)</f>
        <v>290</v>
      </c>
      <c r="BZ129">
        <f>VLOOKUP(AA129,Comps2,7,FALSE)</f>
        <v>320</v>
      </c>
      <c r="CA129" t="str">
        <f>VLOOKUP(AA129,Comps2,8,FALSE)</f>
        <v>mm</v>
      </c>
      <c r="CB129" t="str">
        <f>VLOOKUP(AA129,Comps2,9,FALSE)</f>
        <v>Field</v>
      </c>
      <c r="CC129">
        <f>VLOOKUP(AA129,Comps2,10,FALSE)</f>
        <v>315</v>
      </c>
      <c r="CD129" t="str">
        <f>VLOOKUP(AA129,Comps2,11,FALSE)</f>
        <v>g</v>
      </c>
      <c r="CE129" t="str">
        <f>VLOOKUP(AA129,Comps2,12,FALSE)</f>
        <v>Field</v>
      </c>
      <c r="CF129">
        <f>VLOOKUP(AA129,Comps2,13,FALSE)</f>
        <v>0</v>
      </c>
      <c r="CG129" t="e">
        <f>VLOOKUP(AA129,Comps2,14,FALSE)</f>
        <v>#N/A</v>
      </c>
      <c r="CH129" t="str">
        <f>VLOOKUP(AA129,Comps2,15,FALSE)</f>
        <v>LAB</v>
      </c>
    </row>
    <row r="130" spans="1:86" x14ac:dyDescent="0.25">
      <c r="A130" s="1">
        <v>44795</v>
      </c>
      <c r="B130">
        <v>8</v>
      </c>
      <c r="C130">
        <v>2022</v>
      </c>
      <c r="D130" t="s">
        <v>729</v>
      </c>
      <c r="E130" t="s">
        <v>730</v>
      </c>
      <c r="F130" t="s">
        <v>78</v>
      </c>
      <c r="G130" t="s">
        <v>79</v>
      </c>
      <c r="H130" t="s">
        <v>80</v>
      </c>
      <c r="I130" t="s">
        <v>81</v>
      </c>
      <c r="J130" t="s">
        <v>82</v>
      </c>
      <c r="K130" t="s">
        <v>83</v>
      </c>
      <c r="M130" t="s">
        <v>527</v>
      </c>
      <c r="N130" t="s">
        <v>86</v>
      </c>
      <c r="O130" s="2">
        <v>0.69444444444444453</v>
      </c>
      <c r="P130" t="s">
        <v>528</v>
      </c>
      <c r="Q130">
        <v>1</v>
      </c>
      <c r="R130" t="s">
        <v>88</v>
      </c>
      <c r="S130">
        <v>32.579559000000003</v>
      </c>
      <c r="T130">
        <v>-117.137264</v>
      </c>
      <c r="U130" t="s">
        <v>89</v>
      </c>
      <c r="V130" t="b">
        <v>0</v>
      </c>
      <c r="X130" t="s">
        <v>529</v>
      </c>
      <c r="Y130" t="s">
        <v>91</v>
      </c>
      <c r="AA130" t="s">
        <v>757</v>
      </c>
      <c r="AB130" t="s">
        <v>758</v>
      </c>
      <c r="AC130" t="s">
        <v>759</v>
      </c>
      <c r="AD130" t="s">
        <v>96</v>
      </c>
      <c r="AE130">
        <v>1</v>
      </c>
      <c r="AF130" t="s">
        <v>760</v>
      </c>
      <c r="AG130" t="b">
        <v>1</v>
      </c>
      <c r="AH130" t="s">
        <v>761</v>
      </c>
      <c r="AI130" t="s">
        <v>99</v>
      </c>
      <c r="AJ130" t="s">
        <v>100</v>
      </c>
      <c r="AK130">
        <v>180.25</v>
      </c>
      <c r="AL130" t="s">
        <v>101</v>
      </c>
      <c r="AN130" t="s">
        <v>762</v>
      </c>
      <c r="AO130">
        <v>1</v>
      </c>
      <c r="AP130" t="s">
        <v>103</v>
      </c>
      <c r="AQ130">
        <v>350</v>
      </c>
      <c r="AR130" t="s">
        <v>101</v>
      </c>
      <c r="AS130" t="s">
        <v>83</v>
      </c>
      <c r="AT130" t="s">
        <v>104</v>
      </c>
      <c r="AU130" t="s">
        <v>763</v>
      </c>
      <c r="AV130" t="s">
        <v>106</v>
      </c>
      <c r="AW130" t="s">
        <v>107</v>
      </c>
      <c r="AX130">
        <v>7</v>
      </c>
      <c r="AY130" t="s">
        <v>108</v>
      </c>
      <c r="AZ130" t="s">
        <v>109</v>
      </c>
      <c r="BA130" t="s">
        <v>110</v>
      </c>
      <c r="BB130" t="s">
        <v>111</v>
      </c>
      <c r="BC130" t="s">
        <v>738</v>
      </c>
      <c r="BD130" s="1">
        <v>44974</v>
      </c>
      <c r="BE130" t="s">
        <v>764</v>
      </c>
      <c r="BF130" s="1">
        <v>44795</v>
      </c>
      <c r="BG130" t="s">
        <v>114</v>
      </c>
      <c r="BH130" s="1">
        <v>44973</v>
      </c>
      <c r="BI130">
        <v>1</v>
      </c>
      <c r="BJ130">
        <v>1.27</v>
      </c>
      <c r="BK130">
        <v>1.27</v>
      </c>
      <c r="BL130" t="s">
        <v>123</v>
      </c>
      <c r="BM130" t="s">
        <v>124</v>
      </c>
      <c r="BN130">
        <v>0.06</v>
      </c>
      <c r="BO130">
        <v>0.18</v>
      </c>
      <c r="BP130">
        <v>1</v>
      </c>
      <c r="BQ130" t="s">
        <v>117</v>
      </c>
      <c r="BR130" t="s">
        <v>118</v>
      </c>
      <c r="BS130" t="s">
        <v>119</v>
      </c>
      <c r="BT130" t="s">
        <v>120</v>
      </c>
      <c r="BW130" t="b">
        <v>0</v>
      </c>
      <c r="BX130" t="b">
        <v>1</v>
      </c>
      <c r="BY130">
        <f>VLOOKUP(AA130,Comps2,6,FALSE)</f>
        <v>275</v>
      </c>
      <c r="BZ130">
        <f>VLOOKUP(AA130,Comps2,7,FALSE)</f>
        <v>305</v>
      </c>
      <c r="CA130" t="str">
        <f>VLOOKUP(AA130,Comps2,8,FALSE)</f>
        <v>mm</v>
      </c>
      <c r="CB130" t="str">
        <f>VLOOKUP(AA130,Comps2,9,FALSE)</f>
        <v>Field</v>
      </c>
      <c r="CC130">
        <f>VLOOKUP(AA130,Comps2,10,FALSE)</f>
        <v>265</v>
      </c>
      <c r="CD130" t="str">
        <f>VLOOKUP(AA130,Comps2,11,FALSE)</f>
        <v>g</v>
      </c>
      <c r="CE130" t="str">
        <f>VLOOKUP(AA130,Comps2,12,FALSE)</f>
        <v>Field</v>
      </c>
      <c r="CF130">
        <f>VLOOKUP(AA130,Comps2,13,FALSE)</f>
        <v>0</v>
      </c>
      <c r="CG130" t="e">
        <f>VLOOKUP(AA130,Comps2,14,FALSE)</f>
        <v>#N/A</v>
      </c>
      <c r="CH130" t="str">
        <f>VLOOKUP(AA130,Comps2,15,FALSE)</f>
        <v>LAB</v>
      </c>
    </row>
    <row r="131" spans="1:86" x14ac:dyDescent="0.25">
      <c r="A131" s="1">
        <v>44795</v>
      </c>
      <c r="B131">
        <v>8</v>
      </c>
      <c r="C131">
        <v>2022</v>
      </c>
      <c r="D131" t="s">
        <v>729</v>
      </c>
      <c r="E131" t="s">
        <v>730</v>
      </c>
      <c r="F131" t="s">
        <v>78</v>
      </c>
      <c r="G131" t="s">
        <v>79</v>
      </c>
      <c r="H131" t="s">
        <v>80</v>
      </c>
      <c r="I131" t="s">
        <v>81</v>
      </c>
      <c r="J131" t="s">
        <v>82</v>
      </c>
      <c r="K131" t="s">
        <v>83</v>
      </c>
      <c r="M131" t="s">
        <v>527</v>
      </c>
      <c r="N131" t="s">
        <v>86</v>
      </c>
      <c r="O131" s="2">
        <v>0.69444444444444453</v>
      </c>
      <c r="P131" t="s">
        <v>528</v>
      </c>
      <c r="Q131">
        <v>1</v>
      </c>
      <c r="R131" t="s">
        <v>88</v>
      </c>
      <c r="S131">
        <v>32.579559000000003</v>
      </c>
      <c r="T131">
        <v>-117.137264</v>
      </c>
      <c r="U131" t="s">
        <v>89</v>
      </c>
      <c r="V131" t="b">
        <v>0</v>
      </c>
      <c r="X131" t="s">
        <v>529</v>
      </c>
      <c r="Y131" t="s">
        <v>91</v>
      </c>
      <c r="AA131" t="s">
        <v>765</v>
      </c>
      <c r="AB131" t="s">
        <v>766</v>
      </c>
      <c r="AC131" t="s">
        <v>767</v>
      </c>
      <c r="AD131" t="s">
        <v>96</v>
      </c>
      <c r="AE131">
        <v>1</v>
      </c>
      <c r="AF131" t="s">
        <v>768</v>
      </c>
      <c r="AG131" t="b">
        <v>1</v>
      </c>
      <c r="AH131" t="s">
        <v>769</v>
      </c>
      <c r="AI131" t="s">
        <v>99</v>
      </c>
      <c r="AJ131" t="s">
        <v>100</v>
      </c>
      <c r="AK131">
        <v>45.4</v>
      </c>
      <c r="AL131" t="s">
        <v>101</v>
      </c>
      <c r="AN131" t="s">
        <v>770</v>
      </c>
      <c r="AO131">
        <v>1</v>
      </c>
      <c r="AP131" t="s">
        <v>103</v>
      </c>
      <c r="AQ131">
        <v>209.7</v>
      </c>
      <c r="AR131" t="s">
        <v>101</v>
      </c>
      <c r="AS131" t="s">
        <v>83</v>
      </c>
      <c r="AT131" t="s">
        <v>104</v>
      </c>
      <c r="AU131" t="s">
        <v>771</v>
      </c>
      <c r="AV131" t="s">
        <v>106</v>
      </c>
      <c r="AW131" t="s">
        <v>107</v>
      </c>
      <c r="AX131">
        <v>7</v>
      </c>
      <c r="AY131" t="s">
        <v>108</v>
      </c>
      <c r="AZ131" t="s">
        <v>109</v>
      </c>
      <c r="BA131" t="s">
        <v>110</v>
      </c>
      <c r="BB131" t="s">
        <v>111</v>
      </c>
      <c r="BC131" t="s">
        <v>738</v>
      </c>
      <c r="BD131" s="1">
        <v>44974</v>
      </c>
      <c r="BE131" t="s">
        <v>772</v>
      </c>
      <c r="BF131" s="1">
        <v>44795</v>
      </c>
      <c r="BG131" t="s">
        <v>114</v>
      </c>
      <c r="BH131" s="1">
        <v>44973</v>
      </c>
      <c r="BI131">
        <v>1</v>
      </c>
      <c r="BJ131">
        <v>2.19</v>
      </c>
      <c r="BK131">
        <v>2.19</v>
      </c>
      <c r="BL131" t="s">
        <v>123</v>
      </c>
      <c r="BM131" t="s">
        <v>124</v>
      </c>
      <c r="BN131">
        <v>0.06</v>
      </c>
      <c r="BO131">
        <v>0.18</v>
      </c>
      <c r="BP131">
        <v>1</v>
      </c>
      <c r="BQ131" t="s">
        <v>117</v>
      </c>
      <c r="BR131" t="s">
        <v>118</v>
      </c>
      <c r="BS131" t="s">
        <v>119</v>
      </c>
      <c r="BT131" t="s">
        <v>120</v>
      </c>
      <c r="BW131" t="b">
        <v>0</v>
      </c>
      <c r="BX131" t="b">
        <v>1</v>
      </c>
      <c r="BY131">
        <f>VLOOKUP(AA131,Comps2,6,FALSE)</f>
        <v>165</v>
      </c>
      <c r="BZ131">
        <f>VLOOKUP(AA131,Comps2,7,FALSE)</f>
        <v>182</v>
      </c>
      <c r="CA131" t="str">
        <f>VLOOKUP(AA131,Comps2,8,FALSE)</f>
        <v>mm</v>
      </c>
      <c r="CB131" t="str">
        <f>VLOOKUP(AA131,Comps2,9,FALSE)</f>
        <v>Field</v>
      </c>
      <c r="CC131">
        <f>VLOOKUP(AA131,Comps2,10,FALSE)</f>
        <v>48.4</v>
      </c>
      <c r="CD131" t="str">
        <f>VLOOKUP(AA131,Comps2,11,FALSE)</f>
        <v>g</v>
      </c>
      <c r="CE131" t="str">
        <f>VLOOKUP(AA131,Comps2,12,FALSE)</f>
        <v>Field</v>
      </c>
      <c r="CF131">
        <f>VLOOKUP(AA131,Comps2,13,FALSE)</f>
        <v>0</v>
      </c>
      <c r="CG131" t="e">
        <f>VLOOKUP(AA131,Comps2,14,FALSE)</f>
        <v>#N/A</v>
      </c>
      <c r="CH131" t="str">
        <f>VLOOKUP(AA131,Comps2,15,FALSE)</f>
        <v>LAB</v>
      </c>
    </row>
    <row r="132" spans="1:86" x14ac:dyDescent="0.25">
      <c r="A132" s="1">
        <v>44795</v>
      </c>
      <c r="B132">
        <v>8</v>
      </c>
      <c r="C132">
        <v>2022</v>
      </c>
      <c r="D132" t="s">
        <v>729</v>
      </c>
      <c r="E132" t="s">
        <v>730</v>
      </c>
      <c r="F132" t="s">
        <v>78</v>
      </c>
      <c r="G132" t="s">
        <v>79</v>
      </c>
      <c r="H132" t="s">
        <v>80</v>
      </c>
      <c r="I132" t="s">
        <v>81</v>
      </c>
      <c r="J132" t="s">
        <v>82</v>
      </c>
      <c r="K132" t="s">
        <v>83</v>
      </c>
      <c r="M132" t="s">
        <v>527</v>
      </c>
      <c r="N132" t="s">
        <v>86</v>
      </c>
      <c r="O132" s="2">
        <v>0.69444444444444453</v>
      </c>
      <c r="P132" t="s">
        <v>528</v>
      </c>
      <c r="Q132">
        <v>1</v>
      </c>
      <c r="R132" t="s">
        <v>88</v>
      </c>
      <c r="S132">
        <v>32.579559000000003</v>
      </c>
      <c r="T132">
        <v>-117.137264</v>
      </c>
      <c r="U132" t="s">
        <v>89</v>
      </c>
      <c r="V132" t="b">
        <v>0</v>
      </c>
      <c r="X132" t="s">
        <v>529</v>
      </c>
      <c r="Y132" t="s">
        <v>91</v>
      </c>
      <c r="AA132" t="s">
        <v>773</v>
      </c>
      <c r="AB132" t="s">
        <v>766</v>
      </c>
      <c r="AC132" t="s">
        <v>767</v>
      </c>
      <c r="AD132" t="s">
        <v>96</v>
      </c>
      <c r="AE132">
        <v>1</v>
      </c>
      <c r="AF132" t="s">
        <v>774</v>
      </c>
      <c r="AG132" t="b">
        <v>1</v>
      </c>
      <c r="AH132" t="s">
        <v>775</v>
      </c>
      <c r="AI132" t="s">
        <v>99</v>
      </c>
      <c r="AJ132" t="s">
        <v>100</v>
      </c>
      <c r="AK132">
        <v>32.47</v>
      </c>
      <c r="AL132" t="s">
        <v>101</v>
      </c>
      <c r="AN132" t="s">
        <v>770</v>
      </c>
      <c r="AO132">
        <v>1</v>
      </c>
      <c r="AP132" t="s">
        <v>103</v>
      </c>
      <c r="AQ132">
        <v>209.7</v>
      </c>
      <c r="AR132" t="s">
        <v>101</v>
      </c>
      <c r="AS132" t="s">
        <v>83</v>
      </c>
      <c r="AT132" t="s">
        <v>104</v>
      </c>
      <c r="AU132" t="s">
        <v>771</v>
      </c>
      <c r="AV132" t="s">
        <v>106</v>
      </c>
      <c r="AW132" t="s">
        <v>107</v>
      </c>
      <c r="AX132">
        <v>7</v>
      </c>
      <c r="AY132" t="s">
        <v>108</v>
      </c>
      <c r="AZ132" t="s">
        <v>109</v>
      </c>
      <c r="BA132" t="s">
        <v>110</v>
      </c>
      <c r="BB132" t="s">
        <v>111</v>
      </c>
      <c r="BC132" t="s">
        <v>738</v>
      </c>
      <c r="BD132" s="1">
        <v>44974</v>
      </c>
      <c r="BE132" t="s">
        <v>772</v>
      </c>
      <c r="BF132" s="1">
        <v>44795</v>
      </c>
      <c r="BG132" t="s">
        <v>114</v>
      </c>
      <c r="BH132" s="1">
        <v>44973</v>
      </c>
      <c r="BI132">
        <v>1</v>
      </c>
      <c r="BJ132">
        <v>2.19</v>
      </c>
      <c r="BK132">
        <v>2.19</v>
      </c>
      <c r="BL132" t="s">
        <v>123</v>
      </c>
      <c r="BM132" t="s">
        <v>124</v>
      </c>
      <c r="BN132">
        <v>0.06</v>
      </c>
      <c r="BO132">
        <v>0.18</v>
      </c>
      <c r="BP132">
        <v>1</v>
      </c>
      <c r="BQ132" t="s">
        <v>117</v>
      </c>
      <c r="BR132" t="s">
        <v>118</v>
      </c>
      <c r="BS132" t="s">
        <v>119</v>
      </c>
      <c r="BT132" t="s">
        <v>120</v>
      </c>
      <c r="BW132" t="b">
        <v>0</v>
      </c>
      <c r="BX132" t="b">
        <v>1</v>
      </c>
      <c r="BY132">
        <f>VLOOKUP(AA132,Comps2,6,FALSE)</f>
        <v>150</v>
      </c>
      <c r="BZ132">
        <f>VLOOKUP(AA132,Comps2,7,FALSE)</f>
        <v>164</v>
      </c>
      <c r="CA132" t="str">
        <f>VLOOKUP(AA132,Comps2,8,FALSE)</f>
        <v>mm</v>
      </c>
      <c r="CB132" t="str">
        <f>VLOOKUP(AA132,Comps2,9,FALSE)</f>
        <v>Field</v>
      </c>
      <c r="CC132">
        <f>VLOOKUP(AA132,Comps2,10,FALSE)</f>
        <v>33.200000000000003</v>
      </c>
      <c r="CD132" t="str">
        <f>VLOOKUP(AA132,Comps2,11,FALSE)</f>
        <v>g</v>
      </c>
      <c r="CE132" t="str">
        <f>VLOOKUP(AA132,Comps2,12,FALSE)</f>
        <v>Field</v>
      </c>
      <c r="CF132">
        <f>VLOOKUP(AA132,Comps2,13,FALSE)</f>
        <v>0</v>
      </c>
      <c r="CG132" t="e">
        <f>VLOOKUP(AA132,Comps2,14,FALSE)</f>
        <v>#N/A</v>
      </c>
      <c r="CH132" t="str">
        <f>VLOOKUP(AA132,Comps2,15,FALSE)</f>
        <v>LAB</v>
      </c>
    </row>
    <row r="133" spans="1:86" x14ac:dyDescent="0.25">
      <c r="A133" s="1">
        <v>44795</v>
      </c>
      <c r="B133">
        <v>8</v>
      </c>
      <c r="C133">
        <v>2022</v>
      </c>
      <c r="D133" t="s">
        <v>729</v>
      </c>
      <c r="E133" t="s">
        <v>730</v>
      </c>
      <c r="F133" t="s">
        <v>78</v>
      </c>
      <c r="G133" t="s">
        <v>79</v>
      </c>
      <c r="H133" t="s">
        <v>80</v>
      </c>
      <c r="I133" t="s">
        <v>81</v>
      </c>
      <c r="J133" t="s">
        <v>82</v>
      </c>
      <c r="K133" t="s">
        <v>83</v>
      </c>
      <c r="M133" t="s">
        <v>527</v>
      </c>
      <c r="N133" t="s">
        <v>86</v>
      </c>
      <c r="O133" s="2">
        <v>0.69444444444444453</v>
      </c>
      <c r="P133" t="s">
        <v>528</v>
      </c>
      <c r="Q133">
        <v>1</v>
      </c>
      <c r="R133" t="s">
        <v>88</v>
      </c>
      <c r="S133">
        <v>32.579559000000003</v>
      </c>
      <c r="T133">
        <v>-117.137264</v>
      </c>
      <c r="U133" t="s">
        <v>89</v>
      </c>
      <c r="V133" t="b">
        <v>0</v>
      </c>
      <c r="X133" t="s">
        <v>529</v>
      </c>
      <c r="Y133" t="s">
        <v>91</v>
      </c>
      <c r="AA133" t="s">
        <v>776</v>
      </c>
      <c r="AB133" t="s">
        <v>766</v>
      </c>
      <c r="AC133" t="s">
        <v>767</v>
      </c>
      <c r="AD133" t="s">
        <v>96</v>
      </c>
      <c r="AE133">
        <v>1</v>
      </c>
      <c r="AF133" t="s">
        <v>777</v>
      </c>
      <c r="AG133" t="b">
        <v>1</v>
      </c>
      <c r="AH133" t="s">
        <v>778</v>
      </c>
      <c r="AI133" t="s">
        <v>99</v>
      </c>
      <c r="AJ133" t="s">
        <v>100</v>
      </c>
      <c r="AK133">
        <v>49.97</v>
      </c>
      <c r="AL133" t="s">
        <v>101</v>
      </c>
      <c r="AN133" t="s">
        <v>770</v>
      </c>
      <c r="AO133">
        <v>1</v>
      </c>
      <c r="AP133" t="s">
        <v>103</v>
      </c>
      <c r="AQ133">
        <v>209.7</v>
      </c>
      <c r="AR133" t="s">
        <v>101</v>
      </c>
      <c r="AS133" t="s">
        <v>83</v>
      </c>
      <c r="AT133" t="s">
        <v>104</v>
      </c>
      <c r="AU133" t="s">
        <v>771</v>
      </c>
      <c r="AV133" t="s">
        <v>106</v>
      </c>
      <c r="AW133" t="s">
        <v>107</v>
      </c>
      <c r="AX133">
        <v>7</v>
      </c>
      <c r="AY133" t="s">
        <v>108</v>
      </c>
      <c r="AZ133" t="s">
        <v>109</v>
      </c>
      <c r="BA133" t="s">
        <v>110</v>
      </c>
      <c r="BB133" t="s">
        <v>111</v>
      </c>
      <c r="BC133" t="s">
        <v>738</v>
      </c>
      <c r="BD133" s="1">
        <v>44974</v>
      </c>
      <c r="BE133" t="s">
        <v>772</v>
      </c>
      <c r="BF133" s="1">
        <v>44795</v>
      </c>
      <c r="BG133" t="s">
        <v>114</v>
      </c>
      <c r="BH133" s="1">
        <v>44973</v>
      </c>
      <c r="BI133">
        <v>1</v>
      </c>
      <c r="BJ133">
        <v>2.19</v>
      </c>
      <c r="BK133">
        <v>2.19</v>
      </c>
      <c r="BL133" t="s">
        <v>123</v>
      </c>
      <c r="BM133" t="s">
        <v>124</v>
      </c>
      <c r="BN133">
        <v>0.06</v>
      </c>
      <c r="BO133">
        <v>0.18</v>
      </c>
      <c r="BP133">
        <v>1</v>
      </c>
      <c r="BQ133" t="s">
        <v>117</v>
      </c>
      <c r="BR133" t="s">
        <v>118</v>
      </c>
      <c r="BS133" t="s">
        <v>119</v>
      </c>
      <c r="BT133" t="s">
        <v>120</v>
      </c>
      <c r="BW133" t="b">
        <v>0</v>
      </c>
      <c r="BX133" t="b">
        <v>1</v>
      </c>
      <c r="BY133">
        <f>VLOOKUP(AA133,Comps2,6,FALSE)</f>
        <v>170</v>
      </c>
      <c r="BZ133">
        <f>VLOOKUP(AA133,Comps2,7,FALSE)</f>
        <v>185</v>
      </c>
      <c r="CA133" t="str">
        <f>VLOOKUP(AA133,Comps2,8,FALSE)</f>
        <v>mm</v>
      </c>
      <c r="CB133" t="str">
        <f>VLOOKUP(AA133,Comps2,9,FALSE)</f>
        <v>Field</v>
      </c>
      <c r="CC133">
        <f>VLOOKUP(AA133,Comps2,10,FALSE)</f>
        <v>51.9</v>
      </c>
      <c r="CD133" t="str">
        <f>VLOOKUP(AA133,Comps2,11,FALSE)</f>
        <v>g</v>
      </c>
      <c r="CE133" t="str">
        <f>VLOOKUP(AA133,Comps2,12,FALSE)</f>
        <v>Field</v>
      </c>
      <c r="CF133">
        <f>VLOOKUP(AA133,Comps2,13,FALSE)</f>
        <v>0</v>
      </c>
      <c r="CG133" t="e">
        <f>VLOOKUP(AA133,Comps2,14,FALSE)</f>
        <v>#N/A</v>
      </c>
      <c r="CH133" t="str">
        <f>VLOOKUP(AA133,Comps2,15,FALSE)</f>
        <v>LAB</v>
      </c>
    </row>
    <row r="134" spans="1:86" x14ac:dyDescent="0.25">
      <c r="A134" s="1">
        <v>44795</v>
      </c>
      <c r="B134">
        <v>8</v>
      </c>
      <c r="C134">
        <v>2022</v>
      </c>
      <c r="D134" t="s">
        <v>729</v>
      </c>
      <c r="E134" t="s">
        <v>730</v>
      </c>
      <c r="F134" t="s">
        <v>78</v>
      </c>
      <c r="G134" t="s">
        <v>79</v>
      </c>
      <c r="H134" t="s">
        <v>80</v>
      </c>
      <c r="I134" t="s">
        <v>81</v>
      </c>
      <c r="J134" t="s">
        <v>82</v>
      </c>
      <c r="K134" t="s">
        <v>83</v>
      </c>
      <c r="M134" t="s">
        <v>527</v>
      </c>
      <c r="N134" t="s">
        <v>86</v>
      </c>
      <c r="O134" s="2">
        <v>0.69444444444444453</v>
      </c>
      <c r="P134" t="s">
        <v>528</v>
      </c>
      <c r="Q134">
        <v>1</v>
      </c>
      <c r="R134" t="s">
        <v>88</v>
      </c>
      <c r="S134">
        <v>32.579559000000003</v>
      </c>
      <c r="T134">
        <v>-117.137264</v>
      </c>
      <c r="U134" t="s">
        <v>89</v>
      </c>
      <c r="V134" t="b">
        <v>0</v>
      </c>
      <c r="X134" t="s">
        <v>529</v>
      </c>
      <c r="Y134" t="s">
        <v>91</v>
      </c>
      <c r="AA134" t="s">
        <v>779</v>
      </c>
      <c r="AB134" t="s">
        <v>766</v>
      </c>
      <c r="AC134" t="s">
        <v>767</v>
      </c>
      <c r="AD134" t="s">
        <v>96</v>
      </c>
      <c r="AE134">
        <v>1</v>
      </c>
      <c r="AF134" t="s">
        <v>780</v>
      </c>
      <c r="AG134" t="b">
        <v>1</v>
      </c>
      <c r="AH134" t="s">
        <v>781</v>
      </c>
      <c r="AI134" t="s">
        <v>99</v>
      </c>
      <c r="AJ134" t="s">
        <v>100</v>
      </c>
      <c r="AK134">
        <v>37</v>
      </c>
      <c r="AL134" t="s">
        <v>101</v>
      </c>
      <c r="AN134" t="s">
        <v>770</v>
      </c>
      <c r="AO134">
        <v>1</v>
      </c>
      <c r="AP134" t="s">
        <v>103</v>
      </c>
      <c r="AQ134">
        <v>209.7</v>
      </c>
      <c r="AR134" t="s">
        <v>101</v>
      </c>
      <c r="AS134" t="s">
        <v>83</v>
      </c>
      <c r="AT134" t="s">
        <v>104</v>
      </c>
      <c r="AU134" t="s">
        <v>771</v>
      </c>
      <c r="AV134" t="s">
        <v>106</v>
      </c>
      <c r="AW134" t="s">
        <v>107</v>
      </c>
      <c r="AX134">
        <v>7</v>
      </c>
      <c r="AY134" t="s">
        <v>108</v>
      </c>
      <c r="AZ134" t="s">
        <v>109</v>
      </c>
      <c r="BA134" t="s">
        <v>110</v>
      </c>
      <c r="BB134" t="s">
        <v>111</v>
      </c>
      <c r="BC134" t="s">
        <v>738</v>
      </c>
      <c r="BD134" s="1">
        <v>44974</v>
      </c>
      <c r="BE134" t="s">
        <v>772</v>
      </c>
      <c r="BF134" s="1">
        <v>44795</v>
      </c>
      <c r="BG134" t="s">
        <v>114</v>
      </c>
      <c r="BH134" s="1">
        <v>44973</v>
      </c>
      <c r="BI134">
        <v>1</v>
      </c>
      <c r="BJ134">
        <v>2.19</v>
      </c>
      <c r="BK134">
        <v>2.19</v>
      </c>
      <c r="BL134" t="s">
        <v>123</v>
      </c>
      <c r="BM134" t="s">
        <v>124</v>
      </c>
      <c r="BN134">
        <v>0.06</v>
      </c>
      <c r="BO134">
        <v>0.18</v>
      </c>
      <c r="BP134">
        <v>1</v>
      </c>
      <c r="BQ134" t="s">
        <v>117</v>
      </c>
      <c r="BR134" t="s">
        <v>118</v>
      </c>
      <c r="BS134" t="s">
        <v>119</v>
      </c>
      <c r="BT134" t="s">
        <v>120</v>
      </c>
      <c r="BW134" t="b">
        <v>0</v>
      </c>
      <c r="BX134" t="b">
        <v>1</v>
      </c>
      <c r="BY134">
        <f>VLOOKUP(AA134,Comps2,6,FALSE)</f>
        <v>172</v>
      </c>
      <c r="BZ134">
        <f>VLOOKUP(AA134,Comps2,7,FALSE)</f>
        <v>194</v>
      </c>
      <c r="CA134" t="str">
        <f>VLOOKUP(AA134,Comps2,8,FALSE)</f>
        <v>mm</v>
      </c>
      <c r="CB134" t="str">
        <f>VLOOKUP(AA134,Comps2,9,FALSE)</f>
        <v>Field</v>
      </c>
      <c r="CC134">
        <f>VLOOKUP(AA134,Comps2,10,FALSE)</f>
        <v>58.4</v>
      </c>
      <c r="CD134" t="str">
        <f>VLOOKUP(AA134,Comps2,11,FALSE)</f>
        <v>g</v>
      </c>
      <c r="CE134" t="str">
        <f>VLOOKUP(AA134,Comps2,12,FALSE)</f>
        <v>Field</v>
      </c>
      <c r="CF134">
        <f>VLOOKUP(AA134,Comps2,13,FALSE)</f>
        <v>0</v>
      </c>
      <c r="CG134" t="e">
        <f>VLOOKUP(AA134,Comps2,14,FALSE)</f>
        <v>#N/A</v>
      </c>
      <c r="CH134" t="str">
        <f>VLOOKUP(AA134,Comps2,15,FALSE)</f>
        <v>LAB</v>
      </c>
    </row>
    <row r="135" spans="1:86" x14ac:dyDescent="0.25">
      <c r="A135" s="1">
        <v>44796</v>
      </c>
      <c r="B135">
        <v>8</v>
      </c>
      <c r="C135">
        <v>2022</v>
      </c>
      <c r="D135" t="s">
        <v>729</v>
      </c>
      <c r="E135" t="s">
        <v>730</v>
      </c>
      <c r="F135" t="s">
        <v>78</v>
      </c>
      <c r="G135" t="s">
        <v>79</v>
      </c>
      <c r="H135" t="s">
        <v>80</v>
      </c>
      <c r="I135" t="s">
        <v>81</v>
      </c>
      <c r="J135" t="s">
        <v>82</v>
      </c>
      <c r="K135" t="s">
        <v>83</v>
      </c>
      <c r="M135" t="s">
        <v>782</v>
      </c>
      <c r="N135" t="s">
        <v>86</v>
      </c>
      <c r="O135" s="2">
        <v>0.29166666666666669</v>
      </c>
      <c r="P135" t="s">
        <v>783</v>
      </c>
      <c r="Q135">
        <v>1</v>
      </c>
      <c r="R135" t="s">
        <v>88</v>
      </c>
      <c r="S135">
        <v>32.579559000000003</v>
      </c>
      <c r="T135">
        <v>-117.137264</v>
      </c>
      <c r="U135" t="s">
        <v>89</v>
      </c>
      <c r="V135" t="b">
        <v>0</v>
      </c>
      <c r="X135" t="s">
        <v>784</v>
      </c>
      <c r="Y135" t="s">
        <v>91</v>
      </c>
      <c r="Z135" t="s">
        <v>785</v>
      </c>
      <c r="AA135" t="s">
        <v>786</v>
      </c>
      <c r="AB135" t="s">
        <v>787</v>
      </c>
      <c r="AC135" t="s">
        <v>788</v>
      </c>
      <c r="AD135" t="s">
        <v>96</v>
      </c>
      <c r="AE135">
        <v>1</v>
      </c>
      <c r="AF135" t="s">
        <v>789</v>
      </c>
      <c r="AG135" t="b">
        <v>1</v>
      </c>
      <c r="AH135" t="s">
        <v>790</v>
      </c>
      <c r="AI135" t="s">
        <v>99</v>
      </c>
      <c r="AJ135" t="s">
        <v>100</v>
      </c>
      <c r="AK135">
        <v>136.32</v>
      </c>
      <c r="AL135" t="s">
        <v>101</v>
      </c>
      <c r="AN135" t="s">
        <v>791</v>
      </c>
      <c r="AO135">
        <v>1</v>
      </c>
      <c r="AP135" t="s">
        <v>103</v>
      </c>
      <c r="AQ135">
        <v>361.42</v>
      </c>
      <c r="AR135" t="s">
        <v>101</v>
      </c>
      <c r="AS135" t="s">
        <v>83</v>
      </c>
      <c r="AT135" t="s">
        <v>104</v>
      </c>
      <c r="AU135" t="s">
        <v>792</v>
      </c>
      <c r="AV135" t="s">
        <v>106</v>
      </c>
      <c r="AW135" t="s">
        <v>107</v>
      </c>
      <c r="AX135">
        <v>7</v>
      </c>
      <c r="AY135" t="s">
        <v>108</v>
      </c>
      <c r="AZ135" t="s">
        <v>109</v>
      </c>
      <c r="BA135" t="s">
        <v>110</v>
      </c>
      <c r="BB135" t="s">
        <v>111</v>
      </c>
      <c r="BC135" t="s">
        <v>738</v>
      </c>
      <c r="BD135" s="1">
        <v>44974</v>
      </c>
      <c r="BE135" t="s">
        <v>793</v>
      </c>
      <c r="BF135" s="1">
        <v>44796</v>
      </c>
      <c r="BG135" t="s">
        <v>114</v>
      </c>
      <c r="BH135" s="1">
        <v>44973</v>
      </c>
      <c r="BI135">
        <v>1</v>
      </c>
      <c r="BJ135">
        <v>1.83</v>
      </c>
      <c r="BK135">
        <v>1.83</v>
      </c>
      <c r="BL135" t="s">
        <v>123</v>
      </c>
      <c r="BM135" t="s">
        <v>124</v>
      </c>
      <c r="BN135">
        <v>0.06</v>
      </c>
      <c r="BO135">
        <v>0.18</v>
      </c>
      <c r="BP135">
        <v>1</v>
      </c>
      <c r="BQ135" t="s">
        <v>117</v>
      </c>
      <c r="BR135" t="s">
        <v>118</v>
      </c>
      <c r="BS135" t="s">
        <v>119</v>
      </c>
      <c r="BT135" t="s">
        <v>120</v>
      </c>
      <c r="BW135" t="b">
        <v>0</v>
      </c>
      <c r="BX135" t="b">
        <v>1</v>
      </c>
      <c r="BY135">
        <f>VLOOKUP(AA135,Comps2,6,FALSE)</f>
        <v>180</v>
      </c>
      <c r="BZ135">
        <f>VLOOKUP(AA135,Comps2,7,FALSE)</f>
        <v>197</v>
      </c>
      <c r="CA135" t="str">
        <f>VLOOKUP(AA135,Comps2,8,FALSE)</f>
        <v>mm</v>
      </c>
      <c r="CB135" t="str">
        <f>VLOOKUP(AA135,Comps2,9,FALSE)</f>
        <v>Field</v>
      </c>
      <c r="CC135">
        <f>VLOOKUP(AA135,Comps2,10,FALSE)</f>
        <v>160</v>
      </c>
      <c r="CD135" t="str">
        <f>VLOOKUP(AA135,Comps2,11,FALSE)</f>
        <v>g</v>
      </c>
      <c r="CE135" t="str">
        <f>VLOOKUP(AA135,Comps2,12,FALSE)</f>
        <v>Field</v>
      </c>
      <c r="CF135">
        <f>VLOOKUP(AA135,Comps2,13,FALSE)</f>
        <v>0</v>
      </c>
      <c r="CG135" t="e">
        <f>VLOOKUP(AA135,Comps2,14,FALSE)</f>
        <v>#N/A</v>
      </c>
      <c r="CH135" t="str">
        <f>VLOOKUP(AA135,Comps2,15,FALSE)</f>
        <v>LAB</v>
      </c>
    </row>
    <row r="136" spans="1:86" x14ac:dyDescent="0.25">
      <c r="A136" s="1">
        <v>44796</v>
      </c>
      <c r="B136">
        <v>8</v>
      </c>
      <c r="C136">
        <v>2022</v>
      </c>
      <c r="D136" t="s">
        <v>729</v>
      </c>
      <c r="E136" t="s">
        <v>730</v>
      </c>
      <c r="F136" t="s">
        <v>78</v>
      </c>
      <c r="G136" t="s">
        <v>79</v>
      </c>
      <c r="H136" t="s">
        <v>80</v>
      </c>
      <c r="I136" t="s">
        <v>81</v>
      </c>
      <c r="J136" t="s">
        <v>82</v>
      </c>
      <c r="K136" t="s">
        <v>83</v>
      </c>
      <c r="M136" t="s">
        <v>782</v>
      </c>
      <c r="N136" t="s">
        <v>86</v>
      </c>
      <c r="O136" s="2">
        <v>0.29166666666666669</v>
      </c>
      <c r="P136" t="s">
        <v>783</v>
      </c>
      <c r="Q136">
        <v>1</v>
      </c>
      <c r="R136" t="s">
        <v>88</v>
      </c>
      <c r="S136">
        <v>32.579559000000003</v>
      </c>
      <c r="T136">
        <v>-117.137264</v>
      </c>
      <c r="U136" t="s">
        <v>89</v>
      </c>
      <c r="V136" t="b">
        <v>0</v>
      </c>
      <c r="X136" t="s">
        <v>784</v>
      </c>
      <c r="Y136" t="s">
        <v>91</v>
      </c>
      <c r="Z136" t="s">
        <v>785</v>
      </c>
      <c r="AA136" t="s">
        <v>795</v>
      </c>
      <c r="AB136" t="s">
        <v>787</v>
      </c>
      <c r="AC136" t="s">
        <v>788</v>
      </c>
      <c r="AD136" t="s">
        <v>96</v>
      </c>
      <c r="AE136">
        <v>1</v>
      </c>
      <c r="AF136" t="s">
        <v>796</v>
      </c>
      <c r="AG136" t="b">
        <v>1</v>
      </c>
      <c r="AH136" t="s">
        <v>797</v>
      </c>
      <c r="AI136" t="s">
        <v>99</v>
      </c>
      <c r="AJ136" t="s">
        <v>100</v>
      </c>
      <c r="AK136">
        <v>105.63</v>
      </c>
      <c r="AL136" t="s">
        <v>101</v>
      </c>
      <c r="AN136" t="s">
        <v>791</v>
      </c>
      <c r="AO136">
        <v>1</v>
      </c>
      <c r="AP136" t="s">
        <v>103</v>
      </c>
      <c r="AQ136">
        <v>361.42</v>
      </c>
      <c r="AR136" t="s">
        <v>101</v>
      </c>
      <c r="AS136" t="s">
        <v>83</v>
      </c>
      <c r="AT136" t="s">
        <v>104</v>
      </c>
      <c r="AU136" t="s">
        <v>792</v>
      </c>
      <c r="AV136" t="s">
        <v>106</v>
      </c>
      <c r="AW136" t="s">
        <v>107</v>
      </c>
      <c r="AX136">
        <v>7</v>
      </c>
      <c r="AY136" t="s">
        <v>108</v>
      </c>
      <c r="AZ136" t="s">
        <v>109</v>
      </c>
      <c r="BA136" t="s">
        <v>110</v>
      </c>
      <c r="BB136" t="s">
        <v>111</v>
      </c>
      <c r="BC136" t="s">
        <v>738</v>
      </c>
      <c r="BD136" s="1">
        <v>44974</v>
      </c>
      <c r="BE136" t="s">
        <v>793</v>
      </c>
      <c r="BF136" s="1">
        <v>44796</v>
      </c>
      <c r="BG136" t="s">
        <v>114</v>
      </c>
      <c r="BH136" s="1">
        <v>44973</v>
      </c>
      <c r="BI136">
        <v>1</v>
      </c>
      <c r="BJ136">
        <v>1.83</v>
      </c>
      <c r="BK136">
        <v>1.83</v>
      </c>
      <c r="BL136" t="s">
        <v>123</v>
      </c>
      <c r="BM136" t="s">
        <v>124</v>
      </c>
      <c r="BN136">
        <v>0.06</v>
      </c>
      <c r="BO136">
        <v>0.18</v>
      </c>
      <c r="BP136">
        <v>1</v>
      </c>
      <c r="BQ136" t="s">
        <v>117</v>
      </c>
      <c r="BR136" t="s">
        <v>118</v>
      </c>
      <c r="BS136" t="s">
        <v>119</v>
      </c>
      <c r="BT136" t="s">
        <v>120</v>
      </c>
      <c r="BW136" t="b">
        <v>0</v>
      </c>
      <c r="BX136" t="b">
        <v>1</v>
      </c>
      <c r="BY136">
        <f>VLOOKUP(AA136,Comps2,6,FALSE)</f>
        <v>169</v>
      </c>
      <c r="BZ136">
        <f>VLOOKUP(AA136,Comps2,7,FALSE)</f>
        <v>182</v>
      </c>
      <c r="CA136" t="str">
        <f>VLOOKUP(AA136,Comps2,8,FALSE)</f>
        <v>mm</v>
      </c>
      <c r="CB136" t="str">
        <f>VLOOKUP(AA136,Comps2,9,FALSE)</f>
        <v>Field</v>
      </c>
      <c r="CC136">
        <f>VLOOKUP(AA136,Comps2,10,FALSE)</f>
        <v>115</v>
      </c>
      <c r="CD136" t="str">
        <f>VLOOKUP(AA136,Comps2,11,FALSE)</f>
        <v>g</v>
      </c>
      <c r="CE136" t="str">
        <f>VLOOKUP(AA136,Comps2,12,FALSE)</f>
        <v>Field</v>
      </c>
      <c r="CF136">
        <f>VLOOKUP(AA136,Comps2,13,FALSE)</f>
        <v>0</v>
      </c>
      <c r="CG136" t="e">
        <f>VLOOKUP(AA136,Comps2,14,FALSE)</f>
        <v>#N/A</v>
      </c>
      <c r="CH136" t="str">
        <f>VLOOKUP(AA136,Comps2,15,FALSE)</f>
        <v>LAB</v>
      </c>
    </row>
    <row r="137" spans="1:86" x14ac:dyDescent="0.25">
      <c r="A137" s="1">
        <v>44796</v>
      </c>
      <c r="B137">
        <v>8</v>
      </c>
      <c r="C137">
        <v>2022</v>
      </c>
      <c r="D137" t="s">
        <v>729</v>
      </c>
      <c r="E137" t="s">
        <v>730</v>
      </c>
      <c r="F137" t="s">
        <v>78</v>
      </c>
      <c r="G137" t="s">
        <v>79</v>
      </c>
      <c r="H137" t="s">
        <v>80</v>
      </c>
      <c r="I137" t="s">
        <v>81</v>
      </c>
      <c r="J137" t="s">
        <v>82</v>
      </c>
      <c r="K137" t="s">
        <v>83</v>
      </c>
      <c r="M137" t="s">
        <v>782</v>
      </c>
      <c r="N137" t="s">
        <v>86</v>
      </c>
      <c r="O137" s="2">
        <v>0.29166666666666669</v>
      </c>
      <c r="P137" t="s">
        <v>783</v>
      </c>
      <c r="Q137">
        <v>1</v>
      </c>
      <c r="R137" t="s">
        <v>88</v>
      </c>
      <c r="S137">
        <v>32.579559000000003</v>
      </c>
      <c r="T137">
        <v>-117.137264</v>
      </c>
      <c r="U137" t="s">
        <v>89</v>
      </c>
      <c r="V137" t="b">
        <v>0</v>
      </c>
      <c r="X137" t="s">
        <v>784</v>
      </c>
      <c r="Y137" t="s">
        <v>91</v>
      </c>
      <c r="Z137" t="s">
        <v>785</v>
      </c>
      <c r="AA137" t="s">
        <v>798</v>
      </c>
      <c r="AB137" t="s">
        <v>787</v>
      </c>
      <c r="AC137" t="s">
        <v>788</v>
      </c>
      <c r="AD137" t="s">
        <v>96</v>
      </c>
      <c r="AE137">
        <v>1</v>
      </c>
      <c r="AF137" t="s">
        <v>799</v>
      </c>
      <c r="AG137" t="b">
        <v>1</v>
      </c>
      <c r="AH137" t="s">
        <v>800</v>
      </c>
      <c r="AI137" t="s">
        <v>99</v>
      </c>
      <c r="AJ137" t="s">
        <v>100</v>
      </c>
      <c r="AK137">
        <v>40.479999999999997</v>
      </c>
      <c r="AL137" t="s">
        <v>101</v>
      </c>
      <c r="AN137" t="s">
        <v>791</v>
      </c>
      <c r="AO137">
        <v>1</v>
      </c>
      <c r="AP137" t="s">
        <v>103</v>
      </c>
      <c r="AQ137">
        <v>361.42</v>
      </c>
      <c r="AR137" t="s">
        <v>101</v>
      </c>
      <c r="AS137" t="s">
        <v>83</v>
      </c>
      <c r="AT137" t="s">
        <v>104</v>
      </c>
      <c r="AU137" t="s">
        <v>792</v>
      </c>
      <c r="AV137" t="s">
        <v>106</v>
      </c>
      <c r="AW137" t="s">
        <v>107</v>
      </c>
      <c r="AX137">
        <v>7</v>
      </c>
      <c r="AY137" t="s">
        <v>108</v>
      </c>
      <c r="AZ137" t="s">
        <v>109</v>
      </c>
      <c r="BA137" t="s">
        <v>110</v>
      </c>
      <c r="BB137" t="s">
        <v>111</v>
      </c>
      <c r="BC137" t="s">
        <v>738</v>
      </c>
      <c r="BD137" s="1">
        <v>44974</v>
      </c>
      <c r="BE137" t="s">
        <v>793</v>
      </c>
      <c r="BF137" s="1">
        <v>44796</v>
      </c>
      <c r="BG137" t="s">
        <v>114</v>
      </c>
      <c r="BH137" s="1">
        <v>44973</v>
      </c>
      <c r="BI137">
        <v>1</v>
      </c>
      <c r="BJ137">
        <v>1.83</v>
      </c>
      <c r="BK137">
        <v>1.83</v>
      </c>
      <c r="BL137" t="s">
        <v>123</v>
      </c>
      <c r="BM137" t="s">
        <v>124</v>
      </c>
      <c r="BN137">
        <v>0.06</v>
      </c>
      <c r="BO137">
        <v>0.18</v>
      </c>
      <c r="BP137">
        <v>1</v>
      </c>
      <c r="BQ137" t="s">
        <v>117</v>
      </c>
      <c r="BR137" t="s">
        <v>118</v>
      </c>
      <c r="BS137" t="s">
        <v>119</v>
      </c>
      <c r="BT137" t="s">
        <v>120</v>
      </c>
      <c r="BW137" t="b">
        <v>0</v>
      </c>
      <c r="BX137" t="b">
        <v>1</v>
      </c>
      <c r="BY137">
        <f>VLOOKUP(AA137,Comps2,6,FALSE)</f>
        <v>125</v>
      </c>
      <c r="BZ137">
        <f>VLOOKUP(AA137,Comps2,7,FALSE)</f>
        <v>136</v>
      </c>
      <c r="CA137" t="str">
        <f>VLOOKUP(AA137,Comps2,8,FALSE)</f>
        <v>mm</v>
      </c>
      <c r="CB137" t="str">
        <f>VLOOKUP(AA137,Comps2,9,FALSE)</f>
        <v>Field</v>
      </c>
      <c r="CC137">
        <f>VLOOKUP(AA137,Comps2,10,FALSE)</f>
        <v>40</v>
      </c>
      <c r="CD137" t="str">
        <f>VLOOKUP(AA137,Comps2,11,FALSE)</f>
        <v>g</v>
      </c>
      <c r="CE137" t="str">
        <f>VLOOKUP(AA137,Comps2,12,FALSE)</f>
        <v>Field</v>
      </c>
      <c r="CF137">
        <f>VLOOKUP(AA137,Comps2,13,FALSE)</f>
        <v>0</v>
      </c>
      <c r="CG137" t="e">
        <f>VLOOKUP(AA137,Comps2,14,FALSE)</f>
        <v>#N/A</v>
      </c>
      <c r="CH137" t="str">
        <f>VLOOKUP(AA137,Comps2,15,FALSE)</f>
        <v>LAB</v>
      </c>
    </row>
    <row r="138" spans="1:86" x14ac:dyDescent="0.25">
      <c r="A138" s="1">
        <v>44796</v>
      </c>
      <c r="B138">
        <v>8</v>
      </c>
      <c r="C138">
        <v>2022</v>
      </c>
      <c r="D138" t="s">
        <v>729</v>
      </c>
      <c r="E138" t="s">
        <v>730</v>
      </c>
      <c r="F138" t="s">
        <v>78</v>
      </c>
      <c r="G138" t="s">
        <v>79</v>
      </c>
      <c r="H138" t="s">
        <v>80</v>
      </c>
      <c r="I138" t="s">
        <v>81</v>
      </c>
      <c r="J138" t="s">
        <v>82</v>
      </c>
      <c r="K138" t="s">
        <v>83</v>
      </c>
      <c r="M138" t="s">
        <v>782</v>
      </c>
      <c r="N138" t="s">
        <v>86</v>
      </c>
      <c r="O138" s="2">
        <v>0.29166666666666669</v>
      </c>
      <c r="P138" t="s">
        <v>783</v>
      </c>
      <c r="Q138">
        <v>1</v>
      </c>
      <c r="R138" t="s">
        <v>88</v>
      </c>
      <c r="S138">
        <v>32.579559000000003</v>
      </c>
      <c r="T138">
        <v>-117.137264</v>
      </c>
      <c r="U138" t="s">
        <v>89</v>
      </c>
      <c r="V138" t="b">
        <v>0</v>
      </c>
      <c r="X138" t="s">
        <v>784</v>
      </c>
      <c r="Y138" t="s">
        <v>91</v>
      </c>
      <c r="Z138" t="s">
        <v>785</v>
      </c>
      <c r="AA138" t="s">
        <v>801</v>
      </c>
      <c r="AB138" t="s">
        <v>787</v>
      </c>
      <c r="AC138" t="s">
        <v>788</v>
      </c>
      <c r="AD138" t="s">
        <v>96</v>
      </c>
      <c r="AE138">
        <v>1</v>
      </c>
      <c r="AF138" t="s">
        <v>802</v>
      </c>
      <c r="AG138" t="b">
        <v>1</v>
      </c>
      <c r="AH138" t="s">
        <v>803</v>
      </c>
      <c r="AI138" t="s">
        <v>99</v>
      </c>
      <c r="AJ138" t="s">
        <v>100</v>
      </c>
      <c r="AK138">
        <v>36.5</v>
      </c>
      <c r="AL138" t="s">
        <v>101</v>
      </c>
      <c r="AN138" t="s">
        <v>791</v>
      </c>
      <c r="AO138">
        <v>1</v>
      </c>
      <c r="AP138" t="s">
        <v>103</v>
      </c>
      <c r="AQ138">
        <v>361.42</v>
      </c>
      <c r="AR138" t="s">
        <v>101</v>
      </c>
      <c r="AS138" t="s">
        <v>83</v>
      </c>
      <c r="AT138" t="s">
        <v>104</v>
      </c>
      <c r="AU138" t="s">
        <v>792</v>
      </c>
      <c r="AV138" t="s">
        <v>106</v>
      </c>
      <c r="AW138" t="s">
        <v>107</v>
      </c>
      <c r="AX138">
        <v>7</v>
      </c>
      <c r="AY138" t="s">
        <v>108</v>
      </c>
      <c r="AZ138" t="s">
        <v>109</v>
      </c>
      <c r="BA138" t="s">
        <v>110</v>
      </c>
      <c r="BB138" t="s">
        <v>111</v>
      </c>
      <c r="BC138" t="s">
        <v>738</v>
      </c>
      <c r="BD138" s="1">
        <v>44974</v>
      </c>
      <c r="BE138" t="s">
        <v>793</v>
      </c>
      <c r="BF138" s="1">
        <v>44796</v>
      </c>
      <c r="BG138" t="s">
        <v>114</v>
      </c>
      <c r="BH138" s="1">
        <v>44973</v>
      </c>
      <c r="BI138">
        <v>1</v>
      </c>
      <c r="BJ138">
        <v>1.83</v>
      </c>
      <c r="BK138">
        <v>1.83</v>
      </c>
      <c r="BL138" t="s">
        <v>123</v>
      </c>
      <c r="BM138" t="s">
        <v>124</v>
      </c>
      <c r="BN138">
        <v>0.06</v>
      </c>
      <c r="BO138">
        <v>0.18</v>
      </c>
      <c r="BP138">
        <v>1</v>
      </c>
      <c r="BQ138" t="s">
        <v>117</v>
      </c>
      <c r="BR138" t="s">
        <v>118</v>
      </c>
      <c r="BS138" t="s">
        <v>119</v>
      </c>
      <c r="BT138" t="s">
        <v>120</v>
      </c>
      <c r="BW138" t="b">
        <v>0</v>
      </c>
      <c r="BX138" t="b">
        <v>1</v>
      </c>
      <c r="BY138">
        <f>VLOOKUP(AA138,Comps2,6,FALSE)</f>
        <v>123</v>
      </c>
      <c r="BZ138">
        <f>VLOOKUP(AA138,Comps2,7,FALSE)</f>
        <v>128</v>
      </c>
      <c r="CA138" t="str">
        <f>VLOOKUP(AA138,Comps2,8,FALSE)</f>
        <v>mm</v>
      </c>
      <c r="CB138" t="str">
        <f>VLOOKUP(AA138,Comps2,9,FALSE)</f>
        <v>Field</v>
      </c>
      <c r="CC138">
        <f>VLOOKUP(AA138,Comps2,10,FALSE)</f>
        <v>40</v>
      </c>
      <c r="CD138" t="str">
        <f>VLOOKUP(AA138,Comps2,11,FALSE)</f>
        <v>g</v>
      </c>
      <c r="CE138" t="str">
        <f>VLOOKUP(AA138,Comps2,12,FALSE)</f>
        <v>Field</v>
      </c>
      <c r="CF138">
        <f>VLOOKUP(AA138,Comps2,13,FALSE)</f>
        <v>0</v>
      </c>
      <c r="CG138" t="e">
        <f>VLOOKUP(AA138,Comps2,14,FALSE)</f>
        <v>#N/A</v>
      </c>
      <c r="CH138" t="str">
        <f>VLOOKUP(AA138,Comps2,15,FALSE)</f>
        <v>LAB</v>
      </c>
    </row>
    <row r="139" spans="1:86" x14ac:dyDescent="0.25">
      <c r="A139" s="1">
        <v>44796</v>
      </c>
      <c r="B139">
        <v>8</v>
      </c>
      <c r="C139">
        <v>2022</v>
      </c>
      <c r="D139" t="s">
        <v>729</v>
      </c>
      <c r="E139" t="s">
        <v>730</v>
      </c>
      <c r="F139" t="s">
        <v>78</v>
      </c>
      <c r="G139" t="s">
        <v>79</v>
      </c>
      <c r="H139" t="s">
        <v>80</v>
      </c>
      <c r="I139" t="s">
        <v>81</v>
      </c>
      <c r="J139" t="s">
        <v>82</v>
      </c>
      <c r="K139" t="s">
        <v>83</v>
      </c>
      <c r="M139" t="s">
        <v>782</v>
      </c>
      <c r="N139" t="s">
        <v>86</v>
      </c>
      <c r="O139" s="2">
        <v>0.29166666666666669</v>
      </c>
      <c r="P139" t="s">
        <v>783</v>
      </c>
      <c r="Q139">
        <v>1</v>
      </c>
      <c r="R139" t="s">
        <v>88</v>
      </c>
      <c r="S139">
        <v>32.579559000000003</v>
      </c>
      <c r="T139">
        <v>-117.137264</v>
      </c>
      <c r="U139" t="s">
        <v>89</v>
      </c>
      <c r="V139" t="b">
        <v>0</v>
      </c>
      <c r="X139" t="s">
        <v>784</v>
      </c>
      <c r="Y139" t="s">
        <v>91</v>
      </c>
      <c r="Z139" t="s">
        <v>785</v>
      </c>
      <c r="AA139" t="s">
        <v>804</v>
      </c>
      <c r="AB139" t="s">
        <v>787</v>
      </c>
      <c r="AC139" t="s">
        <v>788</v>
      </c>
      <c r="AD139" t="s">
        <v>96</v>
      </c>
      <c r="AE139">
        <v>1</v>
      </c>
      <c r="AF139" t="s">
        <v>805</v>
      </c>
      <c r="AG139" t="b">
        <v>1</v>
      </c>
      <c r="AH139" t="s">
        <v>806</v>
      </c>
      <c r="AI139" t="s">
        <v>99</v>
      </c>
      <c r="AJ139" t="s">
        <v>100</v>
      </c>
      <c r="AK139">
        <v>42.49</v>
      </c>
      <c r="AL139" t="s">
        <v>101</v>
      </c>
      <c r="AN139" t="s">
        <v>791</v>
      </c>
      <c r="AO139">
        <v>1</v>
      </c>
      <c r="AP139" t="s">
        <v>103</v>
      </c>
      <c r="AQ139">
        <v>361.42</v>
      </c>
      <c r="AR139" t="s">
        <v>101</v>
      </c>
      <c r="AS139" t="s">
        <v>83</v>
      </c>
      <c r="AT139" t="s">
        <v>104</v>
      </c>
      <c r="AU139" t="s">
        <v>792</v>
      </c>
      <c r="AV139" t="s">
        <v>106</v>
      </c>
      <c r="AW139" t="s">
        <v>107</v>
      </c>
      <c r="AX139">
        <v>7</v>
      </c>
      <c r="AY139" t="s">
        <v>108</v>
      </c>
      <c r="AZ139" t="s">
        <v>109</v>
      </c>
      <c r="BA139" t="s">
        <v>110</v>
      </c>
      <c r="BB139" t="s">
        <v>111</v>
      </c>
      <c r="BC139" t="s">
        <v>738</v>
      </c>
      <c r="BD139" s="1">
        <v>44974</v>
      </c>
      <c r="BE139" t="s">
        <v>793</v>
      </c>
      <c r="BF139" s="1">
        <v>44796</v>
      </c>
      <c r="BG139" t="s">
        <v>114</v>
      </c>
      <c r="BH139" s="1">
        <v>44973</v>
      </c>
      <c r="BI139">
        <v>1</v>
      </c>
      <c r="BJ139">
        <v>1.83</v>
      </c>
      <c r="BK139">
        <v>1.83</v>
      </c>
      <c r="BL139" t="s">
        <v>123</v>
      </c>
      <c r="BM139" t="s">
        <v>124</v>
      </c>
      <c r="BN139">
        <v>0.06</v>
      </c>
      <c r="BO139">
        <v>0.18</v>
      </c>
      <c r="BP139">
        <v>1</v>
      </c>
      <c r="BQ139" t="s">
        <v>117</v>
      </c>
      <c r="BR139" t="s">
        <v>118</v>
      </c>
      <c r="BS139" t="s">
        <v>119</v>
      </c>
      <c r="BT139" t="s">
        <v>120</v>
      </c>
      <c r="BW139" t="b">
        <v>0</v>
      </c>
      <c r="BX139" t="b">
        <v>1</v>
      </c>
      <c r="BY139">
        <f>VLOOKUP(AA139,Comps2,6,FALSE)</f>
        <v>124</v>
      </c>
      <c r="BZ139">
        <f>VLOOKUP(AA139,Comps2,7,FALSE)</f>
        <v>134</v>
      </c>
      <c r="CA139" t="str">
        <f>VLOOKUP(AA139,Comps2,8,FALSE)</f>
        <v>mm</v>
      </c>
      <c r="CB139" t="str">
        <f>VLOOKUP(AA139,Comps2,9,FALSE)</f>
        <v>Field</v>
      </c>
      <c r="CC139">
        <f>VLOOKUP(AA139,Comps2,10,FALSE)</f>
        <v>40</v>
      </c>
      <c r="CD139" t="str">
        <f>VLOOKUP(AA139,Comps2,11,FALSE)</f>
        <v>g</v>
      </c>
      <c r="CE139" t="str">
        <f>VLOOKUP(AA139,Comps2,12,FALSE)</f>
        <v>Field</v>
      </c>
      <c r="CF139">
        <f>VLOOKUP(AA139,Comps2,13,FALSE)</f>
        <v>0</v>
      </c>
      <c r="CG139" t="e">
        <f>VLOOKUP(AA139,Comps2,14,FALSE)</f>
        <v>#N/A</v>
      </c>
      <c r="CH139" t="str">
        <f>VLOOKUP(AA139,Comps2,15,FALSE)</f>
        <v>LAB</v>
      </c>
    </row>
    <row r="140" spans="1:86" x14ac:dyDescent="0.25">
      <c r="A140" s="1">
        <v>44796</v>
      </c>
      <c r="B140">
        <v>8</v>
      </c>
      <c r="C140">
        <v>2022</v>
      </c>
      <c r="D140" t="s">
        <v>729</v>
      </c>
      <c r="E140" t="s">
        <v>730</v>
      </c>
      <c r="F140" t="s">
        <v>78</v>
      </c>
      <c r="G140" t="s">
        <v>79</v>
      </c>
      <c r="H140" t="s">
        <v>80</v>
      </c>
      <c r="I140" t="s">
        <v>81</v>
      </c>
      <c r="J140" t="s">
        <v>82</v>
      </c>
      <c r="K140" t="s">
        <v>83</v>
      </c>
      <c r="M140" t="s">
        <v>782</v>
      </c>
      <c r="N140" t="s">
        <v>86</v>
      </c>
      <c r="O140" s="2">
        <v>0.29166666666666669</v>
      </c>
      <c r="P140" t="s">
        <v>783</v>
      </c>
      <c r="Q140">
        <v>1</v>
      </c>
      <c r="R140" t="s">
        <v>88</v>
      </c>
      <c r="S140">
        <v>32.579559000000003</v>
      </c>
      <c r="T140">
        <v>-117.137264</v>
      </c>
      <c r="U140" t="s">
        <v>89</v>
      </c>
      <c r="V140" t="b">
        <v>0</v>
      </c>
      <c r="X140" t="s">
        <v>784</v>
      </c>
      <c r="Y140" t="s">
        <v>91</v>
      </c>
      <c r="Z140" t="s">
        <v>785</v>
      </c>
      <c r="AA140" t="s">
        <v>807</v>
      </c>
      <c r="AB140" t="s">
        <v>808</v>
      </c>
      <c r="AC140" t="s">
        <v>809</v>
      </c>
      <c r="AD140" t="s">
        <v>96</v>
      </c>
      <c r="AE140">
        <v>1</v>
      </c>
      <c r="AF140" t="s">
        <v>810</v>
      </c>
      <c r="AG140" t="b">
        <v>1</v>
      </c>
      <c r="AH140" t="s">
        <v>811</v>
      </c>
      <c r="AI140" t="s">
        <v>146</v>
      </c>
      <c r="AJ140" t="s">
        <v>147</v>
      </c>
      <c r="AK140">
        <v>27.97</v>
      </c>
      <c r="AL140" t="s">
        <v>101</v>
      </c>
      <c r="AN140" t="s">
        <v>812</v>
      </c>
      <c r="AO140">
        <v>1</v>
      </c>
      <c r="AP140" t="s">
        <v>103</v>
      </c>
      <c r="AQ140">
        <v>139.81</v>
      </c>
      <c r="AR140" t="s">
        <v>101</v>
      </c>
      <c r="AS140" t="s">
        <v>83</v>
      </c>
      <c r="AT140" t="s">
        <v>104</v>
      </c>
      <c r="AU140" t="s">
        <v>813</v>
      </c>
      <c r="AV140" t="s">
        <v>106</v>
      </c>
      <c r="AW140" t="s">
        <v>107</v>
      </c>
      <c r="AX140">
        <v>7</v>
      </c>
      <c r="AY140" t="s">
        <v>108</v>
      </c>
      <c r="AZ140" t="s">
        <v>109</v>
      </c>
      <c r="BA140" t="s">
        <v>110</v>
      </c>
      <c r="BB140" t="s">
        <v>111</v>
      </c>
      <c r="BC140" t="s">
        <v>738</v>
      </c>
      <c r="BD140" s="1">
        <v>44974</v>
      </c>
      <c r="BE140" t="s">
        <v>814</v>
      </c>
      <c r="BF140" s="1">
        <v>44796</v>
      </c>
      <c r="BG140" t="s">
        <v>114</v>
      </c>
      <c r="BH140" s="1">
        <v>44973</v>
      </c>
      <c r="BI140">
        <v>1</v>
      </c>
      <c r="BJ140">
        <v>0.81</v>
      </c>
      <c r="BK140">
        <v>0.81</v>
      </c>
      <c r="BL140" t="s">
        <v>123</v>
      </c>
      <c r="BM140" t="s">
        <v>124</v>
      </c>
      <c r="BN140">
        <v>0.06</v>
      </c>
      <c r="BO140">
        <v>0.18</v>
      </c>
      <c r="BP140">
        <v>1</v>
      </c>
      <c r="BQ140" t="s">
        <v>117</v>
      </c>
      <c r="BR140" t="s">
        <v>118</v>
      </c>
      <c r="BS140" t="s">
        <v>119</v>
      </c>
      <c r="BT140" t="s">
        <v>120</v>
      </c>
      <c r="BW140" t="b">
        <v>0</v>
      </c>
      <c r="BX140" t="b">
        <v>1</v>
      </c>
      <c r="BY140">
        <f>VLOOKUP(AA140,Comps2,6,FALSE)</f>
        <v>343</v>
      </c>
      <c r="BZ140">
        <f>VLOOKUP(AA140,Comps2,7,FALSE)</f>
        <v>353</v>
      </c>
      <c r="CA140" t="str">
        <f>VLOOKUP(AA140,Comps2,8,FALSE)</f>
        <v>mm</v>
      </c>
      <c r="CB140" t="str">
        <f>VLOOKUP(AA140,Comps2,9,FALSE)</f>
        <v>Field</v>
      </c>
      <c r="CC140">
        <f>VLOOKUP(AA140,Comps2,10,FALSE)</f>
        <v>435</v>
      </c>
      <c r="CD140" t="str">
        <f>VLOOKUP(AA140,Comps2,11,FALSE)</f>
        <v>g</v>
      </c>
      <c r="CE140" t="str">
        <f>VLOOKUP(AA140,Comps2,12,FALSE)</f>
        <v>Field</v>
      </c>
      <c r="CF140">
        <f>VLOOKUP(AA140,Comps2,13,FALSE)</f>
        <v>0</v>
      </c>
      <c r="CG140" t="e">
        <f>VLOOKUP(AA140,Comps2,14,FALSE)</f>
        <v>#N/A</v>
      </c>
      <c r="CH140" t="str">
        <f>VLOOKUP(AA140,Comps2,15,FALSE)</f>
        <v>LAB</v>
      </c>
    </row>
    <row r="141" spans="1:86" x14ac:dyDescent="0.25">
      <c r="A141" s="1">
        <v>44796</v>
      </c>
      <c r="B141">
        <v>8</v>
      </c>
      <c r="C141">
        <v>2022</v>
      </c>
      <c r="D141" t="s">
        <v>729</v>
      </c>
      <c r="E141" t="s">
        <v>730</v>
      </c>
      <c r="F141" t="s">
        <v>78</v>
      </c>
      <c r="G141" t="s">
        <v>79</v>
      </c>
      <c r="H141" t="s">
        <v>80</v>
      </c>
      <c r="I141" t="s">
        <v>81</v>
      </c>
      <c r="J141" t="s">
        <v>82</v>
      </c>
      <c r="K141" t="s">
        <v>83</v>
      </c>
      <c r="M141" t="s">
        <v>782</v>
      </c>
      <c r="N141" t="s">
        <v>86</v>
      </c>
      <c r="O141" s="2">
        <v>0.29166666666666669</v>
      </c>
      <c r="P141" t="s">
        <v>783</v>
      </c>
      <c r="Q141">
        <v>1</v>
      </c>
      <c r="R141" t="s">
        <v>88</v>
      </c>
      <c r="S141">
        <v>32.579559000000003</v>
      </c>
      <c r="T141">
        <v>-117.137264</v>
      </c>
      <c r="U141" t="s">
        <v>89</v>
      </c>
      <c r="V141" t="b">
        <v>0</v>
      </c>
      <c r="X141" t="s">
        <v>784</v>
      </c>
      <c r="Y141" t="s">
        <v>91</v>
      </c>
      <c r="Z141" t="s">
        <v>785</v>
      </c>
      <c r="AA141" t="s">
        <v>815</v>
      </c>
      <c r="AB141" t="s">
        <v>808</v>
      </c>
      <c r="AC141" t="s">
        <v>809</v>
      </c>
      <c r="AD141" t="s">
        <v>96</v>
      </c>
      <c r="AE141">
        <v>1</v>
      </c>
      <c r="AF141" t="s">
        <v>816</v>
      </c>
      <c r="AG141" t="b">
        <v>1</v>
      </c>
      <c r="AH141" t="s">
        <v>817</v>
      </c>
      <c r="AI141" t="s">
        <v>99</v>
      </c>
      <c r="AJ141" t="s">
        <v>100</v>
      </c>
      <c r="AK141">
        <v>100.8</v>
      </c>
      <c r="AL141" t="s">
        <v>101</v>
      </c>
      <c r="AN141" t="s">
        <v>818</v>
      </c>
      <c r="AO141">
        <v>1</v>
      </c>
      <c r="AP141" t="s">
        <v>103</v>
      </c>
      <c r="AQ141">
        <v>400.4</v>
      </c>
      <c r="AR141" t="s">
        <v>101</v>
      </c>
      <c r="AS141" t="s">
        <v>83</v>
      </c>
      <c r="AT141" t="s">
        <v>104</v>
      </c>
      <c r="AU141" t="s">
        <v>819</v>
      </c>
      <c r="AV141" t="s">
        <v>106</v>
      </c>
      <c r="AW141" t="s">
        <v>107</v>
      </c>
      <c r="AX141">
        <v>7</v>
      </c>
      <c r="AY141" t="s">
        <v>108</v>
      </c>
      <c r="AZ141" t="s">
        <v>109</v>
      </c>
      <c r="BA141" t="s">
        <v>110</v>
      </c>
      <c r="BB141" t="s">
        <v>111</v>
      </c>
      <c r="BC141" t="s">
        <v>738</v>
      </c>
      <c r="BD141" s="1">
        <v>44974</v>
      </c>
      <c r="BE141" t="s">
        <v>820</v>
      </c>
      <c r="BF141" s="1">
        <v>44796</v>
      </c>
      <c r="BG141" t="s">
        <v>114</v>
      </c>
      <c r="BH141" s="1">
        <v>44973</v>
      </c>
      <c r="BI141">
        <v>1</v>
      </c>
      <c r="BJ141">
        <v>1.02</v>
      </c>
      <c r="BK141">
        <v>1.02</v>
      </c>
      <c r="BL141" t="s">
        <v>123</v>
      </c>
      <c r="BM141" t="s">
        <v>124</v>
      </c>
      <c r="BN141">
        <v>0.06</v>
      </c>
      <c r="BO141">
        <v>0.18</v>
      </c>
      <c r="BP141">
        <v>1</v>
      </c>
      <c r="BQ141" t="s">
        <v>117</v>
      </c>
      <c r="BR141" t="s">
        <v>118</v>
      </c>
      <c r="BS141" t="s">
        <v>119</v>
      </c>
      <c r="BT141" t="s">
        <v>120</v>
      </c>
      <c r="BW141" t="b">
        <v>0</v>
      </c>
      <c r="BX141" t="b">
        <v>1</v>
      </c>
      <c r="BY141">
        <f>VLOOKUP(AA141,Comps2,6,FALSE)</f>
        <v>273</v>
      </c>
      <c r="BZ141">
        <f>VLOOKUP(AA141,Comps2,7,FALSE)</f>
        <v>278</v>
      </c>
      <c r="CA141" t="str">
        <f>VLOOKUP(AA141,Comps2,8,FALSE)</f>
        <v>mm</v>
      </c>
      <c r="CB141" t="str">
        <f>VLOOKUP(AA141,Comps2,9,FALSE)</f>
        <v>Field</v>
      </c>
      <c r="CC141">
        <f>VLOOKUP(AA141,Comps2,10,FALSE)</f>
        <v>195</v>
      </c>
      <c r="CD141" t="str">
        <f>VLOOKUP(AA141,Comps2,11,FALSE)</f>
        <v>g</v>
      </c>
      <c r="CE141" t="str">
        <f>VLOOKUP(AA141,Comps2,12,FALSE)</f>
        <v>Field</v>
      </c>
      <c r="CF141">
        <f>VLOOKUP(AA141,Comps2,13,FALSE)</f>
        <v>0</v>
      </c>
      <c r="CG141" t="e">
        <f>VLOOKUP(AA141,Comps2,14,FALSE)</f>
        <v>#N/A</v>
      </c>
      <c r="CH141" t="str">
        <f>VLOOKUP(AA141,Comps2,15,FALSE)</f>
        <v>LAB</v>
      </c>
    </row>
    <row r="142" spans="1:86" x14ac:dyDescent="0.25">
      <c r="A142" s="1">
        <v>44796</v>
      </c>
      <c r="B142">
        <v>8</v>
      </c>
      <c r="C142">
        <v>2022</v>
      </c>
      <c r="D142" t="s">
        <v>729</v>
      </c>
      <c r="E142" t="s">
        <v>730</v>
      </c>
      <c r="F142" t="s">
        <v>78</v>
      </c>
      <c r="G142" t="s">
        <v>79</v>
      </c>
      <c r="H142" t="s">
        <v>80</v>
      </c>
      <c r="I142" t="s">
        <v>81</v>
      </c>
      <c r="J142" t="s">
        <v>82</v>
      </c>
      <c r="K142" t="s">
        <v>83</v>
      </c>
      <c r="M142" t="s">
        <v>782</v>
      </c>
      <c r="N142" t="s">
        <v>86</v>
      </c>
      <c r="O142" s="2">
        <v>0.29166666666666669</v>
      </c>
      <c r="P142" t="s">
        <v>783</v>
      </c>
      <c r="Q142">
        <v>1</v>
      </c>
      <c r="R142" t="s">
        <v>88</v>
      </c>
      <c r="S142">
        <v>32.579559000000003</v>
      </c>
      <c r="T142">
        <v>-117.137264</v>
      </c>
      <c r="U142" t="s">
        <v>89</v>
      </c>
      <c r="V142" t="b">
        <v>0</v>
      </c>
      <c r="X142" t="s">
        <v>784</v>
      </c>
      <c r="Y142" t="s">
        <v>91</v>
      </c>
      <c r="Z142" t="s">
        <v>785</v>
      </c>
      <c r="AA142" t="s">
        <v>821</v>
      </c>
      <c r="AB142" t="s">
        <v>808</v>
      </c>
      <c r="AC142" t="s">
        <v>809</v>
      </c>
      <c r="AD142" t="s">
        <v>96</v>
      </c>
      <c r="AE142">
        <v>1</v>
      </c>
      <c r="AF142" t="s">
        <v>822</v>
      </c>
      <c r="AG142" t="b">
        <v>1</v>
      </c>
      <c r="AH142" t="s">
        <v>823</v>
      </c>
      <c r="AI142" t="s">
        <v>99</v>
      </c>
      <c r="AJ142" t="s">
        <v>100</v>
      </c>
      <c r="AK142">
        <v>116</v>
      </c>
      <c r="AL142" t="s">
        <v>101</v>
      </c>
      <c r="AN142" t="s">
        <v>818</v>
      </c>
      <c r="AO142">
        <v>1</v>
      </c>
      <c r="AP142" t="s">
        <v>103</v>
      </c>
      <c r="AQ142">
        <v>400.4</v>
      </c>
      <c r="AR142" t="s">
        <v>101</v>
      </c>
      <c r="AS142" t="s">
        <v>83</v>
      </c>
      <c r="AT142" t="s">
        <v>104</v>
      </c>
      <c r="AU142" t="s">
        <v>819</v>
      </c>
      <c r="AV142" t="s">
        <v>106</v>
      </c>
      <c r="AW142" t="s">
        <v>107</v>
      </c>
      <c r="AX142">
        <v>7</v>
      </c>
      <c r="AY142" t="s">
        <v>108</v>
      </c>
      <c r="AZ142" t="s">
        <v>109</v>
      </c>
      <c r="BA142" t="s">
        <v>110</v>
      </c>
      <c r="BB142" t="s">
        <v>111</v>
      </c>
      <c r="BC142" t="s">
        <v>738</v>
      </c>
      <c r="BD142" s="1">
        <v>44974</v>
      </c>
      <c r="BE142" t="s">
        <v>820</v>
      </c>
      <c r="BF142" s="1">
        <v>44796</v>
      </c>
      <c r="BG142" t="s">
        <v>114</v>
      </c>
      <c r="BH142" s="1">
        <v>44973</v>
      </c>
      <c r="BI142">
        <v>1</v>
      </c>
      <c r="BJ142">
        <v>1.02</v>
      </c>
      <c r="BK142">
        <v>1.02</v>
      </c>
      <c r="BL142" t="s">
        <v>123</v>
      </c>
      <c r="BM142" t="s">
        <v>124</v>
      </c>
      <c r="BN142">
        <v>0.06</v>
      </c>
      <c r="BO142">
        <v>0.18</v>
      </c>
      <c r="BP142">
        <v>1</v>
      </c>
      <c r="BQ142" t="s">
        <v>117</v>
      </c>
      <c r="BR142" t="s">
        <v>118</v>
      </c>
      <c r="BS142" t="s">
        <v>119</v>
      </c>
      <c r="BT142" t="s">
        <v>120</v>
      </c>
      <c r="BW142" t="b">
        <v>0</v>
      </c>
      <c r="BX142" t="b">
        <v>1</v>
      </c>
      <c r="BY142">
        <f>VLOOKUP(AA142,Comps2,6,FALSE)</f>
        <v>269</v>
      </c>
      <c r="BZ142">
        <f>VLOOKUP(AA142,Comps2,7,FALSE)</f>
        <v>274</v>
      </c>
      <c r="CA142" t="str">
        <f>VLOOKUP(AA142,Comps2,8,FALSE)</f>
        <v>mm</v>
      </c>
      <c r="CB142" t="str">
        <f>VLOOKUP(AA142,Comps2,9,FALSE)</f>
        <v>Field</v>
      </c>
      <c r="CC142">
        <f>VLOOKUP(AA142,Comps2,10,FALSE)</f>
        <v>225</v>
      </c>
      <c r="CD142" t="str">
        <f>VLOOKUP(AA142,Comps2,11,FALSE)</f>
        <v>g</v>
      </c>
      <c r="CE142" t="str">
        <f>VLOOKUP(AA142,Comps2,12,FALSE)</f>
        <v>Field</v>
      </c>
      <c r="CF142">
        <f>VLOOKUP(AA142,Comps2,13,FALSE)</f>
        <v>0</v>
      </c>
      <c r="CG142" t="e">
        <f>VLOOKUP(AA142,Comps2,14,FALSE)</f>
        <v>#N/A</v>
      </c>
      <c r="CH142" t="str">
        <f>VLOOKUP(AA142,Comps2,15,FALSE)</f>
        <v>LAB</v>
      </c>
    </row>
    <row r="143" spans="1:86" x14ac:dyDescent="0.25">
      <c r="A143" s="1">
        <v>44796</v>
      </c>
      <c r="B143">
        <v>8</v>
      </c>
      <c r="C143">
        <v>2022</v>
      </c>
      <c r="D143" t="s">
        <v>729</v>
      </c>
      <c r="E143" t="s">
        <v>730</v>
      </c>
      <c r="F143" t="s">
        <v>78</v>
      </c>
      <c r="G143" t="s">
        <v>79</v>
      </c>
      <c r="H143" t="s">
        <v>80</v>
      </c>
      <c r="I143" t="s">
        <v>81</v>
      </c>
      <c r="J143" t="s">
        <v>82</v>
      </c>
      <c r="K143" t="s">
        <v>83</v>
      </c>
      <c r="M143" t="s">
        <v>782</v>
      </c>
      <c r="N143" t="s">
        <v>86</v>
      </c>
      <c r="O143" s="2">
        <v>0.29166666666666669</v>
      </c>
      <c r="P143" t="s">
        <v>783</v>
      </c>
      <c r="Q143">
        <v>1</v>
      </c>
      <c r="R143" t="s">
        <v>88</v>
      </c>
      <c r="S143">
        <v>32.579559000000003</v>
      </c>
      <c r="T143">
        <v>-117.137264</v>
      </c>
      <c r="U143" t="s">
        <v>89</v>
      </c>
      <c r="V143" t="b">
        <v>0</v>
      </c>
      <c r="X143" t="s">
        <v>784</v>
      </c>
      <c r="Y143" t="s">
        <v>91</v>
      </c>
      <c r="Z143" t="s">
        <v>785</v>
      </c>
      <c r="AA143" t="s">
        <v>824</v>
      </c>
      <c r="AB143" t="s">
        <v>808</v>
      </c>
      <c r="AC143" t="s">
        <v>809</v>
      </c>
      <c r="AD143" t="s">
        <v>96</v>
      </c>
      <c r="AE143">
        <v>1</v>
      </c>
      <c r="AF143" t="s">
        <v>825</v>
      </c>
      <c r="AG143" t="b">
        <v>1</v>
      </c>
      <c r="AH143" t="s">
        <v>826</v>
      </c>
      <c r="AI143" t="s">
        <v>99</v>
      </c>
      <c r="AJ143" t="s">
        <v>100</v>
      </c>
      <c r="AK143">
        <v>77.599999999999994</v>
      </c>
      <c r="AL143" t="s">
        <v>101</v>
      </c>
      <c r="AN143" t="s">
        <v>818</v>
      </c>
      <c r="AO143">
        <v>1</v>
      </c>
      <c r="AP143" t="s">
        <v>103</v>
      </c>
      <c r="AQ143">
        <v>400.4</v>
      </c>
      <c r="AR143" t="s">
        <v>101</v>
      </c>
      <c r="AS143" t="s">
        <v>83</v>
      </c>
      <c r="AT143" t="s">
        <v>104</v>
      </c>
      <c r="AU143" t="s">
        <v>819</v>
      </c>
      <c r="AV143" t="s">
        <v>106</v>
      </c>
      <c r="AW143" t="s">
        <v>107</v>
      </c>
      <c r="AX143">
        <v>7</v>
      </c>
      <c r="AY143" t="s">
        <v>108</v>
      </c>
      <c r="AZ143" t="s">
        <v>109</v>
      </c>
      <c r="BA143" t="s">
        <v>110</v>
      </c>
      <c r="BB143" t="s">
        <v>111</v>
      </c>
      <c r="BC143" t="s">
        <v>738</v>
      </c>
      <c r="BD143" s="1">
        <v>44974</v>
      </c>
      <c r="BE143" t="s">
        <v>820</v>
      </c>
      <c r="BF143" s="1">
        <v>44796</v>
      </c>
      <c r="BG143" t="s">
        <v>114</v>
      </c>
      <c r="BH143" s="1">
        <v>44973</v>
      </c>
      <c r="BI143">
        <v>1</v>
      </c>
      <c r="BJ143">
        <v>1.02</v>
      </c>
      <c r="BK143">
        <v>1.02</v>
      </c>
      <c r="BL143" t="s">
        <v>123</v>
      </c>
      <c r="BM143" t="s">
        <v>124</v>
      </c>
      <c r="BN143">
        <v>0.06</v>
      </c>
      <c r="BO143">
        <v>0.18</v>
      </c>
      <c r="BP143">
        <v>1</v>
      </c>
      <c r="BQ143" t="s">
        <v>117</v>
      </c>
      <c r="BR143" t="s">
        <v>118</v>
      </c>
      <c r="BS143" t="s">
        <v>119</v>
      </c>
      <c r="BT143" t="s">
        <v>120</v>
      </c>
      <c r="BW143" t="b">
        <v>0</v>
      </c>
      <c r="BX143" t="b">
        <v>1</v>
      </c>
      <c r="BY143">
        <f>VLOOKUP(AA143,Comps2,6,FALSE)</f>
        <v>254</v>
      </c>
      <c r="BZ143">
        <f>VLOOKUP(AA143,Comps2,7,FALSE)</f>
        <v>257</v>
      </c>
      <c r="CA143" t="str">
        <f>VLOOKUP(AA143,Comps2,8,FALSE)</f>
        <v>mm</v>
      </c>
      <c r="CB143" t="str">
        <f>VLOOKUP(AA143,Comps2,9,FALSE)</f>
        <v>Field</v>
      </c>
      <c r="CC143">
        <f>VLOOKUP(AA143,Comps2,10,FALSE)</f>
        <v>150</v>
      </c>
      <c r="CD143" t="str">
        <f>VLOOKUP(AA143,Comps2,11,FALSE)</f>
        <v>g</v>
      </c>
      <c r="CE143" t="str">
        <f>VLOOKUP(AA143,Comps2,12,FALSE)</f>
        <v>Field</v>
      </c>
      <c r="CF143">
        <f>VLOOKUP(AA143,Comps2,13,FALSE)</f>
        <v>0</v>
      </c>
      <c r="CG143" t="e">
        <f>VLOOKUP(AA143,Comps2,14,FALSE)</f>
        <v>#N/A</v>
      </c>
      <c r="CH143" t="str">
        <f>VLOOKUP(AA143,Comps2,15,FALSE)</f>
        <v>LAB</v>
      </c>
    </row>
    <row r="144" spans="1:86" x14ac:dyDescent="0.25">
      <c r="A144" s="1">
        <v>44796</v>
      </c>
      <c r="B144">
        <v>8</v>
      </c>
      <c r="C144">
        <v>2022</v>
      </c>
      <c r="D144" t="s">
        <v>729</v>
      </c>
      <c r="E144" t="s">
        <v>730</v>
      </c>
      <c r="F144" t="s">
        <v>78</v>
      </c>
      <c r="G144" t="s">
        <v>79</v>
      </c>
      <c r="H144" t="s">
        <v>80</v>
      </c>
      <c r="I144" t="s">
        <v>81</v>
      </c>
      <c r="J144" t="s">
        <v>82</v>
      </c>
      <c r="K144" t="s">
        <v>83</v>
      </c>
      <c r="M144" t="s">
        <v>782</v>
      </c>
      <c r="N144" t="s">
        <v>86</v>
      </c>
      <c r="O144" s="2">
        <v>0.29166666666666669</v>
      </c>
      <c r="P144" t="s">
        <v>783</v>
      </c>
      <c r="Q144">
        <v>1</v>
      </c>
      <c r="R144" t="s">
        <v>88</v>
      </c>
      <c r="S144">
        <v>32.579559000000003</v>
      </c>
      <c r="T144">
        <v>-117.137264</v>
      </c>
      <c r="U144" t="s">
        <v>89</v>
      </c>
      <c r="V144" t="b">
        <v>0</v>
      </c>
      <c r="X144" t="s">
        <v>784</v>
      </c>
      <c r="Y144" t="s">
        <v>91</v>
      </c>
      <c r="Z144" t="s">
        <v>785</v>
      </c>
      <c r="AA144" t="s">
        <v>827</v>
      </c>
      <c r="AB144" t="s">
        <v>808</v>
      </c>
      <c r="AC144" t="s">
        <v>809</v>
      </c>
      <c r="AD144" t="s">
        <v>96</v>
      </c>
      <c r="AE144">
        <v>1</v>
      </c>
      <c r="AF144" t="s">
        <v>828</v>
      </c>
      <c r="AG144" t="b">
        <v>1</v>
      </c>
      <c r="AH144" t="s">
        <v>829</v>
      </c>
      <c r="AI144" t="s">
        <v>146</v>
      </c>
      <c r="AJ144" t="s">
        <v>147</v>
      </c>
      <c r="AK144">
        <v>27.96</v>
      </c>
      <c r="AL144" t="s">
        <v>101</v>
      </c>
      <c r="AN144" t="s">
        <v>812</v>
      </c>
      <c r="AO144">
        <v>1</v>
      </c>
      <c r="AP144" t="s">
        <v>103</v>
      </c>
      <c r="AQ144">
        <v>139.81</v>
      </c>
      <c r="AR144" t="s">
        <v>101</v>
      </c>
      <c r="AS144" t="s">
        <v>83</v>
      </c>
      <c r="AT144" t="s">
        <v>104</v>
      </c>
      <c r="AU144" t="s">
        <v>813</v>
      </c>
      <c r="AV144" t="s">
        <v>106</v>
      </c>
      <c r="AW144" t="s">
        <v>107</v>
      </c>
      <c r="AX144">
        <v>7</v>
      </c>
      <c r="AY144" t="s">
        <v>108</v>
      </c>
      <c r="AZ144" t="s">
        <v>109</v>
      </c>
      <c r="BA144" t="s">
        <v>110</v>
      </c>
      <c r="BB144" t="s">
        <v>111</v>
      </c>
      <c r="BC144" t="s">
        <v>738</v>
      </c>
      <c r="BD144" s="1">
        <v>44974</v>
      </c>
      <c r="BE144" t="s">
        <v>814</v>
      </c>
      <c r="BF144" s="1">
        <v>44796</v>
      </c>
      <c r="BG144" t="s">
        <v>114</v>
      </c>
      <c r="BH144" s="1">
        <v>44973</v>
      </c>
      <c r="BI144">
        <v>1</v>
      </c>
      <c r="BJ144">
        <v>0.81</v>
      </c>
      <c r="BK144">
        <v>0.81</v>
      </c>
      <c r="BL144" t="s">
        <v>123</v>
      </c>
      <c r="BM144" t="s">
        <v>124</v>
      </c>
      <c r="BN144">
        <v>0.06</v>
      </c>
      <c r="BO144">
        <v>0.18</v>
      </c>
      <c r="BP144">
        <v>1</v>
      </c>
      <c r="BQ144" t="s">
        <v>117</v>
      </c>
      <c r="BR144" t="s">
        <v>118</v>
      </c>
      <c r="BS144" t="s">
        <v>119</v>
      </c>
      <c r="BT144" t="s">
        <v>120</v>
      </c>
      <c r="BW144" t="b">
        <v>0</v>
      </c>
      <c r="BX144" t="b">
        <v>1</v>
      </c>
      <c r="BY144">
        <f>VLOOKUP(AA144,Comps2,6,FALSE)</f>
        <v>248</v>
      </c>
      <c r="BZ144">
        <f>VLOOKUP(AA144,Comps2,7,FALSE)</f>
        <v>254</v>
      </c>
      <c r="CA144" t="str">
        <f>VLOOKUP(AA144,Comps2,8,FALSE)</f>
        <v>mm</v>
      </c>
      <c r="CB144" t="str">
        <f>VLOOKUP(AA144,Comps2,9,FALSE)</f>
        <v>Field</v>
      </c>
      <c r="CC144">
        <f>VLOOKUP(AA144,Comps2,10,FALSE)</f>
        <v>110</v>
      </c>
      <c r="CD144" t="str">
        <f>VLOOKUP(AA144,Comps2,11,FALSE)</f>
        <v>g</v>
      </c>
      <c r="CE144" t="str">
        <f>VLOOKUP(AA144,Comps2,12,FALSE)</f>
        <v>Field</v>
      </c>
      <c r="CF144">
        <f>VLOOKUP(AA144,Comps2,13,FALSE)</f>
        <v>0</v>
      </c>
      <c r="CG144" t="e">
        <f>VLOOKUP(AA144,Comps2,14,FALSE)</f>
        <v>#N/A</v>
      </c>
      <c r="CH144" t="str">
        <f>VLOOKUP(AA144,Comps2,15,FALSE)</f>
        <v>LAB</v>
      </c>
    </row>
    <row r="145" spans="1:86" x14ac:dyDescent="0.25">
      <c r="A145" s="1">
        <v>44796</v>
      </c>
      <c r="B145">
        <v>8</v>
      </c>
      <c r="C145">
        <v>2022</v>
      </c>
      <c r="D145" t="s">
        <v>729</v>
      </c>
      <c r="E145" t="s">
        <v>730</v>
      </c>
      <c r="F145" t="s">
        <v>78</v>
      </c>
      <c r="G145" t="s">
        <v>79</v>
      </c>
      <c r="H145" t="s">
        <v>80</v>
      </c>
      <c r="I145" t="s">
        <v>81</v>
      </c>
      <c r="J145" t="s">
        <v>82</v>
      </c>
      <c r="K145" t="s">
        <v>83</v>
      </c>
      <c r="M145" t="s">
        <v>782</v>
      </c>
      <c r="N145" t="s">
        <v>86</v>
      </c>
      <c r="O145" s="2">
        <v>0.29166666666666669</v>
      </c>
      <c r="P145" t="s">
        <v>783</v>
      </c>
      <c r="Q145">
        <v>1</v>
      </c>
      <c r="R145" t="s">
        <v>88</v>
      </c>
      <c r="S145">
        <v>32.579559000000003</v>
      </c>
      <c r="T145">
        <v>-117.137264</v>
      </c>
      <c r="U145" t="s">
        <v>89</v>
      </c>
      <c r="V145" t="b">
        <v>0</v>
      </c>
      <c r="X145" t="s">
        <v>784</v>
      </c>
      <c r="Y145" t="s">
        <v>91</v>
      </c>
      <c r="Z145" t="s">
        <v>785</v>
      </c>
      <c r="AA145" t="s">
        <v>830</v>
      </c>
      <c r="AB145" t="s">
        <v>808</v>
      </c>
      <c r="AC145" t="s">
        <v>809</v>
      </c>
      <c r="AD145" t="s">
        <v>96</v>
      </c>
      <c r="AE145">
        <v>1</v>
      </c>
      <c r="AF145" t="s">
        <v>831</v>
      </c>
      <c r="AG145" t="b">
        <v>1</v>
      </c>
      <c r="AH145" t="s">
        <v>832</v>
      </c>
      <c r="AI145" t="s">
        <v>146</v>
      </c>
      <c r="AJ145" t="s">
        <v>147</v>
      </c>
      <c r="AK145">
        <v>27.96</v>
      </c>
      <c r="AL145" t="s">
        <v>101</v>
      </c>
      <c r="AN145" t="s">
        <v>812</v>
      </c>
      <c r="AO145">
        <v>1</v>
      </c>
      <c r="AP145" t="s">
        <v>103</v>
      </c>
      <c r="AQ145">
        <v>139.81</v>
      </c>
      <c r="AR145" t="s">
        <v>101</v>
      </c>
      <c r="AS145" t="s">
        <v>83</v>
      </c>
      <c r="AT145" t="s">
        <v>104</v>
      </c>
      <c r="AU145" t="s">
        <v>813</v>
      </c>
      <c r="AV145" t="s">
        <v>106</v>
      </c>
      <c r="AW145" t="s">
        <v>107</v>
      </c>
      <c r="AX145">
        <v>7</v>
      </c>
      <c r="AY145" t="s">
        <v>108</v>
      </c>
      <c r="AZ145" t="s">
        <v>109</v>
      </c>
      <c r="BA145" t="s">
        <v>110</v>
      </c>
      <c r="BB145" t="s">
        <v>111</v>
      </c>
      <c r="BC145" t="s">
        <v>738</v>
      </c>
      <c r="BD145" s="1">
        <v>44974</v>
      </c>
      <c r="BE145" t="s">
        <v>814</v>
      </c>
      <c r="BF145" s="1">
        <v>44796</v>
      </c>
      <c r="BG145" t="s">
        <v>114</v>
      </c>
      <c r="BH145" s="1">
        <v>44973</v>
      </c>
      <c r="BI145">
        <v>1</v>
      </c>
      <c r="BJ145">
        <v>0.81</v>
      </c>
      <c r="BK145">
        <v>0.81</v>
      </c>
      <c r="BL145" t="s">
        <v>123</v>
      </c>
      <c r="BM145" t="s">
        <v>124</v>
      </c>
      <c r="BN145">
        <v>0.06</v>
      </c>
      <c r="BO145">
        <v>0.18</v>
      </c>
      <c r="BP145">
        <v>1</v>
      </c>
      <c r="BQ145" t="s">
        <v>117</v>
      </c>
      <c r="BR145" t="s">
        <v>118</v>
      </c>
      <c r="BS145" t="s">
        <v>119</v>
      </c>
      <c r="BT145" t="s">
        <v>120</v>
      </c>
      <c r="BW145" t="b">
        <v>0</v>
      </c>
      <c r="BX145" t="b">
        <v>1</v>
      </c>
      <c r="BY145">
        <f>VLOOKUP(AA145,Comps2,6,FALSE)</f>
        <v>232</v>
      </c>
      <c r="BZ145">
        <f>VLOOKUP(AA145,Comps2,7,FALSE)</f>
        <v>238</v>
      </c>
      <c r="CA145" t="str">
        <f>VLOOKUP(AA145,Comps2,8,FALSE)</f>
        <v>mm</v>
      </c>
      <c r="CB145" t="str">
        <f>VLOOKUP(AA145,Comps2,9,FALSE)</f>
        <v>Field</v>
      </c>
      <c r="CC145">
        <f>VLOOKUP(AA145,Comps2,10,FALSE)</f>
        <v>115</v>
      </c>
      <c r="CD145" t="str">
        <f>VLOOKUP(AA145,Comps2,11,FALSE)</f>
        <v>g</v>
      </c>
      <c r="CE145" t="str">
        <f>VLOOKUP(AA145,Comps2,12,FALSE)</f>
        <v>Field</v>
      </c>
      <c r="CF145">
        <f>VLOOKUP(AA145,Comps2,13,FALSE)</f>
        <v>0</v>
      </c>
      <c r="CG145" t="e">
        <f>VLOOKUP(AA145,Comps2,14,FALSE)</f>
        <v>#N/A</v>
      </c>
      <c r="CH145" t="str">
        <f>VLOOKUP(AA145,Comps2,15,FALSE)</f>
        <v>LAB</v>
      </c>
    </row>
    <row r="146" spans="1:86" x14ac:dyDescent="0.25">
      <c r="A146" s="1">
        <v>44796</v>
      </c>
      <c r="B146">
        <v>8</v>
      </c>
      <c r="C146">
        <v>2022</v>
      </c>
      <c r="D146" t="s">
        <v>729</v>
      </c>
      <c r="E146" t="s">
        <v>730</v>
      </c>
      <c r="F146" t="s">
        <v>78</v>
      </c>
      <c r="G146" t="s">
        <v>79</v>
      </c>
      <c r="H146" t="s">
        <v>80</v>
      </c>
      <c r="I146" t="s">
        <v>81</v>
      </c>
      <c r="J146" t="s">
        <v>82</v>
      </c>
      <c r="K146" t="s">
        <v>83</v>
      </c>
      <c r="M146" t="s">
        <v>782</v>
      </c>
      <c r="N146" t="s">
        <v>86</v>
      </c>
      <c r="O146" s="2">
        <v>0.29166666666666669</v>
      </c>
      <c r="P146" t="s">
        <v>783</v>
      </c>
      <c r="Q146">
        <v>1</v>
      </c>
      <c r="R146" t="s">
        <v>88</v>
      </c>
      <c r="S146">
        <v>32.579559000000003</v>
      </c>
      <c r="T146">
        <v>-117.137264</v>
      </c>
      <c r="U146" t="s">
        <v>89</v>
      </c>
      <c r="V146" t="b">
        <v>0</v>
      </c>
      <c r="X146" t="s">
        <v>784</v>
      </c>
      <c r="Y146" t="s">
        <v>91</v>
      </c>
      <c r="Z146" t="s">
        <v>785</v>
      </c>
      <c r="AA146" t="s">
        <v>833</v>
      </c>
      <c r="AB146" t="s">
        <v>808</v>
      </c>
      <c r="AC146" t="s">
        <v>809</v>
      </c>
      <c r="AD146" t="s">
        <v>96</v>
      </c>
      <c r="AE146">
        <v>1</v>
      </c>
      <c r="AF146" t="s">
        <v>834</v>
      </c>
      <c r="AG146" t="b">
        <v>1</v>
      </c>
      <c r="AH146" t="s">
        <v>835</v>
      </c>
      <c r="AI146" t="s">
        <v>146</v>
      </c>
      <c r="AJ146" t="s">
        <v>147</v>
      </c>
      <c r="AK146">
        <v>27.96</v>
      </c>
      <c r="AL146" t="s">
        <v>101</v>
      </c>
      <c r="AN146" t="s">
        <v>812</v>
      </c>
      <c r="AO146">
        <v>1</v>
      </c>
      <c r="AP146" t="s">
        <v>103</v>
      </c>
      <c r="AQ146">
        <v>139.81</v>
      </c>
      <c r="AR146" t="s">
        <v>101</v>
      </c>
      <c r="AS146" t="s">
        <v>83</v>
      </c>
      <c r="AT146" t="s">
        <v>104</v>
      </c>
      <c r="AU146" t="s">
        <v>813</v>
      </c>
      <c r="AV146" t="s">
        <v>106</v>
      </c>
      <c r="AW146" t="s">
        <v>107</v>
      </c>
      <c r="AX146">
        <v>7</v>
      </c>
      <c r="AY146" t="s">
        <v>108</v>
      </c>
      <c r="AZ146" t="s">
        <v>109</v>
      </c>
      <c r="BA146" t="s">
        <v>110</v>
      </c>
      <c r="BB146" t="s">
        <v>111</v>
      </c>
      <c r="BC146" t="s">
        <v>738</v>
      </c>
      <c r="BD146" s="1">
        <v>44974</v>
      </c>
      <c r="BE146" t="s">
        <v>814</v>
      </c>
      <c r="BF146" s="1">
        <v>44796</v>
      </c>
      <c r="BG146" t="s">
        <v>114</v>
      </c>
      <c r="BH146" s="1">
        <v>44973</v>
      </c>
      <c r="BI146">
        <v>1</v>
      </c>
      <c r="BJ146">
        <v>0.81</v>
      </c>
      <c r="BK146">
        <v>0.81</v>
      </c>
      <c r="BL146" t="s">
        <v>123</v>
      </c>
      <c r="BM146" t="s">
        <v>124</v>
      </c>
      <c r="BN146">
        <v>0.06</v>
      </c>
      <c r="BO146">
        <v>0.18</v>
      </c>
      <c r="BP146">
        <v>1</v>
      </c>
      <c r="BQ146" t="s">
        <v>117</v>
      </c>
      <c r="BR146" t="s">
        <v>118</v>
      </c>
      <c r="BS146" t="s">
        <v>119</v>
      </c>
      <c r="BT146" t="s">
        <v>120</v>
      </c>
      <c r="BW146" t="b">
        <v>0</v>
      </c>
      <c r="BX146" t="b">
        <v>1</v>
      </c>
      <c r="BY146">
        <f>VLOOKUP(AA146,Comps2,6,FALSE)</f>
        <v>214</v>
      </c>
      <c r="BZ146">
        <f>VLOOKUP(AA146,Comps2,7,FALSE)</f>
        <v>223</v>
      </c>
      <c r="CA146" t="str">
        <f>VLOOKUP(AA146,Comps2,8,FALSE)</f>
        <v>mm</v>
      </c>
      <c r="CB146" t="str">
        <f>VLOOKUP(AA146,Comps2,9,FALSE)</f>
        <v>Field</v>
      </c>
      <c r="CC146">
        <f>VLOOKUP(AA146,Comps2,10,FALSE)</f>
        <v>95</v>
      </c>
      <c r="CD146" t="str">
        <f>VLOOKUP(AA146,Comps2,11,FALSE)</f>
        <v>g</v>
      </c>
      <c r="CE146" t="str">
        <f>VLOOKUP(AA146,Comps2,12,FALSE)</f>
        <v>Field</v>
      </c>
      <c r="CF146">
        <f>VLOOKUP(AA146,Comps2,13,FALSE)</f>
        <v>0</v>
      </c>
      <c r="CG146" t="e">
        <f>VLOOKUP(AA146,Comps2,14,FALSE)</f>
        <v>#N/A</v>
      </c>
      <c r="CH146" t="str">
        <f>VLOOKUP(AA146,Comps2,15,FALSE)</f>
        <v>LAB</v>
      </c>
    </row>
    <row r="147" spans="1:86" x14ac:dyDescent="0.25">
      <c r="A147" s="1">
        <v>44796</v>
      </c>
      <c r="B147">
        <v>8</v>
      </c>
      <c r="C147">
        <v>2022</v>
      </c>
      <c r="D147" t="s">
        <v>729</v>
      </c>
      <c r="E147" t="s">
        <v>730</v>
      </c>
      <c r="F147" t="s">
        <v>78</v>
      </c>
      <c r="G147" t="s">
        <v>79</v>
      </c>
      <c r="H147" t="s">
        <v>80</v>
      </c>
      <c r="I147" t="s">
        <v>81</v>
      </c>
      <c r="J147" t="s">
        <v>82</v>
      </c>
      <c r="K147" t="s">
        <v>83</v>
      </c>
      <c r="M147" t="s">
        <v>782</v>
      </c>
      <c r="N147" t="s">
        <v>86</v>
      </c>
      <c r="O147" s="2">
        <v>0.29166666666666669</v>
      </c>
      <c r="P147" t="s">
        <v>783</v>
      </c>
      <c r="Q147">
        <v>1</v>
      </c>
      <c r="R147" t="s">
        <v>88</v>
      </c>
      <c r="S147">
        <v>32.579559000000003</v>
      </c>
      <c r="T147">
        <v>-117.137264</v>
      </c>
      <c r="U147" t="s">
        <v>89</v>
      </c>
      <c r="V147" t="b">
        <v>0</v>
      </c>
      <c r="X147" t="s">
        <v>784</v>
      </c>
      <c r="Y147" t="s">
        <v>91</v>
      </c>
      <c r="Z147" t="s">
        <v>785</v>
      </c>
      <c r="AA147" t="s">
        <v>836</v>
      </c>
      <c r="AB147" t="s">
        <v>808</v>
      </c>
      <c r="AC147" t="s">
        <v>809</v>
      </c>
      <c r="AD147" t="s">
        <v>96</v>
      </c>
      <c r="AE147">
        <v>1</v>
      </c>
      <c r="AF147" t="s">
        <v>837</v>
      </c>
      <c r="AG147" t="b">
        <v>1</v>
      </c>
      <c r="AH147" t="s">
        <v>838</v>
      </c>
      <c r="AI147" t="s">
        <v>146</v>
      </c>
      <c r="AJ147" t="s">
        <v>147</v>
      </c>
      <c r="AK147">
        <v>27.96</v>
      </c>
      <c r="AL147" t="s">
        <v>101</v>
      </c>
      <c r="AN147" t="s">
        <v>812</v>
      </c>
      <c r="AO147">
        <v>1</v>
      </c>
      <c r="AP147" t="s">
        <v>103</v>
      </c>
      <c r="AQ147">
        <v>139.81</v>
      </c>
      <c r="AR147" t="s">
        <v>101</v>
      </c>
      <c r="AS147" t="s">
        <v>83</v>
      </c>
      <c r="AT147" t="s">
        <v>104</v>
      </c>
      <c r="AU147" t="s">
        <v>813</v>
      </c>
      <c r="AV147" t="s">
        <v>106</v>
      </c>
      <c r="AW147" t="s">
        <v>107</v>
      </c>
      <c r="AX147">
        <v>7</v>
      </c>
      <c r="AY147" t="s">
        <v>108</v>
      </c>
      <c r="AZ147" t="s">
        <v>109</v>
      </c>
      <c r="BA147" t="s">
        <v>110</v>
      </c>
      <c r="BB147" t="s">
        <v>111</v>
      </c>
      <c r="BC147" t="s">
        <v>738</v>
      </c>
      <c r="BD147" s="1">
        <v>44974</v>
      </c>
      <c r="BE147" t="s">
        <v>814</v>
      </c>
      <c r="BF147" s="1">
        <v>44796</v>
      </c>
      <c r="BG147" t="s">
        <v>114</v>
      </c>
      <c r="BH147" s="1">
        <v>44973</v>
      </c>
      <c r="BI147">
        <v>1</v>
      </c>
      <c r="BJ147">
        <v>0.81</v>
      </c>
      <c r="BK147">
        <v>0.81</v>
      </c>
      <c r="BL147" t="s">
        <v>123</v>
      </c>
      <c r="BM147" t="s">
        <v>124</v>
      </c>
      <c r="BN147">
        <v>0.06</v>
      </c>
      <c r="BO147">
        <v>0.18</v>
      </c>
      <c r="BP147">
        <v>1</v>
      </c>
      <c r="BQ147" t="s">
        <v>117</v>
      </c>
      <c r="BR147" t="s">
        <v>118</v>
      </c>
      <c r="BS147" t="s">
        <v>119</v>
      </c>
      <c r="BT147" t="s">
        <v>120</v>
      </c>
      <c r="BW147" t="b">
        <v>0</v>
      </c>
      <c r="BX147" t="b">
        <v>1</v>
      </c>
      <c r="BY147">
        <f>VLOOKUP(AA147,Comps2,6,FALSE)</f>
        <v>214</v>
      </c>
      <c r="BZ147">
        <f>VLOOKUP(AA147,Comps2,7,FALSE)</f>
        <v>221</v>
      </c>
      <c r="CA147" t="str">
        <f>VLOOKUP(AA147,Comps2,8,FALSE)</f>
        <v>mm</v>
      </c>
      <c r="CB147" t="str">
        <f>VLOOKUP(AA147,Comps2,9,FALSE)</f>
        <v>Field</v>
      </c>
      <c r="CC147">
        <f>VLOOKUP(AA147,Comps2,10,FALSE)</f>
        <v>80</v>
      </c>
      <c r="CD147" t="str">
        <f>VLOOKUP(AA147,Comps2,11,FALSE)</f>
        <v>g</v>
      </c>
      <c r="CE147" t="str">
        <f>VLOOKUP(AA147,Comps2,12,FALSE)</f>
        <v>Field</v>
      </c>
      <c r="CF147">
        <f>VLOOKUP(AA147,Comps2,13,FALSE)</f>
        <v>0</v>
      </c>
      <c r="CG147" t="e">
        <f>VLOOKUP(AA147,Comps2,14,FALSE)</f>
        <v>#N/A</v>
      </c>
      <c r="CH147" t="str">
        <f>VLOOKUP(AA147,Comps2,15,FALSE)</f>
        <v>LAB</v>
      </c>
    </row>
    <row r="148" spans="1:86" x14ac:dyDescent="0.25">
      <c r="A148" s="1">
        <v>44796</v>
      </c>
      <c r="B148">
        <v>8</v>
      </c>
      <c r="C148">
        <v>2022</v>
      </c>
      <c r="D148" t="s">
        <v>729</v>
      </c>
      <c r="E148" t="s">
        <v>730</v>
      </c>
      <c r="F148" t="s">
        <v>78</v>
      </c>
      <c r="G148" t="s">
        <v>79</v>
      </c>
      <c r="H148" t="s">
        <v>80</v>
      </c>
      <c r="I148" t="s">
        <v>81</v>
      </c>
      <c r="J148" t="s">
        <v>82</v>
      </c>
      <c r="K148" t="s">
        <v>83</v>
      </c>
      <c r="M148" t="s">
        <v>782</v>
      </c>
      <c r="N148" t="s">
        <v>86</v>
      </c>
      <c r="O148" s="2">
        <v>0.29166666666666669</v>
      </c>
      <c r="P148" t="s">
        <v>783</v>
      </c>
      <c r="Q148">
        <v>1</v>
      </c>
      <c r="R148" t="s">
        <v>88</v>
      </c>
      <c r="S148">
        <v>32.579559000000003</v>
      </c>
      <c r="T148">
        <v>-117.137264</v>
      </c>
      <c r="U148" t="s">
        <v>89</v>
      </c>
      <c r="V148" t="b">
        <v>0</v>
      </c>
      <c r="X148" t="s">
        <v>784</v>
      </c>
      <c r="Y148" t="s">
        <v>91</v>
      </c>
      <c r="Z148" t="s">
        <v>785</v>
      </c>
      <c r="AA148" t="s">
        <v>839</v>
      </c>
      <c r="AB148" t="s">
        <v>808</v>
      </c>
      <c r="AC148" t="s">
        <v>809</v>
      </c>
      <c r="AD148" t="s">
        <v>96</v>
      </c>
      <c r="AE148">
        <v>1</v>
      </c>
      <c r="AF148" t="s">
        <v>840</v>
      </c>
      <c r="AG148" t="b">
        <v>1</v>
      </c>
      <c r="AH148" t="s">
        <v>841</v>
      </c>
      <c r="AI148" t="s">
        <v>99</v>
      </c>
      <c r="AJ148" t="s">
        <v>100</v>
      </c>
      <c r="AK148">
        <v>49.2</v>
      </c>
      <c r="AL148" t="s">
        <v>101</v>
      </c>
      <c r="AN148" t="s">
        <v>818</v>
      </c>
      <c r="AO148">
        <v>1</v>
      </c>
      <c r="AP148" t="s">
        <v>103</v>
      </c>
      <c r="AQ148">
        <v>400.4</v>
      </c>
      <c r="AR148" t="s">
        <v>101</v>
      </c>
      <c r="AS148" t="s">
        <v>83</v>
      </c>
      <c r="AT148" t="s">
        <v>104</v>
      </c>
      <c r="AU148" t="s">
        <v>819</v>
      </c>
      <c r="AV148" t="s">
        <v>106</v>
      </c>
      <c r="AW148" t="s">
        <v>107</v>
      </c>
      <c r="AX148">
        <v>7</v>
      </c>
      <c r="AY148" t="s">
        <v>108</v>
      </c>
      <c r="AZ148" t="s">
        <v>109</v>
      </c>
      <c r="BA148" t="s">
        <v>110</v>
      </c>
      <c r="BB148" t="s">
        <v>111</v>
      </c>
      <c r="BC148" t="s">
        <v>738</v>
      </c>
      <c r="BD148" s="1">
        <v>44974</v>
      </c>
      <c r="BE148" t="s">
        <v>820</v>
      </c>
      <c r="BF148" s="1">
        <v>44796</v>
      </c>
      <c r="BG148" t="s">
        <v>114</v>
      </c>
      <c r="BH148" s="1">
        <v>44973</v>
      </c>
      <c r="BI148">
        <v>1</v>
      </c>
      <c r="BJ148">
        <v>1.02</v>
      </c>
      <c r="BK148">
        <v>1.02</v>
      </c>
      <c r="BL148" t="s">
        <v>123</v>
      </c>
      <c r="BM148" t="s">
        <v>124</v>
      </c>
      <c r="BN148">
        <v>0.06</v>
      </c>
      <c r="BO148">
        <v>0.18</v>
      </c>
      <c r="BP148">
        <v>1</v>
      </c>
      <c r="BQ148" t="s">
        <v>117</v>
      </c>
      <c r="BR148" t="s">
        <v>118</v>
      </c>
      <c r="BS148" t="s">
        <v>119</v>
      </c>
      <c r="BT148" t="s">
        <v>120</v>
      </c>
      <c r="BW148" t="b">
        <v>0</v>
      </c>
      <c r="BX148" t="b">
        <v>1</v>
      </c>
      <c r="BY148">
        <f>VLOOKUP(AA148,Comps2,6,FALSE)</f>
        <v>230</v>
      </c>
      <c r="BZ148">
        <f>VLOOKUP(AA148,Comps2,7,FALSE)</f>
        <v>235</v>
      </c>
      <c r="CA148" t="str">
        <f>VLOOKUP(AA148,Comps2,8,FALSE)</f>
        <v>mm</v>
      </c>
      <c r="CB148" t="str">
        <f>VLOOKUP(AA148,Comps2,9,FALSE)</f>
        <v>Field</v>
      </c>
      <c r="CC148">
        <f>VLOOKUP(AA148,Comps2,10,FALSE)</f>
        <v>95</v>
      </c>
      <c r="CD148" t="str">
        <f>VLOOKUP(AA148,Comps2,11,FALSE)</f>
        <v>g</v>
      </c>
      <c r="CE148" t="str">
        <f>VLOOKUP(AA148,Comps2,12,FALSE)</f>
        <v>Field</v>
      </c>
      <c r="CF148">
        <f>VLOOKUP(AA148,Comps2,13,FALSE)</f>
        <v>0</v>
      </c>
      <c r="CG148" t="e">
        <f>VLOOKUP(AA148,Comps2,14,FALSE)</f>
        <v>#N/A</v>
      </c>
      <c r="CH148" t="str">
        <f>VLOOKUP(AA148,Comps2,15,FALSE)</f>
        <v>LAB</v>
      </c>
    </row>
    <row r="149" spans="1:86" x14ac:dyDescent="0.25">
      <c r="A149" s="1">
        <v>44796</v>
      </c>
      <c r="B149">
        <v>8</v>
      </c>
      <c r="C149">
        <v>2022</v>
      </c>
      <c r="D149" t="s">
        <v>729</v>
      </c>
      <c r="E149" t="s">
        <v>730</v>
      </c>
      <c r="F149" t="s">
        <v>78</v>
      </c>
      <c r="G149" t="s">
        <v>79</v>
      </c>
      <c r="H149" t="s">
        <v>80</v>
      </c>
      <c r="I149" t="s">
        <v>81</v>
      </c>
      <c r="J149" t="s">
        <v>82</v>
      </c>
      <c r="K149" t="s">
        <v>83</v>
      </c>
      <c r="M149" t="s">
        <v>782</v>
      </c>
      <c r="N149" t="s">
        <v>86</v>
      </c>
      <c r="O149" s="2">
        <v>0.29166666666666669</v>
      </c>
      <c r="P149" t="s">
        <v>783</v>
      </c>
      <c r="Q149">
        <v>1</v>
      </c>
      <c r="R149" t="s">
        <v>88</v>
      </c>
      <c r="S149">
        <v>32.579559000000003</v>
      </c>
      <c r="T149">
        <v>-117.137264</v>
      </c>
      <c r="U149" t="s">
        <v>89</v>
      </c>
      <c r="V149" t="b">
        <v>0</v>
      </c>
      <c r="X149" t="s">
        <v>784</v>
      </c>
      <c r="Y149" t="s">
        <v>91</v>
      </c>
      <c r="Z149" t="s">
        <v>785</v>
      </c>
      <c r="AA149" t="s">
        <v>842</v>
      </c>
      <c r="AB149" t="s">
        <v>808</v>
      </c>
      <c r="AC149" t="s">
        <v>809</v>
      </c>
      <c r="AD149" t="s">
        <v>96</v>
      </c>
      <c r="AE149">
        <v>1</v>
      </c>
      <c r="AF149" t="s">
        <v>843</v>
      </c>
      <c r="AG149" t="b">
        <v>1</v>
      </c>
      <c r="AH149" t="s">
        <v>844</v>
      </c>
      <c r="AI149" t="s">
        <v>99</v>
      </c>
      <c r="AJ149" t="s">
        <v>100</v>
      </c>
      <c r="AK149">
        <v>56.8</v>
      </c>
      <c r="AL149" t="s">
        <v>101</v>
      </c>
      <c r="AN149" t="s">
        <v>818</v>
      </c>
      <c r="AO149">
        <v>1</v>
      </c>
      <c r="AP149" t="s">
        <v>103</v>
      </c>
      <c r="AQ149">
        <v>400.4</v>
      </c>
      <c r="AR149" t="s">
        <v>101</v>
      </c>
      <c r="AS149" t="s">
        <v>83</v>
      </c>
      <c r="AT149" t="s">
        <v>104</v>
      </c>
      <c r="AU149" t="s">
        <v>819</v>
      </c>
      <c r="AV149" t="s">
        <v>106</v>
      </c>
      <c r="AW149" t="s">
        <v>107</v>
      </c>
      <c r="AX149">
        <v>7</v>
      </c>
      <c r="AY149" t="s">
        <v>108</v>
      </c>
      <c r="AZ149" t="s">
        <v>109</v>
      </c>
      <c r="BA149" t="s">
        <v>110</v>
      </c>
      <c r="BB149" t="s">
        <v>111</v>
      </c>
      <c r="BC149" t="s">
        <v>738</v>
      </c>
      <c r="BD149" s="1">
        <v>44974</v>
      </c>
      <c r="BE149" t="s">
        <v>820</v>
      </c>
      <c r="BF149" s="1">
        <v>44796</v>
      </c>
      <c r="BG149" t="s">
        <v>114</v>
      </c>
      <c r="BH149" s="1">
        <v>44973</v>
      </c>
      <c r="BI149">
        <v>1</v>
      </c>
      <c r="BJ149">
        <v>1.02</v>
      </c>
      <c r="BK149">
        <v>1.02</v>
      </c>
      <c r="BL149" t="s">
        <v>123</v>
      </c>
      <c r="BM149" t="s">
        <v>124</v>
      </c>
      <c r="BN149">
        <v>0.06</v>
      </c>
      <c r="BO149">
        <v>0.18</v>
      </c>
      <c r="BP149">
        <v>1</v>
      </c>
      <c r="BQ149" t="s">
        <v>117</v>
      </c>
      <c r="BR149" t="s">
        <v>118</v>
      </c>
      <c r="BS149" t="s">
        <v>119</v>
      </c>
      <c r="BT149" t="s">
        <v>120</v>
      </c>
      <c r="BW149" t="b">
        <v>0</v>
      </c>
      <c r="BX149" t="b">
        <v>1</v>
      </c>
      <c r="BY149">
        <f>VLOOKUP(AA149,Comps2,6,FALSE)</f>
        <v>235</v>
      </c>
      <c r="BZ149">
        <f>VLOOKUP(AA149,Comps2,7,FALSE)</f>
        <v>242</v>
      </c>
      <c r="CA149" t="str">
        <f>VLOOKUP(AA149,Comps2,8,FALSE)</f>
        <v>mm</v>
      </c>
      <c r="CB149" t="str">
        <f>VLOOKUP(AA149,Comps2,9,FALSE)</f>
        <v>Field</v>
      </c>
      <c r="CC149">
        <f>VLOOKUP(AA149,Comps2,10,FALSE)</f>
        <v>110</v>
      </c>
      <c r="CD149" t="str">
        <f>VLOOKUP(AA149,Comps2,11,FALSE)</f>
        <v>g</v>
      </c>
      <c r="CE149" t="str">
        <f>VLOOKUP(AA149,Comps2,12,FALSE)</f>
        <v>Field</v>
      </c>
      <c r="CF149">
        <f>VLOOKUP(AA149,Comps2,13,FALSE)</f>
        <v>0</v>
      </c>
      <c r="CG149" t="e">
        <f>VLOOKUP(AA149,Comps2,14,FALSE)</f>
        <v>#N/A</v>
      </c>
      <c r="CH149" t="str">
        <f>VLOOKUP(AA149,Comps2,15,FALSE)</f>
        <v>LAB</v>
      </c>
    </row>
    <row r="150" spans="1:86" x14ac:dyDescent="0.25">
      <c r="A150" s="1">
        <v>44796</v>
      </c>
      <c r="B150">
        <v>8</v>
      </c>
      <c r="C150">
        <v>2022</v>
      </c>
      <c r="D150" t="s">
        <v>729</v>
      </c>
      <c r="E150" t="s">
        <v>730</v>
      </c>
      <c r="F150" t="s">
        <v>78</v>
      </c>
      <c r="G150" t="s">
        <v>79</v>
      </c>
      <c r="H150" t="s">
        <v>80</v>
      </c>
      <c r="I150" t="s">
        <v>81</v>
      </c>
      <c r="J150" t="s">
        <v>82</v>
      </c>
      <c r="K150" t="s">
        <v>83</v>
      </c>
      <c r="M150" t="s">
        <v>527</v>
      </c>
      <c r="N150" t="s">
        <v>86</v>
      </c>
      <c r="O150" s="2">
        <v>0.45833333333333331</v>
      </c>
      <c r="P150" t="s">
        <v>528</v>
      </c>
      <c r="Q150">
        <v>1</v>
      </c>
      <c r="R150" t="s">
        <v>88</v>
      </c>
      <c r="S150">
        <v>32.579559000000003</v>
      </c>
      <c r="T150">
        <v>-117.137264</v>
      </c>
      <c r="U150" t="s">
        <v>89</v>
      </c>
      <c r="V150" t="b">
        <v>0</v>
      </c>
      <c r="X150" t="s">
        <v>529</v>
      </c>
      <c r="Y150" t="s">
        <v>91</v>
      </c>
      <c r="AA150" t="s">
        <v>845</v>
      </c>
      <c r="AB150" t="s">
        <v>766</v>
      </c>
      <c r="AC150" t="s">
        <v>767</v>
      </c>
      <c r="AD150" t="s">
        <v>96</v>
      </c>
      <c r="AE150">
        <v>1</v>
      </c>
      <c r="AF150" t="s">
        <v>846</v>
      </c>
      <c r="AG150" t="b">
        <v>1</v>
      </c>
      <c r="AH150" t="s">
        <v>847</v>
      </c>
      <c r="AI150" t="s">
        <v>99</v>
      </c>
      <c r="AJ150" t="s">
        <v>100</v>
      </c>
      <c r="AK150">
        <v>44.86</v>
      </c>
      <c r="AL150" t="s">
        <v>101</v>
      </c>
      <c r="AN150" t="s">
        <v>770</v>
      </c>
      <c r="AO150">
        <v>1</v>
      </c>
      <c r="AP150" t="s">
        <v>103</v>
      </c>
      <c r="AQ150">
        <v>209.7</v>
      </c>
      <c r="AR150" t="s">
        <v>101</v>
      </c>
      <c r="AS150" t="s">
        <v>83</v>
      </c>
      <c r="AT150" t="s">
        <v>104</v>
      </c>
      <c r="AU150" t="s">
        <v>771</v>
      </c>
      <c r="AV150" t="s">
        <v>106</v>
      </c>
      <c r="AW150" t="s">
        <v>107</v>
      </c>
      <c r="AX150">
        <v>7</v>
      </c>
      <c r="AY150" t="s">
        <v>108</v>
      </c>
      <c r="AZ150" t="s">
        <v>109</v>
      </c>
      <c r="BA150" t="s">
        <v>110</v>
      </c>
      <c r="BB150" t="s">
        <v>111</v>
      </c>
      <c r="BC150" t="s">
        <v>738</v>
      </c>
      <c r="BD150" s="1">
        <v>44974</v>
      </c>
      <c r="BE150" t="s">
        <v>772</v>
      </c>
      <c r="BF150" s="1">
        <v>44795</v>
      </c>
      <c r="BG150" t="s">
        <v>114</v>
      </c>
      <c r="BH150" s="1">
        <v>44973</v>
      </c>
      <c r="BI150">
        <v>1</v>
      </c>
      <c r="BJ150">
        <v>2.19</v>
      </c>
      <c r="BK150">
        <v>2.19</v>
      </c>
      <c r="BL150" t="s">
        <v>123</v>
      </c>
      <c r="BM150" t="s">
        <v>124</v>
      </c>
      <c r="BN150">
        <v>0.06</v>
      </c>
      <c r="BO150">
        <v>0.18</v>
      </c>
      <c r="BP150">
        <v>1</v>
      </c>
      <c r="BQ150" t="s">
        <v>117</v>
      </c>
      <c r="BR150" t="s">
        <v>118</v>
      </c>
      <c r="BS150" t="s">
        <v>119</v>
      </c>
      <c r="BT150" t="s">
        <v>120</v>
      </c>
      <c r="BW150" t="b">
        <v>0</v>
      </c>
      <c r="BX150" t="b">
        <v>1</v>
      </c>
      <c r="BY150">
        <f>VLOOKUP(AA150,Comps2,6,FALSE)</f>
        <v>158</v>
      </c>
      <c r="BZ150">
        <f>VLOOKUP(AA150,Comps2,7,FALSE)</f>
        <v>176</v>
      </c>
      <c r="CA150" t="str">
        <f>VLOOKUP(AA150,Comps2,8,FALSE)</f>
        <v>mm</v>
      </c>
      <c r="CB150" t="str">
        <f>VLOOKUP(AA150,Comps2,9,FALSE)</f>
        <v>Field</v>
      </c>
      <c r="CC150">
        <f>VLOOKUP(AA150,Comps2,10,FALSE)</f>
        <v>47</v>
      </c>
      <c r="CD150" t="str">
        <f>VLOOKUP(AA150,Comps2,11,FALSE)</f>
        <v>g</v>
      </c>
      <c r="CE150" t="str">
        <f>VLOOKUP(AA150,Comps2,12,FALSE)</f>
        <v>Field</v>
      </c>
      <c r="CF150">
        <f>VLOOKUP(AA150,Comps2,13,FALSE)</f>
        <v>0</v>
      </c>
      <c r="CG150" t="e">
        <f>VLOOKUP(AA150,Comps2,14,FALSE)</f>
        <v>#N/A</v>
      </c>
      <c r="CH150" t="str">
        <f>VLOOKUP(AA150,Comps2,15,FALSE)</f>
        <v>LAB</v>
      </c>
    </row>
    <row r="151" spans="1:86" x14ac:dyDescent="0.25">
      <c r="A151" s="1">
        <v>44796</v>
      </c>
      <c r="B151">
        <v>8</v>
      </c>
      <c r="C151">
        <v>2022</v>
      </c>
      <c r="D151" t="s">
        <v>729</v>
      </c>
      <c r="E151" t="s">
        <v>730</v>
      </c>
      <c r="F151" t="s">
        <v>78</v>
      </c>
      <c r="G151" t="s">
        <v>79</v>
      </c>
      <c r="H151" t="s">
        <v>80</v>
      </c>
      <c r="I151" t="s">
        <v>81</v>
      </c>
      <c r="J151" t="s">
        <v>82</v>
      </c>
      <c r="K151" t="s">
        <v>83</v>
      </c>
      <c r="M151" t="s">
        <v>848</v>
      </c>
      <c r="N151" t="s">
        <v>86</v>
      </c>
      <c r="O151" s="2">
        <v>0.68055555555555547</v>
      </c>
      <c r="P151" t="s">
        <v>528</v>
      </c>
      <c r="Q151">
        <v>1</v>
      </c>
      <c r="R151" t="s">
        <v>88</v>
      </c>
      <c r="S151">
        <v>32.579559000000003</v>
      </c>
      <c r="T151">
        <v>-117.137264</v>
      </c>
      <c r="U151" t="s">
        <v>89</v>
      </c>
      <c r="V151" t="b">
        <v>0</v>
      </c>
      <c r="X151" t="s">
        <v>529</v>
      </c>
      <c r="Y151" t="s">
        <v>91</v>
      </c>
      <c r="AA151" t="s">
        <v>849</v>
      </c>
      <c r="AB151" t="s">
        <v>744</v>
      </c>
      <c r="AC151" t="s">
        <v>745</v>
      </c>
      <c r="AD151" t="s">
        <v>96</v>
      </c>
      <c r="AE151">
        <v>1</v>
      </c>
      <c r="AF151" t="s">
        <v>850</v>
      </c>
      <c r="AG151" t="b">
        <v>1</v>
      </c>
      <c r="AH151" t="s">
        <v>851</v>
      </c>
      <c r="AI151" t="s">
        <v>99</v>
      </c>
      <c r="AJ151" t="s">
        <v>100</v>
      </c>
      <c r="AK151">
        <v>70</v>
      </c>
      <c r="AL151" t="s">
        <v>101</v>
      </c>
      <c r="AN151" t="s">
        <v>748</v>
      </c>
      <c r="AO151">
        <v>1</v>
      </c>
      <c r="AP151" t="s">
        <v>103</v>
      </c>
      <c r="AQ151">
        <v>350</v>
      </c>
      <c r="AR151" t="s">
        <v>101</v>
      </c>
      <c r="AS151" t="s">
        <v>83</v>
      </c>
      <c r="AT151" t="s">
        <v>104</v>
      </c>
      <c r="AU151" t="s">
        <v>749</v>
      </c>
      <c r="AV151" t="s">
        <v>106</v>
      </c>
      <c r="AW151" t="s">
        <v>107</v>
      </c>
      <c r="AX151">
        <v>7</v>
      </c>
      <c r="AY151" t="s">
        <v>108</v>
      </c>
      <c r="AZ151" t="s">
        <v>109</v>
      </c>
      <c r="BA151" t="s">
        <v>110</v>
      </c>
      <c r="BB151" t="s">
        <v>111</v>
      </c>
      <c r="BC151" t="s">
        <v>1618</v>
      </c>
      <c r="BD151" s="1">
        <v>45020</v>
      </c>
      <c r="BE151" t="s">
        <v>750</v>
      </c>
      <c r="BF151" s="1">
        <v>44795</v>
      </c>
      <c r="BG151" t="s">
        <v>114</v>
      </c>
      <c r="BH151" s="1">
        <v>44981</v>
      </c>
      <c r="BI151">
        <v>1</v>
      </c>
      <c r="BJ151">
        <v>0.61</v>
      </c>
      <c r="BK151">
        <v>0.61</v>
      </c>
      <c r="BL151" t="s">
        <v>123</v>
      </c>
      <c r="BM151" t="s">
        <v>124</v>
      </c>
      <c r="BN151">
        <v>0.06</v>
      </c>
      <c r="BO151">
        <v>0.18</v>
      </c>
      <c r="BP151">
        <v>1</v>
      </c>
      <c r="BQ151" t="s">
        <v>117</v>
      </c>
      <c r="BR151" t="s">
        <v>118</v>
      </c>
      <c r="BS151" t="s">
        <v>119</v>
      </c>
      <c r="BT151" t="s">
        <v>120</v>
      </c>
      <c r="BW151" t="b">
        <v>0</v>
      </c>
      <c r="BX151" t="b">
        <v>1</v>
      </c>
      <c r="BY151">
        <f>VLOOKUP(AA151,Comps2,6,FALSE)</f>
        <v>300</v>
      </c>
      <c r="BZ151">
        <f>VLOOKUP(AA151,Comps2,7,FALSE)</f>
        <v>323</v>
      </c>
      <c r="CA151" t="str">
        <f>VLOOKUP(AA151,Comps2,8,FALSE)</f>
        <v>mm</v>
      </c>
      <c r="CB151" t="str">
        <f>VLOOKUP(AA151,Comps2,9,FALSE)</f>
        <v>Field</v>
      </c>
      <c r="CC151">
        <f>VLOOKUP(AA151,Comps2,10,FALSE)</f>
        <v>350</v>
      </c>
      <c r="CD151" t="str">
        <f>VLOOKUP(AA151,Comps2,11,FALSE)</f>
        <v>g</v>
      </c>
      <c r="CE151" t="str">
        <f>VLOOKUP(AA151,Comps2,12,FALSE)</f>
        <v>Field</v>
      </c>
      <c r="CF151">
        <f>VLOOKUP(AA151,Comps2,13,FALSE)</f>
        <v>0</v>
      </c>
      <c r="CG151" t="e">
        <f>VLOOKUP(AA151,Comps2,14,FALSE)</f>
        <v>#N/A</v>
      </c>
      <c r="CH151" t="str">
        <f>VLOOKUP(AA151,Comps2,15,FALSE)</f>
        <v>LAB</v>
      </c>
    </row>
    <row r="152" spans="1:86" x14ac:dyDescent="0.25">
      <c r="A152" s="1">
        <v>44796</v>
      </c>
      <c r="B152">
        <v>8</v>
      </c>
      <c r="C152">
        <v>2022</v>
      </c>
      <c r="D152" t="s">
        <v>729</v>
      </c>
      <c r="E152" t="s">
        <v>730</v>
      </c>
      <c r="F152" t="s">
        <v>78</v>
      </c>
      <c r="G152" t="s">
        <v>79</v>
      </c>
      <c r="H152" t="s">
        <v>80</v>
      </c>
      <c r="I152" t="s">
        <v>81</v>
      </c>
      <c r="J152" t="s">
        <v>82</v>
      </c>
      <c r="K152" t="s">
        <v>83</v>
      </c>
      <c r="M152" t="s">
        <v>848</v>
      </c>
      <c r="N152" t="s">
        <v>86</v>
      </c>
      <c r="O152" s="2">
        <v>0.68055555555555547</v>
      </c>
      <c r="P152" t="s">
        <v>528</v>
      </c>
      <c r="Q152">
        <v>1</v>
      </c>
      <c r="R152" t="s">
        <v>88</v>
      </c>
      <c r="S152">
        <v>32.579559000000003</v>
      </c>
      <c r="T152">
        <v>-117.137264</v>
      </c>
      <c r="U152" t="s">
        <v>89</v>
      </c>
      <c r="V152" t="b">
        <v>0</v>
      </c>
      <c r="X152" t="s">
        <v>529</v>
      </c>
      <c r="Y152" t="s">
        <v>91</v>
      </c>
      <c r="AA152" t="s">
        <v>849</v>
      </c>
      <c r="AB152" t="s">
        <v>744</v>
      </c>
      <c r="AC152" t="s">
        <v>745</v>
      </c>
      <c r="AD152" t="s">
        <v>96</v>
      </c>
      <c r="AE152">
        <v>1</v>
      </c>
      <c r="AF152" t="s">
        <v>850</v>
      </c>
      <c r="AG152" t="b">
        <v>1</v>
      </c>
      <c r="AH152" t="s">
        <v>851</v>
      </c>
      <c r="AI152" t="s">
        <v>99</v>
      </c>
      <c r="AJ152" t="s">
        <v>100</v>
      </c>
      <c r="AK152">
        <v>70</v>
      </c>
      <c r="AL152" t="s">
        <v>101</v>
      </c>
      <c r="AN152" t="s">
        <v>748</v>
      </c>
      <c r="AO152">
        <v>1</v>
      </c>
      <c r="AP152" t="s">
        <v>103</v>
      </c>
      <c r="AQ152">
        <v>350</v>
      </c>
      <c r="AR152" t="s">
        <v>101</v>
      </c>
      <c r="AS152" t="s">
        <v>83</v>
      </c>
      <c r="AT152" t="s">
        <v>104</v>
      </c>
      <c r="AU152" t="s">
        <v>749</v>
      </c>
      <c r="AV152" t="s">
        <v>106</v>
      </c>
      <c r="AW152" t="s">
        <v>107</v>
      </c>
      <c r="AX152">
        <v>7</v>
      </c>
      <c r="AY152" t="s">
        <v>108</v>
      </c>
      <c r="AZ152" t="s">
        <v>109</v>
      </c>
      <c r="BA152" t="s">
        <v>110</v>
      </c>
      <c r="BB152" t="s">
        <v>111</v>
      </c>
      <c r="BC152" t="s">
        <v>1618</v>
      </c>
      <c r="BD152" s="1">
        <v>45020</v>
      </c>
      <c r="BE152" t="s">
        <v>750</v>
      </c>
      <c r="BF152" s="1">
        <v>44795</v>
      </c>
      <c r="BG152" t="s">
        <v>114</v>
      </c>
      <c r="BH152" s="1">
        <v>44981</v>
      </c>
      <c r="BI152">
        <v>2</v>
      </c>
      <c r="BJ152">
        <v>0.61</v>
      </c>
      <c r="BK152">
        <v>0.61</v>
      </c>
      <c r="BL152" t="s">
        <v>123</v>
      </c>
      <c r="BM152" t="s">
        <v>124</v>
      </c>
      <c r="BN152">
        <v>0.06</v>
      </c>
      <c r="BO152">
        <v>0.18</v>
      </c>
      <c r="BP152">
        <v>1</v>
      </c>
      <c r="BQ152" t="s">
        <v>117</v>
      </c>
      <c r="BR152" t="s">
        <v>118</v>
      </c>
      <c r="BS152" t="s">
        <v>119</v>
      </c>
      <c r="BT152" t="s">
        <v>120</v>
      </c>
      <c r="BV152" t="s">
        <v>1623</v>
      </c>
      <c r="BW152" t="b">
        <v>0</v>
      </c>
      <c r="BX152" t="b">
        <v>1</v>
      </c>
      <c r="BY152">
        <f>VLOOKUP(AA152,Comps2,6,FALSE)</f>
        <v>300</v>
      </c>
      <c r="BZ152">
        <f>VLOOKUP(AA152,Comps2,7,FALSE)</f>
        <v>323</v>
      </c>
      <c r="CA152" t="str">
        <f>VLOOKUP(AA152,Comps2,8,FALSE)</f>
        <v>mm</v>
      </c>
      <c r="CB152" t="str">
        <f>VLOOKUP(AA152,Comps2,9,FALSE)</f>
        <v>Field</v>
      </c>
      <c r="CC152">
        <f>VLOOKUP(AA152,Comps2,10,FALSE)</f>
        <v>350</v>
      </c>
      <c r="CD152" t="str">
        <f>VLOOKUP(AA152,Comps2,11,FALSE)</f>
        <v>g</v>
      </c>
      <c r="CE152" t="str">
        <f>VLOOKUP(AA152,Comps2,12,FALSE)</f>
        <v>Field</v>
      </c>
      <c r="CF152">
        <f>VLOOKUP(AA152,Comps2,13,FALSE)</f>
        <v>0</v>
      </c>
      <c r="CG152" t="e">
        <f>VLOOKUP(AA152,Comps2,14,FALSE)</f>
        <v>#N/A</v>
      </c>
      <c r="CH152" t="str">
        <f>VLOOKUP(AA152,Comps2,15,FALSE)</f>
        <v>LAB</v>
      </c>
    </row>
    <row r="153" spans="1:86" x14ac:dyDescent="0.25">
      <c r="A153" s="1">
        <v>44796</v>
      </c>
      <c r="B153">
        <v>8</v>
      </c>
      <c r="C153">
        <v>2022</v>
      </c>
      <c r="D153" t="s">
        <v>729</v>
      </c>
      <c r="E153" t="s">
        <v>730</v>
      </c>
      <c r="F153" t="s">
        <v>78</v>
      </c>
      <c r="G153" t="s">
        <v>79</v>
      </c>
      <c r="H153" t="s">
        <v>80</v>
      </c>
      <c r="I153" t="s">
        <v>81</v>
      </c>
      <c r="J153" t="s">
        <v>82</v>
      </c>
      <c r="K153" t="s">
        <v>83</v>
      </c>
      <c r="M153" t="s">
        <v>848</v>
      </c>
      <c r="N153" t="s">
        <v>86</v>
      </c>
      <c r="O153" s="2">
        <v>0.68055555555555547</v>
      </c>
      <c r="P153" t="s">
        <v>528</v>
      </c>
      <c r="Q153">
        <v>1</v>
      </c>
      <c r="R153" t="s">
        <v>88</v>
      </c>
      <c r="S153">
        <v>32.579559000000003</v>
      </c>
      <c r="T153">
        <v>-117.137264</v>
      </c>
      <c r="U153" t="s">
        <v>89</v>
      </c>
      <c r="V153" t="b">
        <v>0</v>
      </c>
      <c r="X153" t="s">
        <v>529</v>
      </c>
      <c r="Y153" t="s">
        <v>91</v>
      </c>
      <c r="AA153" t="s">
        <v>852</v>
      </c>
      <c r="AB153" t="s">
        <v>744</v>
      </c>
      <c r="AC153" t="s">
        <v>745</v>
      </c>
      <c r="AD153" t="s">
        <v>96</v>
      </c>
      <c r="AE153">
        <v>1</v>
      </c>
      <c r="AF153" t="s">
        <v>853</v>
      </c>
      <c r="AG153" t="b">
        <v>1</v>
      </c>
      <c r="AH153" t="s">
        <v>854</v>
      </c>
      <c r="AI153" t="s">
        <v>99</v>
      </c>
      <c r="AJ153" t="s">
        <v>100</v>
      </c>
      <c r="AK153">
        <v>70</v>
      </c>
      <c r="AL153" t="s">
        <v>101</v>
      </c>
      <c r="AN153" t="s">
        <v>748</v>
      </c>
      <c r="AO153">
        <v>1</v>
      </c>
      <c r="AP153" t="s">
        <v>103</v>
      </c>
      <c r="AQ153">
        <v>350</v>
      </c>
      <c r="AR153" t="s">
        <v>101</v>
      </c>
      <c r="AS153" t="s">
        <v>83</v>
      </c>
      <c r="AT153" t="s">
        <v>104</v>
      </c>
      <c r="AU153" t="s">
        <v>749</v>
      </c>
      <c r="AV153" t="s">
        <v>106</v>
      </c>
      <c r="AW153" t="s">
        <v>107</v>
      </c>
      <c r="AX153">
        <v>7</v>
      </c>
      <c r="AY153" t="s">
        <v>108</v>
      </c>
      <c r="AZ153" t="s">
        <v>109</v>
      </c>
      <c r="BA153" t="s">
        <v>110</v>
      </c>
      <c r="BB153" t="s">
        <v>111</v>
      </c>
      <c r="BC153" t="s">
        <v>1618</v>
      </c>
      <c r="BD153" s="1">
        <v>45020</v>
      </c>
      <c r="BE153" t="s">
        <v>750</v>
      </c>
      <c r="BF153" s="1">
        <v>44795</v>
      </c>
      <c r="BG153" t="s">
        <v>114</v>
      </c>
      <c r="BH153" s="1">
        <v>44981</v>
      </c>
      <c r="BI153">
        <v>1</v>
      </c>
      <c r="BJ153">
        <v>0.61</v>
      </c>
      <c r="BK153">
        <v>0.61</v>
      </c>
      <c r="BL153" t="s">
        <v>123</v>
      </c>
      <c r="BM153" t="s">
        <v>124</v>
      </c>
      <c r="BN153">
        <v>0.06</v>
      </c>
      <c r="BO153">
        <v>0.18</v>
      </c>
      <c r="BP153">
        <v>1</v>
      </c>
      <c r="BQ153" t="s">
        <v>117</v>
      </c>
      <c r="BR153" t="s">
        <v>118</v>
      </c>
      <c r="BS153" t="s">
        <v>119</v>
      </c>
      <c r="BT153" t="s">
        <v>120</v>
      </c>
      <c r="BW153" t="b">
        <v>0</v>
      </c>
      <c r="BX153" t="b">
        <v>1</v>
      </c>
      <c r="BY153">
        <f>VLOOKUP(AA153,Comps2,6,FALSE)</f>
        <v>302</v>
      </c>
      <c r="BZ153">
        <f>VLOOKUP(AA153,Comps2,7,FALSE)</f>
        <v>331</v>
      </c>
      <c r="CA153" t="str">
        <f>VLOOKUP(AA153,Comps2,8,FALSE)</f>
        <v>mm</v>
      </c>
      <c r="CB153" t="str">
        <f>VLOOKUP(AA153,Comps2,9,FALSE)</f>
        <v>Field</v>
      </c>
      <c r="CC153">
        <f>VLOOKUP(AA153,Comps2,10,FALSE)</f>
        <v>330</v>
      </c>
      <c r="CD153" t="str">
        <f>VLOOKUP(AA153,Comps2,11,FALSE)</f>
        <v>g</v>
      </c>
      <c r="CE153" t="str">
        <f>VLOOKUP(AA153,Comps2,12,FALSE)</f>
        <v>Field</v>
      </c>
      <c r="CF153">
        <f>VLOOKUP(AA153,Comps2,13,FALSE)</f>
        <v>0</v>
      </c>
      <c r="CG153" t="e">
        <f>VLOOKUP(AA153,Comps2,14,FALSE)</f>
        <v>#N/A</v>
      </c>
      <c r="CH153" t="str">
        <f>VLOOKUP(AA153,Comps2,15,FALSE)</f>
        <v>LAB</v>
      </c>
    </row>
    <row r="154" spans="1:86" x14ac:dyDescent="0.25">
      <c r="A154" s="1">
        <v>44796</v>
      </c>
      <c r="B154">
        <v>8</v>
      </c>
      <c r="C154">
        <v>2022</v>
      </c>
      <c r="D154" t="s">
        <v>729</v>
      </c>
      <c r="E154" t="s">
        <v>730</v>
      </c>
      <c r="F154" t="s">
        <v>78</v>
      </c>
      <c r="G154" t="s">
        <v>79</v>
      </c>
      <c r="H154" t="s">
        <v>80</v>
      </c>
      <c r="I154" t="s">
        <v>81</v>
      </c>
      <c r="J154" t="s">
        <v>82</v>
      </c>
      <c r="K154" t="s">
        <v>83</v>
      </c>
      <c r="M154" t="s">
        <v>848</v>
      </c>
      <c r="N154" t="s">
        <v>86</v>
      </c>
      <c r="O154" s="2">
        <v>0.68055555555555547</v>
      </c>
      <c r="P154" t="s">
        <v>528</v>
      </c>
      <c r="Q154">
        <v>1</v>
      </c>
      <c r="R154" t="s">
        <v>88</v>
      </c>
      <c r="S154">
        <v>32.579559000000003</v>
      </c>
      <c r="T154">
        <v>-117.137264</v>
      </c>
      <c r="U154" t="s">
        <v>89</v>
      </c>
      <c r="V154" t="b">
        <v>0</v>
      </c>
      <c r="X154" t="s">
        <v>529</v>
      </c>
      <c r="Y154" t="s">
        <v>91</v>
      </c>
      <c r="AA154" t="s">
        <v>852</v>
      </c>
      <c r="AB154" t="s">
        <v>744</v>
      </c>
      <c r="AC154" t="s">
        <v>745</v>
      </c>
      <c r="AD154" t="s">
        <v>96</v>
      </c>
      <c r="AE154">
        <v>1</v>
      </c>
      <c r="AF154" t="s">
        <v>853</v>
      </c>
      <c r="AG154" t="b">
        <v>1</v>
      </c>
      <c r="AH154" t="s">
        <v>854</v>
      </c>
      <c r="AI154" t="s">
        <v>99</v>
      </c>
      <c r="AJ154" t="s">
        <v>100</v>
      </c>
      <c r="AK154">
        <v>70</v>
      </c>
      <c r="AL154" t="s">
        <v>101</v>
      </c>
      <c r="AN154" t="s">
        <v>748</v>
      </c>
      <c r="AO154">
        <v>1</v>
      </c>
      <c r="AP154" t="s">
        <v>103</v>
      </c>
      <c r="AQ154">
        <v>350</v>
      </c>
      <c r="AR154" t="s">
        <v>101</v>
      </c>
      <c r="AS154" t="s">
        <v>83</v>
      </c>
      <c r="AT154" t="s">
        <v>104</v>
      </c>
      <c r="AU154" t="s">
        <v>749</v>
      </c>
      <c r="AV154" t="s">
        <v>106</v>
      </c>
      <c r="AW154" t="s">
        <v>107</v>
      </c>
      <c r="AX154">
        <v>7</v>
      </c>
      <c r="AY154" t="s">
        <v>108</v>
      </c>
      <c r="AZ154" t="s">
        <v>109</v>
      </c>
      <c r="BA154" t="s">
        <v>110</v>
      </c>
      <c r="BB154" t="s">
        <v>111</v>
      </c>
      <c r="BC154" t="s">
        <v>1618</v>
      </c>
      <c r="BD154" s="1">
        <v>45020</v>
      </c>
      <c r="BE154" t="s">
        <v>750</v>
      </c>
      <c r="BF154" s="1">
        <v>44795</v>
      </c>
      <c r="BG154" t="s">
        <v>114</v>
      </c>
      <c r="BH154" s="1">
        <v>44981</v>
      </c>
      <c r="BI154">
        <v>2</v>
      </c>
      <c r="BJ154">
        <v>0.61</v>
      </c>
      <c r="BK154">
        <v>0.61</v>
      </c>
      <c r="BL154" t="s">
        <v>123</v>
      </c>
      <c r="BM154" t="s">
        <v>124</v>
      </c>
      <c r="BN154">
        <v>0.06</v>
      </c>
      <c r="BO154">
        <v>0.18</v>
      </c>
      <c r="BP154">
        <v>1</v>
      </c>
      <c r="BQ154" t="s">
        <v>117</v>
      </c>
      <c r="BR154" t="s">
        <v>118</v>
      </c>
      <c r="BS154" t="s">
        <v>119</v>
      </c>
      <c r="BT154" t="s">
        <v>120</v>
      </c>
      <c r="BV154" t="s">
        <v>1623</v>
      </c>
      <c r="BW154" t="b">
        <v>0</v>
      </c>
      <c r="BX154" t="b">
        <v>1</v>
      </c>
      <c r="BY154">
        <f>VLOOKUP(AA154,Comps2,6,FALSE)</f>
        <v>302</v>
      </c>
      <c r="BZ154">
        <f>VLOOKUP(AA154,Comps2,7,FALSE)</f>
        <v>331</v>
      </c>
      <c r="CA154" t="str">
        <f>VLOOKUP(AA154,Comps2,8,FALSE)</f>
        <v>mm</v>
      </c>
      <c r="CB154" t="str">
        <f>VLOOKUP(AA154,Comps2,9,FALSE)</f>
        <v>Field</v>
      </c>
      <c r="CC154">
        <f>VLOOKUP(AA154,Comps2,10,FALSE)</f>
        <v>330</v>
      </c>
      <c r="CD154" t="str">
        <f>VLOOKUP(AA154,Comps2,11,FALSE)</f>
        <v>g</v>
      </c>
      <c r="CE154" t="str">
        <f>VLOOKUP(AA154,Comps2,12,FALSE)</f>
        <v>Field</v>
      </c>
      <c r="CF154">
        <f>VLOOKUP(AA154,Comps2,13,FALSE)</f>
        <v>0</v>
      </c>
      <c r="CG154" t="e">
        <f>VLOOKUP(AA154,Comps2,14,FALSE)</f>
        <v>#N/A</v>
      </c>
      <c r="CH154" t="str">
        <f>VLOOKUP(AA154,Comps2,15,FALSE)</f>
        <v>LAB</v>
      </c>
    </row>
    <row r="155" spans="1:86" x14ac:dyDescent="0.25">
      <c r="A155" s="1">
        <v>44796</v>
      </c>
      <c r="B155">
        <v>8</v>
      </c>
      <c r="C155">
        <v>2022</v>
      </c>
      <c r="D155" t="s">
        <v>729</v>
      </c>
      <c r="E155" t="s">
        <v>730</v>
      </c>
      <c r="F155" t="s">
        <v>78</v>
      </c>
      <c r="G155" t="s">
        <v>79</v>
      </c>
      <c r="H155" t="s">
        <v>80</v>
      </c>
      <c r="I155" t="s">
        <v>81</v>
      </c>
      <c r="J155" t="s">
        <v>82</v>
      </c>
      <c r="K155" t="s">
        <v>83</v>
      </c>
      <c r="M155" t="s">
        <v>848</v>
      </c>
      <c r="N155" t="s">
        <v>86</v>
      </c>
      <c r="O155" s="2">
        <v>0.68055555555555547</v>
      </c>
      <c r="P155" t="s">
        <v>528</v>
      </c>
      <c r="Q155">
        <v>1</v>
      </c>
      <c r="R155" t="s">
        <v>88</v>
      </c>
      <c r="S155">
        <v>32.579559000000003</v>
      </c>
      <c r="T155">
        <v>-117.137264</v>
      </c>
      <c r="U155" t="s">
        <v>89</v>
      </c>
      <c r="V155" t="b">
        <v>0</v>
      </c>
      <c r="X155" t="s">
        <v>529</v>
      </c>
      <c r="Y155" t="s">
        <v>91</v>
      </c>
      <c r="AA155" t="s">
        <v>855</v>
      </c>
      <c r="AB155" t="s">
        <v>758</v>
      </c>
      <c r="AC155" t="s">
        <v>759</v>
      </c>
      <c r="AD155" t="s">
        <v>96</v>
      </c>
      <c r="AE155">
        <v>1</v>
      </c>
      <c r="AF155" t="s">
        <v>856</v>
      </c>
      <c r="AG155" t="b">
        <v>1</v>
      </c>
      <c r="AH155" t="s">
        <v>857</v>
      </c>
      <c r="AI155" t="s">
        <v>99</v>
      </c>
      <c r="AJ155" t="s">
        <v>100</v>
      </c>
      <c r="AK155">
        <v>169.75</v>
      </c>
      <c r="AL155" t="s">
        <v>101</v>
      </c>
      <c r="AN155" t="s">
        <v>762</v>
      </c>
      <c r="AO155">
        <v>1</v>
      </c>
      <c r="AP155" t="s">
        <v>103</v>
      </c>
      <c r="AQ155">
        <v>350</v>
      </c>
      <c r="AR155" t="s">
        <v>101</v>
      </c>
      <c r="AS155" t="s">
        <v>83</v>
      </c>
      <c r="AT155" t="s">
        <v>104</v>
      </c>
      <c r="AU155" t="s">
        <v>763</v>
      </c>
      <c r="AV155" t="s">
        <v>106</v>
      </c>
      <c r="AW155" t="s">
        <v>107</v>
      </c>
      <c r="AX155">
        <v>7</v>
      </c>
      <c r="AY155" t="s">
        <v>108</v>
      </c>
      <c r="AZ155" t="s">
        <v>109</v>
      </c>
      <c r="BA155" t="s">
        <v>110</v>
      </c>
      <c r="BB155" t="s">
        <v>111</v>
      </c>
      <c r="BC155" t="s">
        <v>738</v>
      </c>
      <c r="BD155" s="1">
        <v>44974</v>
      </c>
      <c r="BE155" t="s">
        <v>764</v>
      </c>
      <c r="BF155" s="1">
        <v>44795</v>
      </c>
      <c r="BG155" t="s">
        <v>114</v>
      </c>
      <c r="BH155" s="1">
        <v>44973</v>
      </c>
      <c r="BI155">
        <v>1</v>
      </c>
      <c r="BJ155">
        <v>1.27</v>
      </c>
      <c r="BK155">
        <v>1.27</v>
      </c>
      <c r="BL155" t="s">
        <v>123</v>
      </c>
      <c r="BM155" t="s">
        <v>124</v>
      </c>
      <c r="BN155">
        <v>0.06</v>
      </c>
      <c r="BO155">
        <v>0.18</v>
      </c>
      <c r="BP155">
        <v>1</v>
      </c>
      <c r="BQ155" t="s">
        <v>117</v>
      </c>
      <c r="BR155" t="s">
        <v>118</v>
      </c>
      <c r="BS155" t="s">
        <v>119</v>
      </c>
      <c r="BT155" t="s">
        <v>120</v>
      </c>
      <c r="BW155" t="b">
        <v>0</v>
      </c>
      <c r="BX155" t="b">
        <v>1</v>
      </c>
      <c r="BY155">
        <f>VLOOKUP(AA155,Comps2,6,FALSE)</f>
        <v>261</v>
      </c>
      <c r="BZ155">
        <f>VLOOKUP(AA155,Comps2,7,FALSE)</f>
        <v>287</v>
      </c>
      <c r="CA155" t="str">
        <f>VLOOKUP(AA155,Comps2,8,FALSE)</f>
        <v>mm</v>
      </c>
      <c r="CB155" t="str">
        <f>VLOOKUP(AA155,Comps2,9,FALSE)</f>
        <v>Field</v>
      </c>
      <c r="CC155">
        <f>VLOOKUP(AA155,Comps2,10,FALSE)</f>
        <v>200</v>
      </c>
      <c r="CD155" t="str">
        <f>VLOOKUP(AA155,Comps2,11,FALSE)</f>
        <v>g</v>
      </c>
      <c r="CE155" t="str">
        <f>VLOOKUP(AA155,Comps2,12,FALSE)</f>
        <v>Field</v>
      </c>
      <c r="CF155">
        <f>VLOOKUP(AA155,Comps2,13,FALSE)</f>
        <v>0</v>
      </c>
      <c r="CG155" t="e">
        <f>VLOOKUP(AA155,Comps2,14,FALSE)</f>
        <v>#N/A</v>
      </c>
      <c r="CH155" t="str">
        <f>VLOOKUP(AA155,Comps2,15,FALSE)</f>
        <v>LAB</v>
      </c>
    </row>
    <row r="156" spans="1:86" x14ac:dyDescent="0.25">
      <c r="A156" s="1">
        <v>44796</v>
      </c>
      <c r="B156">
        <v>8</v>
      </c>
      <c r="C156">
        <v>2022</v>
      </c>
      <c r="D156" t="s">
        <v>729</v>
      </c>
      <c r="E156" t="s">
        <v>730</v>
      </c>
      <c r="F156" t="s">
        <v>78</v>
      </c>
      <c r="G156" t="s">
        <v>79</v>
      </c>
      <c r="H156" t="s">
        <v>80</v>
      </c>
      <c r="I156" t="s">
        <v>81</v>
      </c>
      <c r="J156" t="s">
        <v>82</v>
      </c>
      <c r="K156" t="s">
        <v>83</v>
      </c>
      <c r="M156" t="s">
        <v>848</v>
      </c>
      <c r="N156" t="s">
        <v>86</v>
      </c>
      <c r="O156" s="2">
        <v>0.68055555555555547</v>
      </c>
      <c r="P156" t="s">
        <v>528</v>
      </c>
      <c r="Q156">
        <v>1</v>
      </c>
      <c r="R156" t="s">
        <v>88</v>
      </c>
      <c r="S156">
        <v>32.579559000000003</v>
      </c>
      <c r="T156">
        <v>-117.137264</v>
      </c>
      <c r="U156" t="s">
        <v>89</v>
      </c>
      <c r="V156" t="b">
        <v>0</v>
      </c>
      <c r="X156" t="s">
        <v>529</v>
      </c>
      <c r="Y156" t="s">
        <v>91</v>
      </c>
      <c r="AA156" t="s">
        <v>858</v>
      </c>
      <c r="AB156" t="s">
        <v>859</v>
      </c>
      <c r="AC156" t="s">
        <v>860</v>
      </c>
      <c r="AD156" t="s">
        <v>96</v>
      </c>
      <c r="AE156">
        <v>1</v>
      </c>
      <c r="AF156" t="s">
        <v>861</v>
      </c>
      <c r="AG156" t="b">
        <v>1</v>
      </c>
      <c r="AH156" t="s">
        <v>862</v>
      </c>
      <c r="AI156" t="s">
        <v>99</v>
      </c>
      <c r="AJ156" t="s">
        <v>100</v>
      </c>
      <c r="AK156">
        <v>31.66</v>
      </c>
      <c r="AL156" t="s">
        <v>101</v>
      </c>
      <c r="AN156" t="s">
        <v>863</v>
      </c>
      <c r="AO156">
        <v>1</v>
      </c>
      <c r="AP156" t="s">
        <v>103</v>
      </c>
      <c r="AQ156">
        <v>223.27</v>
      </c>
      <c r="AR156" t="s">
        <v>101</v>
      </c>
      <c r="AS156" t="s">
        <v>83</v>
      </c>
      <c r="AT156" t="s">
        <v>104</v>
      </c>
      <c r="AU156" t="s">
        <v>864</v>
      </c>
      <c r="AV156" t="s">
        <v>106</v>
      </c>
      <c r="AW156" t="s">
        <v>107</v>
      </c>
      <c r="AX156">
        <v>7</v>
      </c>
      <c r="AY156" t="s">
        <v>108</v>
      </c>
      <c r="AZ156" t="s">
        <v>109</v>
      </c>
      <c r="BA156" t="s">
        <v>110</v>
      </c>
      <c r="BB156" t="s">
        <v>111</v>
      </c>
      <c r="BC156" t="s">
        <v>738</v>
      </c>
      <c r="BD156" s="1">
        <v>44974</v>
      </c>
      <c r="BE156" t="s">
        <v>865</v>
      </c>
      <c r="BF156" s="1">
        <v>44796</v>
      </c>
      <c r="BG156" t="s">
        <v>114</v>
      </c>
      <c r="BH156" s="1">
        <v>44973</v>
      </c>
      <c r="BI156">
        <v>1</v>
      </c>
      <c r="BJ156">
        <v>0.87</v>
      </c>
      <c r="BK156">
        <v>0.87</v>
      </c>
      <c r="BL156" t="s">
        <v>123</v>
      </c>
      <c r="BM156" t="s">
        <v>124</v>
      </c>
      <c r="BN156">
        <v>0.06</v>
      </c>
      <c r="BO156">
        <v>0.18</v>
      </c>
      <c r="BP156">
        <v>1</v>
      </c>
      <c r="BQ156" t="s">
        <v>117</v>
      </c>
      <c r="BR156" t="s">
        <v>118</v>
      </c>
      <c r="BS156" t="s">
        <v>119</v>
      </c>
      <c r="BT156" t="s">
        <v>120</v>
      </c>
      <c r="BW156" t="b">
        <v>0</v>
      </c>
      <c r="BX156" t="b">
        <v>1</v>
      </c>
      <c r="BY156">
        <f>VLOOKUP(AA156,Comps2,6,FALSE)</f>
        <v>-88</v>
      </c>
      <c r="BZ156">
        <f>VLOOKUP(AA156,Comps2,7,FALSE)</f>
        <v>142</v>
      </c>
      <c r="CA156" t="str">
        <f>VLOOKUP(AA156,Comps2,8,FALSE)</f>
        <v>mm</v>
      </c>
      <c r="CB156" t="str">
        <f>VLOOKUP(AA156,Comps2,9,FALSE)</f>
        <v>Field</v>
      </c>
      <c r="CC156">
        <f>VLOOKUP(AA156,Comps2,10,FALSE)</f>
        <v>32.4</v>
      </c>
      <c r="CD156" t="str">
        <f>VLOOKUP(AA156,Comps2,11,FALSE)</f>
        <v>g</v>
      </c>
      <c r="CE156" t="str">
        <f>VLOOKUP(AA156,Comps2,12,FALSE)</f>
        <v>Field</v>
      </c>
      <c r="CF156">
        <f>VLOOKUP(AA156,Comps2,13,FALSE)</f>
        <v>0</v>
      </c>
      <c r="CG156" t="e">
        <f>VLOOKUP(AA156,Comps2,14,FALSE)</f>
        <v>#N/A</v>
      </c>
      <c r="CH156" t="str">
        <f>VLOOKUP(AA156,Comps2,15,FALSE)</f>
        <v>LAB</v>
      </c>
    </row>
    <row r="157" spans="1:86" x14ac:dyDescent="0.25">
      <c r="A157" s="1">
        <v>44796</v>
      </c>
      <c r="B157">
        <v>8</v>
      </c>
      <c r="C157">
        <v>2022</v>
      </c>
      <c r="D157" t="s">
        <v>729</v>
      </c>
      <c r="E157" t="s">
        <v>730</v>
      </c>
      <c r="F157" t="s">
        <v>78</v>
      </c>
      <c r="G157" t="s">
        <v>79</v>
      </c>
      <c r="H157" t="s">
        <v>80</v>
      </c>
      <c r="I157" t="s">
        <v>81</v>
      </c>
      <c r="J157" t="s">
        <v>82</v>
      </c>
      <c r="K157" t="s">
        <v>83</v>
      </c>
      <c r="M157" t="s">
        <v>848</v>
      </c>
      <c r="N157" t="s">
        <v>86</v>
      </c>
      <c r="O157" s="2">
        <v>0.68055555555555547</v>
      </c>
      <c r="P157" t="s">
        <v>528</v>
      </c>
      <c r="Q157">
        <v>1</v>
      </c>
      <c r="R157" t="s">
        <v>88</v>
      </c>
      <c r="S157">
        <v>32.579559000000003</v>
      </c>
      <c r="T157">
        <v>-117.137264</v>
      </c>
      <c r="U157" t="s">
        <v>89</v>
      </c>
      <c r="V157" t="b">
        <v>0</v>
      </c>
      <c r="X157" t="s">
        <v>529</v>
      </c>
      <c r="Y157" t="s">
        <v>91</v>
      </c>
      <c r="AA157" t="s">
        <v>866</v>
      </c>
      <c r="AB157" t="s">
        <v>859</v>
      </c>
      <c r="AC157" t="s">
        <v>860</v>
      </c>
      <c r="AD157" t="s">
        <v>96</v>
      </c>
      <c r="AE157">
        <v>1</v>
      </c>
      <c r="AF157" t="s">
        <v>867</v>
      </c>
      <c r="AG157" t="b">
        <v>1</v>
      </c>
      <c r="AH157" t="s">
        <v>868</v>
      </c>
      <c r="AI157" t="s">
        <v>99</v>
      </c>
      <c r="AJ157" t="s">
        <v>100</v>
      </c>
      <c r="AK157">
        <v>37.24</v>
      </c>
      <c r="AL157" t="s">
        <v>101</v>
      </c>
      <c r="AN157" t="s">
        <v>863</v>
      </c>
      <c r="AO157">
        <v>1</v>
      </c>
      <c r="AP157" t="s">
        <v>103</v>
      </c>
      <c r="AQ157">
        <v>223.27</v>
      </c>
      <c r="AR157" t="s">
        <v>101</v>
      </c>
      <c r="AS157" t="s">
        <v>83</v>
      </c>
      <c r="AT157" t="s">
        <v>104</v>
      </c>
      <c r="AU157" t="s">
        <v>864</v>
      </c>
      <c r="AV157" t="s">
        <v>106</v>
      </c>
      <c r="AW157" t="s">
        <v>107</v>
      </c>
      <c r="AX157">
        <v>7</v>
      </c>
      <c r="AY157" t="s">
        <v>108</v>
      </c>
      <c r="AZ157" t="s">
        <v>109</v>
      </c>
      <c r="BA157" t="s">
        <v>110</v>
      </c>
      <c r="BB157" t="s">
        <v>111</v>
      </c>
      <c r="BC157" t="s">
        <v>738</v>
      </c>
      <c r="BD157" s="1">
        <v>44974</v>
      </c>
      <c r="BE157" t="s">
        <v>865</v>
      </c>
      <c r="BF157" s="1">
        <v>44796</v>
      </c>
      <c r="BG157" t="s">
        <v>114</v>
      </c>
      <c r="BH157" s="1">
        <v>44973</v>
      </c>
      <c r="BI157">
        <v>1</v>
      </c>
      <c r="BJ157">
        <v>0.87</v>
      </c>
      <c r="BK157">
        <v>0.87</v>
      </c>
      <c r="BL157" t="s">
        <v>123</v>
      </c>
      <c r="BM157" t="s">
        <v>124</v>
      </c>
      <c r="BN157">
        <v>0.06</v>
      </c>
      <c r="BO157">
        <v>0.18</v>
      </c>
      <c r="BP157">
        <v>1</v>
      </c>
      <c r="BQ157" t="s">
        <v>117</v>
      </c>
      <c r="BR157" t="s">
        <v>118</v>
      </c>
      <c r="BS157" t="s">
        <v>119</v>
      </c>
      <c r="BT157" t="s">
        <v>120</v>
      </c>
      <c r="BW157" t="b">
        <v>0</v>
      </c>
      <c r="BX157" t="b">
        <v>1</v>
      </c>
      <c r="BY157">
        <f>VLOOKUP(AA157,Comps2,6,FALSE)</f>
        <v>-88</v>
      </c>
      <c r="BZ157">
        <f>VLOOKUP(AA157,Comps2,7,FALSE)</f>
        <v>156</v>
      </c>
      <c r="CA157" t="str">
        <f>VLOOKUP(AA157,Comps2,8,FALSE)</f>
        <v>mm</v>
      </c>
      <c r="CB157" t="str">
        <f>VLOOKUP(AA157,Comps2,9,FALSE)</f>
        <v>Field</v>
      </c>
      <c r="CC157">
        <f>VLOOKUP(AA157,Comps2,10,FALSE)</f>
        <v>38.299999999999997</v>
      </c>
      <c r="CD157" t="str">
        <f>VLOOKUP(AA157,Comps2,11,FALSE)</f>
        <v>g</v>
      </c>
      <c r="CE157" t="str">
        <f>VLOOKUP(AA157,Comps2,12,FALSE)</f>
        <v>Field</v>
      </c>
      <c r="CF157">
        <f>VLOOKUP(AA157,Comps2,13,FALSE)</f>
        <v>0</v>
      </c>
      <c r="CG157" t="e">
        <f>VLOOKUP(AA157,Comps2,14,FALSE)</f>
        <v>#N/A</v>
      </c>
      <c r="CH157" t="str">
        <f>VLOOKUP(AA157,Comps2,15,FALSE)</f>
        <v>LAB</v>
      </c>
    </row>
    <row r="158" spans="1:86" x14ac:dyDescent="0.25">
      <c r="A158" s="1">
        <v>44796</v>
      </c>
      <c r="B158">
        <v>8</v>
      </c>
      <c r="C158">
        <v>2022</v>
      </c>
      <c r="D158" t="s">
        <v>729</v>
      </c>
      <c r="E158" t="s">
        <v>730</v>
      </c>
      <c r="F158" t="s">
        <v>78</v>
      </c>
      <c r="G158" t="s">
        <v>79</v>
      </c>
      <c r="H158" t="s">
        <v>80</v>
      </c>
      <c r="I158" t="s">
        <v>81</v>
      </c>
      <c r="J158" t="s">
        <v>82</v>
      </c>
      <c r="K158" t="s">
        <v>83</v>
      </c>
      <c r="M158" t="s">
        <v>848</v>
      </c>
      <c r="N158" t="s">
        <v>86</v>
      </c>
      <c r="O158" s="2">
        <v>0.68055555555555547</v>
      </c>
      <c r="P158" t="s">
        <v>528</v>
      </c>
      <c r="Q158">
        <v>1</v>
      </c>
      <c r="R158" t="s">
        <v>88</v>
      </c>
      <c r="S158">
        <v>32.579559000000003</v>
      </c>
      <c r="T158">
        <v>-117.137264</v>
      </c>
      <c r="U158" t="s">
        <v>89</v>
      </c>
      <c r="V158" t="b">
        <v>0</v>
      </c>
      <c r="X158" t="s">
        <v>529</v>
      </c>
      <c r="Y158" t="s">
        <v>91</v>
      </c>
      <c r="AA158" t="s">
        <v>869</v>
      </c>
      <c r="AB158" t="s">
        <v>859</v>
      </c>
      <c r="AC158" t="s">
        <v>860</v>
      </c>
      <c r="AD158" t="s">
        <v>96</v>
      </c>
      <c r="AE158">
        <v>1</v>
      </c>
      <c r="AF158" t="s">
        <v>870</v>
      </c>
      <c r="AG158" t="b">
        <v>1</v>
      </c>
      <c r="AH158" t="s">
        <v>871</v>
      </c>
      <c r="AI158" t="s">
        <v>99</v>
      </c>
      <c r="AJ158" t="s">
        <v>100</v>
      </c>
      <c r="AK158">
        <v>31.28</v>
      </c>
      <c r="AL158" t="s">
        <v>101</v>
      </c>
      <c r="AN158" t="s">
        <v>863</v>
      </c>
      <c r="AO158">
        <v>1</v>
      </c>
      <c r="AP158" t="s">
        <v>103</v>
      </c>
      <c r="AQ158">
        <v>223.27</v>
      </c>
      <c r="AR158" t="s">
        <v>101</v>
      </c>
      <c r="AS158" t="s">
        <v>83</v>
      </c>
      <c r="AT158" t="s">
        <v>104</v>
      </c>
      <c r="AU158" t="s">
        <v>864</v>
      </c>
      <c r="AV158" t="s">
        <v>106</v>
      </c>
      <c r="AW158" t="s">
        <v>107</v>
      </c>
      <c r="AX158">
        <v>7</v>
      </c>
      <c r="AY158" t="s">
        <v>108</v>
      </c>
      <c r="AZ158" t="s">
        <v>109</v>
      </c>
      <c r="BA158" t="s">
        <v>110</v>
      </c>
      <c r="BB158" t="s">
        <v>111</v>
      </c>
      <c r="BC158" t="s">
        <v>738</v>
      </c>
      <c r="BD158" s="1">
        <v>44974</v>
      </c>
      <c r="BE158" t="s">
        <v>865</v>
      </c>
      <c r="BF158" s="1">
        <v>44796</v>
      </c>
      <c r="BG158" t="s">
        <v>114</v>
      </c>
      <c r="BH158" s="1">
        <v>44973</v>
      </c>
      <c r="BI158">
        <v>1</v>
      </c>
      <c r="BJ158">
        <v>0.87</v>
      </c>
      <c r="BK158">
        <v>0.87</v>
      </c>
      <c r="BL158" t="s">
        <v>123</v>
      </c>
      <c r="BM158" t="s">
        <v>124</v>
      </c>
      <c r="BN158">
        <v>0.06</v>
      </c>
      <c r="BO158">
        <v>0.18</v>
      </c>
      <c r="BP158">
        <v>1</v>
      </c>
      <c r="BQ158" t="s">
        <v>117</v>
      </c>
      <c r="BR158" t="s">
        <v>118</v>
      </c>
      <c r="BS158" t="s">
        <v>119</v>
      </c>
      <c r="BT158" t="s">
        <v>120</v>
      </c>
      <c r="BW158" t="b">
        <v>0</v>
      </c>
      <c r="BX158" t="b">
        <v>1</v>
      </c>
      <c r="BY158">
        <f>VLOOKUP(AA158,Comps2,6,FALSE)</f>
        <v>-88</v>
      </c>
      <c r="BZ158">
        <f>VLOOKUP(AA158,Comps2,7,FALSE)</f>
        <v>152</v>
      </c>
      <c r="CA158" t="str">
        <f>VLOOKUP(AA158,Comps2,8,FALSE)</f>
        <v>mm</v>
      </c>
      <c r="CB158" t="str">
        <f>VLOOKUP(AA158,Comps2,9,FALSE)</f>
        <v>Field</v>
      </c>
      <c r="CC158">
        <f>VLOOKUP(AA158,Comps2,10,FALSE)</f>
        <v>32.200000000000003</v>
      </c>
      <c r="CD158" t="str">
        <f>VLOOKUP(AA158,Comps2,11,FALSE)</f>
        <v>g</v>
      </c>
      <c r="CE158" t="str">
        <f>VLOOKUP(AA158,Comps2,12,FALSE)</f>
        <v>Field</v>
      </c>
      <c r="CF158">
        <f>VLOOKUP(AA158,Comps2,13,FALSE)</f>
        <v>0</v>
      </c>
      <c r="CG158" t="e">
        <f>VLOOKUP(AA158,Comps2,14,FALSE)</f>
        <v>#N/A</v>
      </c>
      <c r="CH158" t="str">
        <f>VLOOKUP(AA158,Comps2,15,FALSE)</f>
        <v>LAB</v>
      </c>
    </row>
    <row r="159" spans="1:86" x14ac:dyDescent="0.25">
      <c r="A159" s="1">
        <v>44796</v>
      </c>
      <c r="B159">
        <v>8</v>
      </c>
      <c r="C159">
        <v>2022</v>
      </c>
      <c r="D159" t="s">
        <v>729</v>
      </c>
      <c r="E159" t="s">
        <v>730</v>
      </c>
      <c r="F159" t="s">
        <v>78</v>
      </c>
      <c r="G159" t="s">
        <v>79</v>
      </c>
      <c r="H159" t="s">
        <v>80</v>
      </c>
      <c r="I159" t="s">
        <v>81</v>
      </c>
      <c r="J159" t="s">
        <v>82</v>
      </c>
      <c r="K159" t="s">
        <v>83</v>
      </c>
      <c r="M159" t="s">
        <v>848</v>
      </c>
      <c r="N159" t="s">
        <v>86</v>
      </c>
      <c r="O159" s="2">
        <v>0.68055555555555547</v>
      </c>
      <c r="P159" t="s">
        <v>528</v>
      </c>
      <c r="Q159">
        <v>1</v>
      </c>
      <c r="R159" t="s">
        <v>88</v>
      </c>
      <c r="S159">
        <v>32.579559000000003</v>
      </c>
      <c r="T159">
        <v>-117.137264</v>
      </c>
      <c r="U159" t="s">
        <v>89</v>
      </c>
      <c r="V159" t="b">
        <v>0</v>
      </c>
      <c r="X159" t="s">
        <v>529</v>
      </c>
      <c r="Y159" t="s">
        <v>91</v>
      </c>
      <c r="AA159" t="s">
        <v>872</v>
      </c>
      <c r="AB159" t="s">
        <v>859</v>
      </c>
      <c r="AC159" t="s">
        <v>860</v>
      </c>
      <c r="AD159" t="s">
        <v>96</v>
      </c>
      <c r="AE159">
        <v>1</v>
      </c>
      <c r="AF159" t="s">
        <v>873</v>
      </c>
      <c r="AG159" t="b">
        <v>1</v>
      </c>
      <c r="AH159" t="s">
        <v>874</v>
      </c>
      <c r="AI159" t="s">
        <v>99</v>
      </c>
      <c r="AJ159" t="s">
        <v>100</v>
      </c>
      <c r="AK159">
        <v>67.37</v>
      </c>
      <c r="AL159" t="s">
        <v>101</v>
      </c>
      <c r="AN159" t="s">
        <v>863</v>
      </c>
      <c r="AO159">
        <v>1</v>
      </c>
      <c r="AP159" t="s">
        <v>103</v>
      </c>
      <c r="AQ159">
        <v>223.27</v>
      </c>
      <c r="AR159" t="s">
        <v>101</v>
      </c>
      <c r="AS159" t="s">
        <v>83</v>
      </c>
      <c r="AT159" t="s">
        <v>104</v>
      </c>
      <c r="AU159" t="s">
        <v>864</v>
      </c>
      <c r="AV159" t="s">
        <v>106</v>
      </c>
      <c r="AW159" t="s">
        <v>107</v>
      </c>
      <c r="AX159">
        <v>7</v>
      </c>
      <c r="AY159" t="s">
        <v>108</v>
      </c>
      <c r="AZ159" t="s">
        <v>109</v>
      </c>
      <c r="BA159" t="s">
        <v>110</v>
      </c>
      <c r="BB159" t="s">
        <v>111</v>
      </c>
      <c r="BC159" t="s">
        <v>738</v>
      </c>
      <c r="BD159" s="1">
        <v>44974</v>
      </c>
      <c r="BE159" t="s">
        <v>865</v>
      </c>
      <c r="BF159" s="1">
        <v>44796</v>
      </c>
      <c r="BG159" t="s">
        <v>114</v>
      </c>
      <c r="BH159" s="1">
        <v>44973</v>
      </c>
      <c r="BI159">
        <v>1</v>
      </c>
      <c r="BJ159">
        <v>0.87</v>
      </c>
      <c r="BK159">
        <v>0.87</v>
      </c>
      <c r="BL159" t="s">
        <v>123</v>
      </c>
      <c r="BM159" t="s">
        <v>124</v>
      </c>
      <c r="BN159">
        <v>0.06</v>
      </c>
      <c r="BO159">
        <v>0.18</v>
      </c>
      <c r="BP159">
        <v>1</v>
      </c>
      <c r="BQ159" t="s">
        <v>117</v>
      </c>
      <c r="BR159" t="s">
        <v>118</v>
      </c>
      <c r="BS159" t="s">
        <v>119</v>
      </c>
      <c r="BT159" t="s">
        <v>120</v>
      </c>
      <c r="BW159" t="b">
        <v>0</v>
      </c>
      <c r="BX159" t="b">
        <v>1</v>
      </c>
      <c r="BY159">
        <f>VLOOKUP(AA159,Comps2,6,FALSE)</f>
        <v>-88</v>
      </c>
      <c r="BZ159">
        <f>VLOOKUP(AA159,Comps2,7,FALSE)</f>
        <v>187</v>
      </c>
      <c r="CA159" t="str">
        <f>VLOOKUP(AA159,Comps2,8,FALSE)</f>
        <v>mm</v>
      </c>
      <c r="CB159" t="str">
        <f>VLOOKUP(AA159,Comps2,9,FALSE)</f>
        <v>Field</v>
      </c>
      <c r="CC159">
        <f>VLOOKUP(AA159,Comps2,10,FALSE)</f>
        <v>68.7</v>
      </c>
      <c r="CD159" t="str">
        <f>VLOOKUP(AA159,Comps2,11,FALSE)</f>
        <v>g</v>
      </c>
      <c r="CE159" t="str">
        <f>VLOOKUP(AA159,Comps2,12,FALSE)</f>
        <v>Field</v>
      </c>
      <c r="CF159">
        <f>VLOOKUP(AA159,Comps2,13,FALSE)</f>
        <v>0</v>
      </c>
      <c r="CG159" t="e">
        <f>VLOOKUP(AA159,Comps2,14,FALSE)</f>
        <v>#N/A</v>
      </c>
      <c r="CH159" t="str">
        <f>VLOOKUP(AA159,Comps2,15,FALSE)</f>
        <v>LAB</v>
      </c>
    </row>
    <row r="160" spans="1:86" x14ac:dyDescent="0.25">
      <c r="A160" s="1">
        <v>44796</v>
      </c>
      <c r="B160">
        <v>8</v>
      </c>
      <c r="C160">
        <v>2022</v>
      </c>
      <c r="D160" t="s">
        <v>729</v>
      </c>
      <c r="E160" t="s">
        <v>730</v>
      </c>
      <c r="F160" t="s">
        <v>78</v>
      </c>
      <c r="G160" t="s">
        <v>79</v>
      </c>
      <c r="H160" t="s">
        <v>80</v>
      </c>
      <c r="I160" t="s">
        <v>81</v>
      </c>
      <c r="J160" t="s">
        <v>82</v>
      </c>
      <c r="K160" t="s">
        <v>83</v>
      </c>
      <c r="M160" t="s">
        <v>848</v>
      </c>
      <c r="N160" t="s">
        <v>86</v>
      </c>
      <c r="O160" s="2">
        <v>0.68055555555555547</v>
      </c>
      <c r="P160" t="s">
        <v>528</v>
      </c>
      <c r="Q160">
        <v>1</v>
      </c>
      <c r="R160" t="s">
        <v>88</v>
      </c>
      <c r="S160">
        <v>32.579559000000003</v>
      </c>
      <c r="T160">
        <v>-117.137264</v>
      </c>
      <c r="U160" t="s">
        <v>89</v>
      </c>
      <c r="V160" t="b">
        <v>0</v>
      </c>
      <c r="X160" t="s">
        <v>529</v>
      </c>
      <c r="Y160" t="s">
        <v>91</v>
      </c>
      <c r="AA160" t="s">
        <v>875</v>
      </c>
      <c r="AB160" t="s">
        <v>859</v>
      </c>
      <c r="AC160" t="s">
        <v>860</v>
      </c>
      <c r="AD160" t="s">
        <v>96</v>
      </c>
      <c r="AE160">
        <v>1</v>
      </c>
      <c r="AF160" t="s">
        <v>876</v>
      </c>
      <c r="AG160" t="b">
        <v>1</v>
      </c>
      <c r="AH160" t="s">
        <v>877</v>
      </c>
      <c r="AI160" t="s">
        <v>99</v>
      </c>
      <c r="AJ160" t="s">
        <v>100</v>
      </c>
      <c r="AK160">
        <v>55.72</v>
      </c>
      <c r="AL160" t="s">
        <v>101</v>
      </c>
      <c r="AN160" t="s">
        <v>863</v>
      </c>
      <c r="AO160">
        <v>1</v>
      </c>
      <c r="AP160" t="s">
        <v>103</v>
      </c>
      <c r="AQ160">
        <v>223.27</v>
      </c>
      <c r="AR160" t="s">
        <v>101</v>
      </c>
      <c r="AS160" t="s">
        <v>83</v>
      </c>
      <c r="AT160" t="s">
        <v>104</v>
      </c>
      <c r="AU160" t="s">
        <v>864</v>
      </c>
      <c r="AV160" t="s">
        <v>106</v>
      </c>
      <c r="AW160" t="s">
        <v>107</v>
      </c>
      <c r="AX160">
        <v>7</v>
      </c>
      <c r="AY160" t="s">
        <v>108</v>
      </c>
      <c r="AZ160" t="s">
        <v>109</v>
      </c>
      <c r="BA160" t="s">
        <v>110</v>
      </c>
      <c r="BB160" t="s">
        <v>111</v>
      </c>
      <c r="BC160" t="s">
        <v>738</v>
      </c>
      <c r="BD160" s="1">
        <v>44974</v>
      </c>
      <c r="BE160" t="s">
        <v>865</v>
      </c>
      <c r="BF160" s="1">
        <v>44796</v>
      </c>
      <c r="BG160" t="s">
        <v>114</v>
      </c>
      <c r="BH160" s="1">
        <v>44973</v>
      </c>
      <c r="BI160">
        <v>1</v>
      </c>
      <c r="BJ160">
        <v>0.87</v>
      </c>
      <c r="BK160">
        <v>0.87</v>
      </c>
      <c r="BL160" t="s">
        <v>123</v>
      </c>
      <c r="BM160" t="s">
        <v>124</v>
      </c>
      <c r="BN160">
        <v>0.06</v>
      </c>
      <c r="BO160">
        <v>0.18</v>
      </c>
      <c r="BP160">
        <v>1</v>
      </c>
      <c r="BQ160" t="s">
        <v>117</v>
      </c>
      <c r="BR160" t="s">
        <v>118</v>
      </c>
      <c r="BS160" t="s">
        <v>119</v>
      </c>
      <c r="BT160" t="s">
        <v>120</v>
      </c>
      <c r="BW160" t="b">
        <v>0</v>
      </c>
      <c r="BX160" t="b">
        <v>1</v>
      </c>
      <c r="BY160">
        <f>VLOOKUP(AA160,Comps2,6,FALSE)</f>
        <v>-88</v>
      </c>
      <c r="BZ160">
        <f>VLOOKUP(AA160,Comps2,7,FALSE)</f>
        <v>178</v>
      </c>
      <c r="CA160" t="str">
        <f>VLOOKUP(AA160,Comps2,8,FALSE)</f>
        <v>mm</v>
      </c>
      <c r="CB160" t="str">
        <f>VLOOKUP(AA160,Comps2,9,FALSE)</f>
        <v>Field</v>
      </c>
      <c r="CC160">
        <f>VLOOKUP(AA160,Comps2,10,FALSE)</f>
        <v>58</v>
      </c>
      <c r="CD160" t="str">
        <f>VLOOKUP(AA160,Comps2,11,FALSE)</f>
        <v>g</v>
      </c>
      <c r="CE160" t="str">
        <f>VLOOKUP(AA160,Comps2,12,FALSE)</f>
        <v>Field</v>
      </c>
      <c r="CF160">
        <f>VLOOKUP(AA160,Comps2,13,FALSE)</f>
        <v>0</v>
      </c>
      <c r="CG160" t="e">
        <f>VLOOKUP(AA160,Comps2,14,FALSE)</f>
        <v>#N/A</v>
      </c>
      <c r="CH160" t="str">
        <f>VLOOKUP(AA160,Comps2,15,FALSE)</f>
        <v>LAB</v>
      </c>
    </row>
    <row r="161" spans="1:86" x14ac:dyDescent="0.25">
      <c r="A161" s="1">
        <v>44797</v>
      </c>
      <c r="B161">
        <v>8</v>
      </c>
      <c r="C161">
        <v>2022</v>
      </c>
      <c r="D161" t="s">
        <v>878</v>
      </c>
      <c r="E161" t="s">
        <v>879</v>
      </c>
      <c r="F161" t="s">
        <v>78</v>
      </c>
      <c r="G161" t="s">
        <v>79</v>
      </c>
      <c r="H161" t="s">
        <v>80</v>
      </c>
      <c r="I161" t="s">
        <v>81</v>
      </c>
      <c r="J161" t="s">
        <v>82</v>
      </c>
      <c r="K161" t="s">
        <v>83</v>
      </c>
      <c r="M161" t="s">
        <v>527</v>
      </c>
      <c r="N161" t="s">
        <v>86</v>
      </c>
      <c r="O161" s="2">
        <v>0.33333333333333331</v>
      </c>
      <c r="P161" t="s">
        <v>528</v>
      </c>
      <c r="Q161">
        <v>1</v>
      </c>
      <c r="R161" t="s">
        <v>88</v>
      </c>
      <c r="S161">
        <v>33.191589999999998</v>
      </c>
      <c r="T161">
        <v>-117.38888</v>
      </c>
      <c r="U161" t="s">
        <v>89</v>
      </c>
      <c r="V161" t="b">
        <v>0</v>
      </c>
      <c r="X161" t="s">
        <v>529</v>
      </c>
      <c r="Y161" t="s">
        <v>91</v>
      </c>
      <c r="AA161" t="s">
        <v>880</v>
      </c>
      <c r="AB161" t="s">
        <v>787</v>
      </c>
      <c r="AC161" t="s">
        <v>788</v>
      </c>
      <c r="AD161" t="s">
        <v>96</v>
      </c>
      <c r="AE161">
        <v>1</v>
      </c>
      <c r="AF161" t="s">
        <v>881</v>
      </c>
      <c r="AG161" t="b">
        <v>1</v>
      </c>
      <c r="AH161" t="s">
        <v>882</v>
      </c>
      <c r="AI161" t="s">
        <v>99</v>
      </c>
      <c r="AJ161" t="s">
        <v>100</v>
      </c>
      <c r="AK161">
        <v>36.4</v>
      </c>
      <c r="AL161" t="s">
        <v>101</v>
      </c>
      <c r="AN161" t="s">
        <v>883</v>
      </c>
      <c r="AO161">
        <v>1</v>
      </c>
      <c r="AP161" t="s">
        <v>103</v>
      </c>
      <c r="AQ161">
        <v>400.38</v>
      </c>
      <c r="AR161" t="s">
        <v>101</v>
      </c>
      <c r="AS161" t="s">
        <v>83</v>
      </c>
      <c r="AT161" t="s">
        <v>104</v>
      </c>
      <c r="AU161" t="s">
        <v>884</v>
      </c>
      <c r="AV161" t="s">
        <v>106</v>
      </c>
      <c r="AW161" t="s">
        <v>107</v>
      </c>
      <c r="AX161">
        <v>7</v>
      </c>
      <c r="AY161" t="s">
        <v>108</v>
      </c>
      <c r="AZ161" t="s">
        <v>109</v>
      </c>
      <c r="BA161" t="s">
        <v>110</v>
      </c>
      <c r="BB161" t="s">
        <v>111</v>
      </c>
      <c r="BC161" t="s">
        <v>1618</v>
      </c>
      <c r="BD161" s="1">
        <v>45020</v>
      </c>
      <c r="BE161" t="s">
        <v>885</v>
      </c>
      <c r="BF161" s="1">
        <v>44797</v>
      </c>
      <c r="BG161" t="s">
        <v>114</v>
      </c>
      <c r="BH161" s="1">
        <v>44981</v>
      </c>
      <c r="BI161">
        <v>1</v>
      </c>
      <c r="BJ161">
        <v>1.23</v>
      </c>
      <c r="BK161">
        <v>1.23</v>
      </c>
      <c r="BL161" t="s">
        <v>123</v>
      </c>
      <c r="BM161" t="s">
        <v>124</v>
      </c>
      <c r="BN161">
        <v>0.06</v>
      </c>
      <c r="BO161">
        <v>0.18</v>
      </c>
      <c r="BP161">
        <v>1</v>
      </c>
      <c r="BQ161" t="s">
        <v>117</v>
      </c>
      <c r="BR161" t="s">
        <v>118</v>
      </c>
      <c r="BS161" t="s">
        <v>119</v>
      </c>
      <c r="BT161" t="s">
        <v>120</v>
      </c>
      <c r="BW161" t="b">
        <v>0</v>
      </c>
      <c r="BX161" t="b">
        <v>1</v>
      </c>
      <c r="BY161">
        <f>VLOOKUP(AA161,Comps2,6,FALSE)</f>
        <v>190</v>
      </c>
      <c r="BZ161">
        <f>VLOOKUP(AA161,Comps2,7,FALSE)</f>
        <v>205</v>
      </c>
      <c r="CA161" t="str">
        <f>VLOOKUP(AA161,Comps2,8,FALSE)</f>
        <v>mm</v>
      </c>
      <c r="CB161" t="str">
        <f>VLOOKUP(AA161,Comps2,9,FALSE)</f>
        <v>Field</v>
      </c>
      <c r="CC161">
        <f>VLOOKUP(AA161,Comps2,10,FALSE)</f>
        <v>165</v>
      </c>
      <c r="CD161" t="str">
        <f>VLOOKUP(AA161,Comps2,11,FALSE)</f>
        <v>g</v>
      </c>
      <c r="CE161" t="str">
        <f>VLOOKUP(AA161,Comps2,12,FALSE)</f>
        <v>Field</v>
      </c>
      <c r="CF161">
        <f>VLOOKUP(AA161,Comps2,13,FALSE)</f>
        <v>0</v>
      </c>
      <c r="CG161" t="e">
        <f>VLOOKUP(AA161,Comps2,14,FALSE)</f>
        <v>#N/A</v>
      </c>
      <c r="CH161" t="str">
        <f>VLOOKUP(AA161,Comps2,15,FALSE)</f>
        <v>LAB</v>
      </c>
    </row>
    <row r="162" spans="1:86" x14ac:dyDescent="0.25">
      <c r="A162" s="1">
        <v>44797</v>
      </c>
      <c r="B162">
        <v>8</v>
      </c>
      <c r="C162">
        <v>2022</v>
      </c>
      <c r="D162" t="s">
        <v>878</v>
      </c>
      <c r="E162" t="s">
        <v>879</v>
      </c>
      <c r="F162" t="s">
        <v>78</v>
      </c>
      <c r="G162" t="s">
        <v>79</v>
      </c>
      <c r="H162" t="s">
        <v>80</v>
      </c>
      <c r="I162" t="s">
        <v>81</v>
      </c>
      <c r="J162" t="s">
        <v>82</v>
      </c>
      <c r="K162" t="s">
        <v>83</v>
      </c>
      <c r="M162" t="s">
        <v>527</v>
      </c>
      <c r="N162" t="s">
        <v>86</v>
      </c>
      <c r="O162" s="2">
        <v>0.33333333333333331</v>
      </c>
      <c r="P162" t="s">
        <v>528</v>
      </c>
      <c r="Q162">
        <v>1</v>
      </c>
      <c r="R162" t="s">
        <v>88</v>
      </c>
      <c r="S162">
        <v>33.191589999999998</v>
      </c>
      <c r="T162">
        <v>-117.38888</v>
      </c>
      <c r="U162" t="s">
        <v>89</v>
      </c>
      <c r="V162" t="b">
        <v>0</v>
      </c>
      <c r="X162" t="s">
        <v>529</v>
      </c>
      <c r="Y162" t="s">
        <v>91</v>
      </c>
      <c r="AA162" t="s">
        <v>886</v>
      </c>
      <c r="AB162" t="s">
        <v>787</v>
      </c>
      <c r="AC162" t="s">
        <v>788</v>
      </c>
      <c r="AD162" t="s">
        <v>96</v>
      </c>
      <c r="AE162">
        <v>1</v>
      </c>
      <c r="AF162" t="s">
        <v>887</v>
      </c>
      <c r="AG162" t="b">
        <v>1</v>
      </c>
      <c r="AH162" t="s">
        <v>888</v>
      </c>
      <c r="AI162" t="s">
        <v>99</v>
      </c>
      <c r="AJ162" t="s">
        <v>100</v>
      </c>
      <c r="AK162">
        <v>39.6</v>
      </c>
      <c r="AL162" t="s">
        <v>101</v>
      </c>
      <c r="AN162" t="s">
        <v>883</v>
      </c>
      <c r="AO162">
        <v>1</v>
      </c>
      <c r="AP162" t="s">
        <v>103</v>
      </c>
      <c r="AQ162">
        <v>400.38</v>
      </c>
      <c r="AR162" t="s">
        <v>101</v>
      </c>
      <c r="AS162" t="s">
        <v>83</v>
      </c>
      <c r="AT162" t="s">
        <v>104</v>
      </c>
      <c r="AU162" t="s">
        <v>884</v>
      </c>
      <c r="AV162" t="s">
        <v>106</v>
      </c>
      <c r="AW162" t="s">
        <v>107</v>
      </c>
      <c r="AX162">
        <v>7</v>
      </c>
      <c r="AY162" t="s">
        <v>108</v>
      </c>
      <c r="AZ162" t="s">
        <v>109</v>
      </c>
      <c r="BA162" t="s">
        <v>110</v>
      </c>
      <c r="BB162" t="s">
        <v>111</v>
      </c>
      <c r="BC162" t="s">
        <v>1618</v>
      </c>
      <c r="BD162" s="1">
        <v>45020</v>
      </c>
      <c r="BE162" t="s">
        <v>885</v>
      </c>
      <c r="BF162" s="1">
        <v>44797</v>
      </c>
      <c r="BG162" t="s">
        <v>114</v>
      </c>
      <c r="BH162" s="1">
        <v>44981</v>
      </c>
      <c r="BI162">
        <v>1</v>
      </c>
      <c r="BJ162">
        <v>1.23</v>
      </c>
      <c r="BK162">
        <v>1.23</v>
      </c>
      <c r="BL162" t="s">
        <v>123</v>
      </c>
      <c r="BM162" t="s">
        <v>124</v>
      </c>
      <c r="BN162">
        <v>0.06</v>
      </c>
      <c r="BO162">
        <v>0.18</v>
      </c>
      <c r="BP162">
        <v>1</v>
      </c>
      <c r="BQ162" t="s">
        <v>117</v>
      </c>
      <c r="BR162" t="s">
        <v>118</v>
      </c>
      <c r="BS162" t="s">
        <v>119</v>
      </c>
      <c r="BT162" t="s">
        <v>120</v>
      </c>
      <c r="BW162" t="b">
        <v>0</v>
      </c>
      <c r="BX162" t="b">
        <v>1</v>
      </c>
      <c r="BY162">
        <f>VLOOKUP(AA162,Comps2,6,FALSE)</f>
        <v>191</v>
      </c>
      <c r="BZ162">
        <f>VLOOKUP(AA162,Comps2,7,FALSE)</f>
        <v>206</v>
      </c>
      <c r="CA162" t="str">
        <f>VLOOKUP(AA162,Comps2,8,FALSE)</f>
        <v>mm</v>
      </c>
      <c r="CB162" t="str">
        <f>VLOOKUP(AA162,Comps2,9,FALSE)</f>
        <v>Field</v>
      </c>
      <c r="CC162">
        <f>VLOOKUP(AA162,Comps2,10,FALSE)</f>
        <v>180</v>
      </c>
      <c r="CD162" t="str">
        <f>VLOOKUP(AA162,Comps2,11,FALSE)</f>
        <v>g</v>
      </c>
      <c r="CE162" t="str">
        <f>VLOOKUP(AA162,Comps2,12,FALSE)</f>
        <v>Field</v>
      </c>
      <c r="CF162">
        <f>VLOOKUP(AA162,Comps2,13,FALSE)</f>
        <v>0</v>
      </c>
      <c r="CG162" t="e">
        <f>VLOOKUP(AA162,Comps2,14,FALSE)</f>
        <v>#N/A</v>
      </c>
      <c r="CH162" t="str">
        <f>VLOOKUP(AA162,Comps2,15,FALSE)</f>
        <v>LAB</v>
      </c>
    </row>
    <row r="163" spans="1:86" x14ac:dyDescent="0.25">
      <c r="A163" s="1">
        <v>44797</v>
      </c>
      <c r="B163">
        <v>8</v>
      </c>
      <c r="C163">
        <v>2022</v>
      </c>
      <c r="D163" t="s">
        <v>878</v>
      </c>
      <c r="E163" t="s">
        <v>879</v>
      </c>
      <c r="F163" t="s">
        <v>78</v>
      </c>
      <c r="G163" t="s">
        <v>79</v>
      </c>
      <c r="H163" t="s">
        <v>80</v>
      </c>
      <c r="I163" t="s">
        <v>81</v>
      </c>
      <c r="J163" t="s">
        <v>82</v>
      </c>
      <c r="K163" t="s">
        <v>83</v>
      </c>
      <c r="M163" t="s">
        <v>527</v>
      </c>
      <c r="N163" t="s">
        <v>86</v>
      </c>
      <c r="O163" s="2">
        <v>0.33333333333333331</v>
      </c>
      <c r="P163" t="s">
        <v>528</v>
      </c>
      <c r="Q163">
        <v>1</v>
      </c>
      <c r="R163" t="s">
        <v>88</v>
      </c>
      <c r="S163">
        <v>33.191589999999998</v>
      </c>
      <c r="T163">
        <v>-117.38888</v>
      </c>
      <c r="U163" t="s">
        <v>89</v>
      </c>
      <c r="V163" t="b">
        <v>0</v>
      </c>
      <c r="X163" t="s">
        <v>529</v>
      </c>
      <c r="Y163" t="s">
        <v>91</v>
      </c>
      <c r="AA163" t="s">
        <v>889</v>
      </c>
      <c r="AB163" t="s">
        <v>890</v>
      </c>
      <c r="AC163" t="s">
        <v>891</v>
      </c>
      <c r="AD163" t="s">
        <v>96</v>
      </c>
      <c r="AE163">
        <v>1</v>
      </c>
      <c r="AF163" t="s">
        <v>892</v>
      </c>
      <c r="AG163" t="b">
        <v>1</v>
      </c>
      <c r="AH163" t="s">
        <v>893</v>
      </c>
      <c r="AI163" t="s">
        <v>99</v>
      </c>
      <c r="AJ163" t="s">
        <v>100</v>
      </c>
      <c r="AK163">
        <v>132.5</v>
      </c>
      <c r="AL163" t="s">
        <v>101</v>
      </c>
      <c r="AN163" t="s">
        <v>894</v>
      </c>
      <c r="AO163">
        <v>1</v>
      </c>
      <c r="AP163" t="s">
        <v>103</v>
      </c>
      <c r="AQ163">
        <v>250.01</v>
      </c>
      <c r="AR163" t="s">
        <v>101</v>
      </c>
      <c r="AS163" t="s">
        <v>83</v>
      </c>
      <c r="AT163" t="s">
        <v>104</v>
      </c>
      <c r="AU163" t="s">
        <v>895</v>
      </c>
      <c r="AV163" t="s">
        <v>106</v>
      </c>
      <c r="AW163" t="s">
        <v>107</v>
      </c>
      <c r="AX163">
        <v>7</v>
      </c>
      <c r="AY163" t="s">
        <v>108</v>
      </c>
      <c r="AZ163" t="s">
        <v>109</v>
      </c>
      <c r="BA163" t="s">
        <v>110</v>
      </c>
      <c r="BB163" t="s">
        <v>111</v>
      </c>
      <c r="BC163" t="s">
        <v>1618</v>
      </c>
      <c r="BD163" s="1">
        <v>45020</v>
      </c>
      <c r="BE163" t="s">
        <v>896</v>
      </c>
      <c r="BF163" s="1">
        <v>44797</v>
      </c>
      <c r="BG163" t="s">
        <v>114</v>
      </c>
      <c r="BH163" s="1">
        <v>44981</v>
      </c>
      <c r="BI163">
        <v>1</v>
      </c>
      <c r="BJ163">
        <v>1.1200000000000001</v>
      </c>
      <c r="BK163">
        <v>1.1200000000000001</v>
      </c>
      <c r="BL163" t="s">
        <v>123</v>
      </c>
      <c r="BM163" t="s">
        <v>124</v>
      </c>
      <c r="BN163">
        <v>0.06</v>
      </c>
      <c r="BO163">
        <v>0.18</v>
      </c>
      <c r="BP163">
        <v>1</v>
      </c>
      <c r="BQ163" t="s">
        <v>117</v>
      </c>
      <c r="BR163" t="s">
        <v>118</v>
      </c>
      <c r="BS163" t="s">
        <v>119</v>
      </c>
      <c r="BT163" t="s">
        <v>120</v>
      </c>
      <c r="BW163" t="b">
        <v>0</v>
      </c>
      <c r="BX163" t="b">
        <v>1</v>
      </c>
      <c r="BY163">
        <f>VLOOKUP(AA163,Comps2,6,FALSE)</f>
        <v>246</v>
      </c>
      <c r="BZ163">
        <f>VLOOKUP(AA163,Comps2,7,FALSE)</f>
        <v>255</v>
      </c>
      <c r="CA163" t="str">
        <f>VLOOKUP(AA163,Comps2,8,FALSE)</f>
        <v>mm</v>
      </c>
      <c r="CB163" t="str">
        <f>VLOOKUP(AA163,Comps2,9,FALSE)</f>
        <v>Field</v>
      </c>
      <c r="CC163">
        <f>VLOOKUP(AA163,Comps2,10,FALSE)</f>
        <v>245</v>
      </c>
      <c r="CD163" t="str">
        <f>VLOOKUP(AA163,Comps2,11,FALSE)</f>
        <v>g</v>
      </c>
      <c r="CE163" t="str">
        <f>VLOOKUP(AA163,Comps2,12,FALSE)</f>
        <v>Field</v>
      </c>
      <c r="CF163">
        <f>VLOOKUP(AA163,Comps2,13,FALSE)</f>
        <v>0</v>
      </c>
      <c r="CG163" t="e">
        <f>VLOOKUP(AA163,Comps2,14,FALSE)</f>
        <v>#N/A</v>
      </c>
      <c r="CH163" t="str">
        <f>VLOOKUP(AA163,Comps2,15,FALSE)</f>
        <v>LAB</v>
      </c>
    </row>
    <row r="164" spans="1:86" x14ac:dyDescent="0.25">
      <c r="A164" s="1">
        <v>44797</v>
      </c>
      <c r="B164">
        <v>8</v>
      </c>
      <c r="C164">
        <v>2022</v>
      </c>
      <c r="D164" t="s">
        <v>878</v>
      </c>
      <c r="E164" t="s">
        <v>879</v>
      </c>
      <c r="F164" t="s">
        <v>78</v>
      </c>
      <c r="G164" t="s">
        <v>79</v>
      </c>
      <c r="H164" t="s">
        <v>80</v>
      </c>
      <c r="I164" t="s">
        <v>81</v>
      </c>
      <c r="J164" t="s">
        <v>82</v>
      </c>
      <c r="K164" t="s">
        <v>83</v>
      </c>
      <c r="M164" t="s">
        <v>527</v>
      </c>
      <c r="N164" t="s">
        <v>86</v>
      </c>
      <c r="O164" s="2">
        <v>0.33333333333333331</v>
      </c>
      <c r="P164" t="s">
        <v>528</v>
      </c>
      <c r="Q164">
        <v>1</v>
      </c>
      <c r="R164" t="s">
        <v>88</v>
      </c>
      <c r="S164">
        <v>33.191589999999998</v>
      </c>
      <c r="T164">
        <v>-117.38888</v>
      </c>
      <c r="U164" t="s">
        <v>89</v>
      </c>
      <c r="V164" t="b">
        <v>0</v>
      </c>
      <c r="X164" t="s">
        <v>529</v>
      </c>
      <c r="Y164" t="s">
        <v>91</v>
      </c>
      <c r="AA164" t="s">
        <v>897</v>
      </c>
      <c r="AB164" t="s">
        <v>890</v>
      </c>
      <c r="AC164" t="s">
        <v>891</v>
      </c>
      <c r="AD164" t="s">
        <v>96</v>
      </c>
      <c r="AE164">
        <v>1</v>
      </c>
      <c r="AF164" t="s">
        <v>898</v>
      </c>
      <c r="AG164" t="b">
        <v>1</v>
      </c>
      <c r="AH164" t="s">
        <v>899</v>
      </c>
      <c r="AI164" t="s">
        <v>99</v>
      </c>
      <c r="AJ164" t="s">
        <v>100</v>
      </c>
      <c r="AK164">
        <v>117.51</v>
      </c>
      <c r="AL164" t="s">
        <v>101</v>
      </c>
      <c r="AN164" t="s">
        <v>894</v>
      </c>
      <c r="AO164">
        <v>1</v>
      </c>
      <c r="AP164" t="s">
        <v>103</v>
      </c>
      <c r="AQ164">
        <v>250.01</v>
      </c>
      <c r="AR164" t="s">
        <v>101</v>
      </c>
      <c r="AS164" t="s">
        <v>83</v>
      </c>
      <c r="AT164" t="s">
        <v>104</v>
      </c>
      <c r="AU164" t="s">
        <v>895</v>
      </c>
      <c r="AV164" t="s">
        <v>106</v>
      </c>
      <c r="AW164" t="s">
        <v>107</v>
      </c>
      <c r="AX164">
        <v>7</v>
      </c>
      <c r="AY164" t="s">
        <v>108</v>
      </c>
      <c r="AZ164" t="s">
        <v>109</v>
      </c>
      <c r="BA164" t="s">
        <v>110</v>
      </c>
      <c r="BB164" t="s">
        <v>111</v>
      </c>
      <c r="BC164" t="s">
        <v>1618</v>
      </c>
      <c r="BD164" s="1">
        <v>45020</v>
      </c>
      <c r="BE164" t="s">
        <v>896</v>
      </c>
      <c r="BF164" s="1">
        <v>44797</v>
      </c>
      <c r="BG164" t="s">
        <v>114</v>
      </c>
      <c r="BH164" s="1">
        <v>44981</v>
      </c>
      <c r="BI164">
        <v>1</v>
      </c>
      <c r="BJ164">
        <v>1.1200000000000001</v>
      </c>
      <c r="BK164">
        <v>1.1200000000000001</v>
      </c>
      <c r="BL164" t="s">
        <v>123</v>
      </c>
      <c r="BM164" t="s">
        <v>124</v>
      </c>
      <c r="BN164">
        <v>0.06</v>
      </c>
      <c r="BO164">
        <v>0.18</v>
      </c>
      <c r="BP164">
        <v>1</v>
      </c>
      <c r="BQ164" t="s">
        <v>117</v>
      </c>
      <c r="BR164" t="s">
        <v>118</v>
      </c>
      <c r="BS164" t="s">
        <v>119</v>
      </c>
      <c r="BT164" t="s">
        <v>120</v>
      </c>
      <c r="BW164" t="b">
        <v>0</v>
      </c>
      <c r="BX164" t="b">
        <v>1</v>
      </c>
      <c r="BY164">
        <f>VLOOKUP(AA164,Comps2,6,FALSE)</f>
        <v>331</v>
      </c>
      <c r="BZ164">
        <f>VLOOKUP(AA164,Comps2,7,FALSE)</f>
        <v>235</v>
      </c>
      <c r="CA164" t="str">
        <f>VLOOKUP(AA164,Comps2,8,FALSE)</f>
        <v>mm</v>
      </c>
      <c r="CB164" t="str">
        <f>VLOOKUP(AA164,Comps2,9,FALSE)</f>
        <v>Field</v>
      </c>
      <c r="CC164">
        <f>VLOOKUP(AA164,Comps2,10,FALSE)</f>
        <v>215</v>
      </c>
      <c r="CD164" t="str">
        <f>VLOOKUP(AA164,Comps2,11,FALSE)</f>
        <v>g</v>
      </c>
      <c r="CE164" t="str">
        <f>VLOOKUP(AA164,Comps2,12,FALSE)</f>
        <v>Field</v>
      </c>
      <c r="CF164">
        <f>VLOOKUP(AA164,Comps2,13,FALSE)</f>
        <v>0</v>
      </c>
      <c r="CG164" t="e">
        <f>VLOOKUP(AA164,Comps2,14,FALSE)</f>
        <v>#N/A</v>
      </c>
      <c r="CH164" t="str">
        <f>VLOOKUP(AA164,Comps2,15,FALSE)</f>
        <v>LAB</v>
      </c>
    </row>
    <row r="165" spans="1:86" x14ac:dyDescent="0.25">
      <c r="A165" s="1">
        <v>44797</v>
      </c>
      <c r="B165">
        <v>8</v>
      </c>
      <c r="C165">
        <v>2022</v>
      </c>
      <c r="D165" t="s">
        <v>878</v>
      </c>
      <c r="E165" t="s">
        <v>879</v>
      </c>
      <c r="F165" t="s">
        <v>78</v>
      </c>
      <c r="G165" t="s">
        <v>79</v>
      </c>
      <c r="H165" t="s">
        <v>80</v>
      </c>
      <c r="I165" t="s">
        <v>81</v>
      </c>
      <c r="J165" t="s">
        <v>82</v>
      </c>
      <c r="K165" t="s">
        <v>83</v>
      </c>
      <c r="M165" t="s">
        <v>527</v>
      </c>
      <c r="N165" t="s">
        <v>86</v>
      </c>
      <c r="O165" s="2">
        <v>0.33333333333333331</v>
      </c>
      <c r="P165" t="s">
        <v>528</v>
      </c>
      <c r="Q165">
        <v>1</v>
      </c>
      <c r="R165" t="s">
        <v>88</v>
      </c>
      <c r="S165">
        <v>33.191589999999998</v>
      </c>
      <c r="T165">
        <v>-117.38888</v>
      </c>
      <c r="U165" t="s">
        <v>89</v>
      </c>
      <c r="V165" t="b">
        <v>0</v>
      </c>
      <c r="X165" t="s">
        <v>529</v>
      </c>
      <c r="Y165" t="s">
        <v>91</v>
      </c>
      <c r="AA165" t="s">
        <v>900</v>
      </c>
      <c r="AB165" t="s">
        <v>732</v>
      </c>
      <c r="AC165" t="s">
        <v>733</v>
      </c>
      <c r="AD165" t="s">
        <v>96</v>
      </c>
      <c r="AE165">
        <v>1</v>
      </c>
      <c r="AF165" t="s">
        <v>901</v>
      </c>
      <c r="AG165" t="b">
        <v>1</v>
      </c>
      <c r="AH165" t="s">
        <v>902</v>
      </c>
      <c r="AI165" t="s">
        <v>99</v>
      </c>
      <c r="AJ165" t="s">
        <v>100</v>
      </c>
      <c r="AK165">
        <v>24.8</v>
      </c>
      <c r="AL165" t="s">
        <v>101</v>
      </c>
      <c r="AN165" t="s">
        <v>903</v>
      </c>
      <c r="AO165">
        <v>1</v>
      </c>
      <c r="AP165" t="s">
        <v>103</v>
      </c>
      <c r="AQ165">
        <v>42.4</v>
      </c>
      <c r="AR165" t="s">
        <v>101</v>
      </c>
      <c r="AS165" t="s">
        <v>83</v>
      </c>
      <c r="AT165" t="s">
        <v>104</v>
      </c>
      <c r="AU165" t="s">
        <v>904</v>
      </c>
      <c r="AV165" t="s">
        <v>106</v>
      </c>
      <c r="AW165" t="s">
        <v>107</v>
      </c>
      <c r="AX165">
        <v>7</v>
      </c>
      <c r="AY165" t="s">
        <v>108</v>
      </c>
      <c r="AZ165" t="s">
        <v>109</v>
      </c>
      <c r="BA165" t="s">
        <v>110</v>
      </c>
      <c r="BB165" t="s">
        <v>111</v>
      </c>
      <c r="BC165" t="s">
        <v>1618</v>
      </c>
      <c r="BD165" s="1">
        <v>45020</v>
      </c>
      <c r="BE165" t="s">
        <v>905</v>
      </c>
      <c r="BF165" s="1">
        <v>44797</v>
      </c>
      <c r="BG165" t="s">
        <v>114</v>
      </c>
      <c r="BH165" s="1">
        <v>44981</v>
      </c>
      <c r="BI165">
        <v>1</v>
      </c>
      <c r="BJ165">
        <v>0.88</v>
      </c>
      <c r="BK165">
        <v>0.88</v>
      </c>
      <c r="BL165" t="s">
        <v>123</v>
      </c>
      <c r="BM165" t="s">
        <v>124</v>
      </c>
      <c r="BN165">
        <v>0.06</v>
      </c>
      <c r="BO165">
        <v>0.18</v>
      </c>
      <c r="BP165">
        <v>1</v>
      </c>
      <c r="BQ165" t="s">
        <v>117</v>
      </c>
      <c r="BR165" t="s">
        <v>118</v>
      </c>
      <c r="BS165" t="s">
        <v>119</v>
      </c>
      <c r="BT165" t="s">
        <v>120</v>
      </c>
      <c r="BW165" t="b">
        <v>0</v>
      </c>
      <c r="BX165" t="b">
        <v>1</v>
      </c>
      <c r="BY165">
        <f>VLOOKUP(AA165,Comps2,6,FALSE)</f>
        <v>137</v>
      </c>
      <c r="BZ165">
        <f>VLOOKUP(AA165,Comps2,7,FALSE)</f>
        <v>148</v>
      </c>
      <c r="CA165" t="str">
        <f>VLOOKUP(AA165,Comps2,8,FALSE)</f>
        <v>mm</v>
      </c>
      <c r="CB165" t="str">
        <f>VLOOKUP(AA165,Comps2,9,FALSE)</f>
        <v>Field</v>
      </c>
      <c r="CC165">
        <f>VLOOKUP(AA165,Comps2,10,FALSE)</f>
        <v>24.8</v>
      </c>
      <c r="CD165" t="str">
        <f>VLOOKUP(AA165,Comps2,11,FALSE)</f>
        <v>g</v>
      </c>
      <c r="CE165" t="str">
        <f>VLOOKUP(AA165,Comps2,12,FALSE)</f>
        <v>Field</v>
      </c>
      <c r="CF165">
        <f>VLOOKUP(AA165,Comps2,13,FALSE)</f>
        <v>0</v>
      </c>
      <c r="CG165" t="e">
        <f>VLOOKUP(AA165,Comps2,14,FALSE)</f>
        <v>#N/A</v>
      </c>
      <c r="CH165" t="str">
        <f>VLOOKUP(AA165,Comps2,15,FALSE)</f>
        <v>LAB</v>
      </c>
    </row>
    <row r="166" spans="1:86" x14ac:dyDescent="0.25">
      <c r="A166" s="1">
        <v>44797</v>
      </c>
      <c r="B166">
        <v>8</v>
      </c>
      <c r="C166">
        <v>2022</v>
      </c>
      <c r="D166" t="s">
        <v>878</v>
      </c>
      <c r="E166" t="s">
        <v>879</v>
      </c>
      <c r="F166" t="s">
        <v>78</v>
      </c>
      <c r="G166" t="s">
        <v>79</v>
      </c>
      <c r="H166" t="s">
        <v>80</v>
      </c>
      <c r="I166" t="s">
        <v>81</v>
      </c>
      <c r="J166" t="s">
        <v>82</v>
      </c>
      <c r="K166" t="s">
        <v>83</v>
      </c>
      <c r="M166" t="s">
        <v>527</v>
      </c>
      <c r="N166" t="s">
        <v>86</v>
      </c>
      <c r="O166" s="2">
        <v>0.33333333333333331</v>
      </c>
      <c r="P166" t="s">
        <v>528</v>
      </c>
      <c r="Q166">
        <v>1</v>
      </c>
      <c r="R166" t="s">
        <v>88</v>
      </c>
      <c r="S166">
        <v>33.191589999999998</v>
      </c>
      <c r="T166">
        <v>-117.38888</v>
      </c>
      <c r="U166" t="s">
        <v>89</v>
      </c>
      <c r="V166" t="b">
        <v>0</v>
      </c>
      <c r="X166" t="s">
        <v>529</v>
      </c>
      <c r="Y166" t="s">
        <v>91</v>
      </c>
      <c r="AA166" t="s">
        <v>906</v>
      </c>
      <c r="AB166" t="s">
        <v>732</v>
      </c>
      <c r="AC166" t="s">
        <v>733</v>
      </c>
      <c r="AD166" t="s">
        <v>96</v>
      </c>
      <c r="AE166">
        <v>1</v>
      </c>
      <c r="AF166" t="s">
        <v>907</v>
      </c>
      <c r="AG166" t="b">
        <v>1</v>
      </c>
      <c r="AH166" t="s">
        <v>908</v>
      </c>
      <c r="AI166" t="s">
        <v>99</v>
      </c>
      <c r="AJ166" t="s">
        <v>100</v>
      </c>
      <c r="AK166">
        <v>17.600000000000001</v>
      </c>
      <c r="AL166" t="s">
        <v>101</v>
      </c>
      <c r="AN166" t="s">
        <v>903</v>
      </c>
      <c r="AO166">
        <v>1</v>
      </c>
      <c r="AP166" t="s">
        <v>103</v>
      </c>
      <c r="AQ166">
        <v>42.4</v>
      </c>
      <c r="AR166" t="s">
        <v>101</v>
      </c>
      <c r="AS166" t="s">
        <v>83</v>
      </c>
      <c r="AT166" t="s">
        <v>104</v>
      </c>
      <c r="AU166" t="s">
        <v>904</v>
      </c>
      <c r="AV166" t="s">
        <v>106</v>
      </c>
      <c r="AW166" t="s">
        <v>107</v>
      </c>
      <c r="AX166">
        <v>7</v>
      </c>
      <c r="AY166" t="s">
        <v>108</v>
      </c>
      <c r="AZ166" t="s">
        <v>109</v>
      </c>
      <c r="BA166" t="s">
        <v>110</v>
      </c>
      <c r="BB166" t="s">
        <v>111</v>
      </c>
      <c r="BC166" t="s">
        <v>1618</v>
      </c>
      <c r="BD166" s="1">
        <v>45020</v>
      </c>
      <c r="BE166" t="s">
        <v>905</v>
      </c>
      <c r="BF166" s="1">
        <v>44797</v>
      </c>
      <c r="BG166" t="s">
        <v>114</v>
      </c>
      <c r="BH166" s="1">
        <v>44981</v>
      </c>
      <c r="BI166">
        <v>1</v>
      </c>
      <c r="BJ166">
        <v>0.88</v>
      </c>
      <c r="BK166">
        <v>0.88</v>
      </c>
      <c r="BL166" t="s">
        <v>123</v>
      </c>
      <c r="BM166" t="s">
        <v>124</v>
      </c>
      <c r="BN166">
        <v>0.06</v>
      </c>
      <c r="BO166">
        <v>0.18</v>
      </c>
      <c r="BP166">
        <v>1</v>
      </c>
      <c r="BQ166" t="s">
        <v>117</v>
      </c>
      <c r="BR166" t="s">
        <v>118</v>
      </c>
      <c r="BS166" t="s">
        <v>119</v>
      </c>
      <c r="BT166" t="s">
        <v>120</v>
      </c>
      <c r="BW166" t="b">
        <v>0</v>
      </c>
      <c r="BX166" t="b">
        <v>1</v>
      </c>
      <c r="BY166">
        <f>VLOOKUP(AA166,Comps2,6,FALSE)</f>
        <v>119</v>
      </c>
      <c r="BZ166">
        <f>VLOOKUP(AA166,Comps2,7,FALSE)</f>
        <v>130</v>
      </c>
      <c r="CA166" t="str">
        <f>VLOOKUP(AA166,Comps2,8,FALSE)</f>
        <v>mm</v>
      </c>
      <c r="CB166" t="str">
        <f>VLOOKUP(AA166,Comps2,9,FALSE)</f>
        <v>Field</v>
      </c>
      <c r="CC166">
        <f>VLOOKUP(AA166,Comps2,10,FALSE)</f>
        <v>17.600000000000001</v>
      </c>
      <c r="CD166" t="str">
        <f>VLOOKUP(AA166,Comps2,11,FALSE)</f>
        <v>g</v>
      </c>
      <c r="CE166" t="str">
        <f>VLOOKUP(AA166,Comps2,12,FALSE)</f>
        <v>Field</v>
      </c>
      <c r="CF166">
        <f>VLOOKUP(AA166,Comps2,13,FALSE)</f>
        <v>0</v>
      </c>
      <c r="CG166" t="e">
        <f>VLOOKUP(AA166,Comps2,14,FALSE)</f>
        <v>#N/A</v>
      </c>
      <c r="CH166" t="str">
        <f>VLOOKUP(AA166,Comps2,15,FALSE)</f>
        <v>LAB</v>
      </c>
    </row>
    <row r="167" spans="1:86" x14ac:dyDescent="0.25">
      <c r="A167" s="1">
        <v>44797</v>
      </c>
      <c r="B167">
        <v>8</v>
      </c>
      <c r="C167">
        <v>2022</v>
      </c>
      <c r="D167" t="s">
        <v>878</v>
      </c>
      <c r="E167" t="s">
        <v>879</v>
      </c>
      <c r="F167" t="s">
        <v>78</v>
      </c>
      <c r="G167" t="s">
        <v>79</v>
      </c>
      <c r="H167" t="s">
        <v>80</v>
      </c>
      <c r="I167" t="s">
        <v>81</v>
      </c>
      <c r="J167" t="s">
        <v>82</v>
      </c>
      <c r="K167" t="s">
        <v>83</v>
      </c>
      <c r="M167" t="s">
        <v>527</v>
      </c>
      <c r="N167" t="s">
        <v>86</v>
      </c>
      <c r="O167" s="2">
        <v>0.33333333333333331</v>
      </c>
      <c r="P167" t="s">
        <v>528</v>
      </c>
      <c r="Q167">
        <v>1</v>
      </c>
      <c r="R167" t="s">
        <v>88</v>
      </c>
      <c r="S167">
        <v>33.191589999999998</v>
      </c>
      <c r="T167">
        <v>-117.38888</v>
      </c>
      <c r="U167" t="s">
        <v>89</v>
      </c>
      <c r="V167" t="b">
        <v>0</v>
      </c>
      <c r="X167" t="s">
        <v>529</v>
      </c>
      <c r="Y167" t="s">
        <v>91</v>
      </c>
      <c r="AA167" t="s">
        <v>909</v>
      </c>
      <c r="AB167" t="s">
        <v>859</v>
      </c>
      <c r="AC167" t="s">
        <v>860</v>
      </c>
      <c r="AD167" t="s">
        <v>96</v>
      </c>
      <c r="AE167">
        <v>1</v>
      </c>
      <c r="AF167" t="s">
        <v>910</v>
      </c>
      <c r="AG167" t="b">
        <v>1</v>
      </c>
      <c r="AH167" t="s">
        <v>911</v>
      </c>
      <c r="AI167" t="s">
        <v>99</v>
      </c>
      <c r="AJ167" t="s">
        <v>100</v>
      </c>
      <c r="AK167">
        <v>27.33</v>
      </c>
      <c r="AL167" t="s">
        <v>101</v>
      </c>
      <c r="AM167" t="s">
        <v>912</v>
      </c>
      <c r="AN167" t="s">
        <v>913</v>
      </c>
      <c r="AO167">
        <v>1</v>
      </c>
      <c r="AP167" t="s">
        <v>103</v>
      </c>
      <c r="AQ167">
        <v>54.66</v>
      </c>
      <c r="AR167" t="s">
        <v>101</v>
      </c>
      <c r="AS167" t="s">
        <v>83</v>
      </c>
      <c r="AT167" t="s">
        <v>104</v>
      </c>
      <c r="AU167" t="s">
        <v>914</v>
      </c>
      <c r="AV167" t="s">
        <v>106</v>
      </c>
      <c r="AW167" t="s">
        <v>107</v>
      </c>
      <c r="AX167">
        <v>7</v>
      </c>
      <c r="AY167" t="s">
        <v>108</v>
      </c>
      <c r="AZ167" t="s">
        <v>109</v>
      </c>
      <c r="BA167" t="s">
        <v>110</v>
      </c>
      <c r="BB167" t="s">
        <v>111</v>
      </c>
      <c r="BC167" t="s">
        <v>1618</v>
      </c>
      <c r="BD167" s="1">
        <v>45020</v>
      </c>
      <c r="BE167" t="s">
        <v>915</v>
      </c>
      <c r="BF167" s="1">
        <v>44797</v>
      </c>
      <c r="BG167" t="s">
        <v>114</v>
      </c>
      <c r="BH167" s="1">
        <v>44981</v>
      </c>
      <c r="BI167">
        <v>1</v>
      </c>
      <c r="BJ167">
        <v>0.56999999999999995</v>
      </c>
      <c r="BK167">
        <v>0.56999999999999995</v>
      </c>
      <c r="BL167" t="s">
        <v>123</v>
      </c>
      <c r="BM167" t="s">
        <v>124</v>
      </c>
      <c r="BN167">
        <v>0.06</v>
      </c>
      <c r="BO167">
        <v>0.18</v>
      </c>
      <c r="BP167">
        <v>1</v>
      </c>
      <c r="BQ167" t="s">
        <v>117</v>
      </c>
      <c r="BR167" t="s">
        <v>118</v>
      </c>
      <c r="BS167" t="s">
        <v>119</v>
      </c>
      <c r="BT167" t="s">
        <v>120</v>
      </c>
      <c r="BW167" t="b">
        <v>0</v>
      </c>
      <c r="BX167" t="b">
        <v>1</v>
      </c>
      <c r="BY167">
        <f>VLOOKUP(AA167,Comps2,6,FALSE)</f>
        <v>-88</v>
      </c>
      <c r="BZ167">
        <f>VLOOKUP(AA167,Comps2,7,FALSE)</f>
        <v>142</v>
      </c>
      <c r="CA167" t="str">
        <f>VLOOKUP(AA167,Comps2,8,FALSE)</f>
        <v>mm</v>
      </c>
      <c r="CB167" t="str">
        <f>VLOOKUP(AA167,Comps2,9,FALSE)</f>
        <v>Field</v>
      </c>
      <c r="CC167">
        <f>VLOOKUP(AA167,Comps2,10,FALSE)</f>
        <v>29.8</v>
      </c>
      <c r="CD167" t="str">
        <f>VLOOKUP(AA167,Comps2,11,FALSE)</f>
        <v>g</v>
      </c>
      <c r="CE167" t="str">
        <f>VLOOKUP(AA167,Comps2,12,FALSE)</f>
        <v>Field</v>
      </c>
      <c r="CF167">
        <f>VLOOKUP(AA167,Comps2,13,FALSE)</f>
        <v>0</v>
      </c>
      <c r="CG167" t="e">
        <f>VLOOKUP(AA167,Comps2,14,FALSE)</f>
        <v>#N/A</v>
      </c>
      <c r="CH167" t="str">
        <f>VLOOKUP(AA167,Comps2,15,FALSE)</f>
        <v>LAB</v>
      </c>
    </row>
    <row r="168" spans="1:86" x14ac:dyDescent="0.25">
      <c r="A168" s="1">
        <v>44797</v>
      </c>
      <c r="B168">
        <v>8</v>
      </c>
      <c r="C168">
        <v>2022</v>
      </c>
      <c r="D168" t="s">
        <v>878</v>
      </c>
      <c r="E168" t="s">
        <v>879</v>
      </c>
      <c r="F168" t="s">
        <v>78</v>
      </c>
      <c r="G168" t="s">
        <v>79</v>
      </c>
      <c r="H168" t="s">
        <v>80</v>
      </c>
      <c r="I168" t="s">
        <v>81</v>
      </c>
      <c r="J168" t="s">
        <v>82</v>
      </c>
      <c r="K168" t="s">
        <v>83</v>
      </c>
      <c r="M168" t="s">
        <v>527</v>
      </c>
      <c r="N168" t="s">
        <v>86</v>
      </c>
      <c r="O168" s="2">
        <v>0.33333333333333331</v>
      </c>
      <c r="P168" t="s">
        <v>528</v>
      </c>
      <c r="Q168">
        <v>1</v>
      </c>
      <c r="R168" t="s">
        <v>88</v>
      </c>
      <c r="S168">
        <v>33.191589999999998</v>
      </c>
      <c r="T168">
        <v>-117.38888</v>
      </c>
      <c r="U168" t="s">
        <v>89</v>
      </c>
      <c r="V168" t="b">
        <v>0</v>
      </c>
      <c r="X168" t="s">
        <v>529</v>
      </c>
      <c r="Y168" t="s">
        <v>91</v>
      </c>
      <c r="AA168" t="s">
        <v>916</v>
      </c>
      <c r="AB168" t="s">
        <v>859</v>
      </c>
      <c r="AC168" t="s">
        <v>860</v>
      </c>
      <c r="AD168" t="s">
        <v>96</v>
      </c>
      <c r="AE168">
        <v>1</v>
      </c>
      <c r="AF168" t="s">
        <v>917</v>
      </c>
      <c r="AG168" t="b">
        <v>1</v>
      </c>
      <c r="AH168" t="s">
        <v>918</v>
      </c>
      <c r="AI168" t="s">
        <v>99</v>
      </c>
      <c r="AJ168" t="s">
        <v>100</v>
      </c>
      <c r="AK168">
        <v>27.33</v>
      </c>
      <c r="AL168" t="s">
        <v>101</v>
      </c>
      <c r="AM168" t="s">
        <v>912</v>
      </c>
      <c r="AN168" t="s">
        <v>913</v>
      </c>
      <c r="AO168">
        <v>1</v>
      </c>
      <c r="AP168" t="s">
        <v>103</v>
      </c>
      <c r="AQ168">
        <v>54.66</v>
      </c>
      <c r="AR168" t="s">
        <v>101</v>
      </c>
      <c r="AS168" t="s">
        <v>83</v>
      </c>
      <c r="AT168" t="s">
        <v>104</v>
      </c>
      <c r="AU168" t="s">
        <v>914</v>
      </c>
      <c r="AV168" t="s">
        <v>106</v>
      </c>
      <c r="AW168" t="s">
        <v>107</v>
      </c>
      <c r="AX168">
        <v>7</v>
      </c>
      <c r="AY168" t="s">
        <v>108</v>
      </c>
      <c r="AZ168" t="s">
        <v>109</v>
      </c>
      <c r="BA168" t="s">
        <v>110</v>
      </c>
      <c r="BB168" t="s">
        <v>111</v>
      </c>
      <c r="BC168" t="s">
        <v>1618</v>
      </c>
      <c r="BD168" s="1">
        <v>45020</v>
      </c>
      <c r="BE168" t="s">
        <v>915</v>
      </c>
      <c r="BF168" s="1">
        <v>44797</v>
      </c>
      <c r="BG168" t="s">
        <v>114</v>
      </c>
      <c r="BH168" s="1">
        <v>44981</v>
      </c>
      <c r="BI168">
        <v>1</v>
      </c>
      <c r="BJ168">
        <v>0.56999999999999995</v>
      </c>
      <c r="BK168">
        <v>0.56999999999999995</v>
      </c>
      <c r="BL168" t="s">
        <v>123</v>
      </c>
      <c r="BM168" t="s">
        <v>124</v>
      </c>
      <c r="BN168">
        <v>0.06</v>
      </c>
      <c r="BO168">
        <v>0.18</v>
      </c>
      <c r="BP168">
        <v>1</v>
      </c>
      <c r="BQ168" t="s">
        <v>117</v>
      </c>
      <c r="BR168" t="s">
        <v>118</v>
      </c>
      <c r="BS168" t="s">
        <v>119</v>
      </c>
      <c r="BT168" t="s">
        <v>120</v>
      </c>
      <c r="BW168" t="b">
        <v>0</v>
      </c>
      <c r="BX168" t="b">
        <v>1</v>
      </c>
      <c r="BY168">
        <f>VLOOKUP(AA168,Comps2,6,FALSE)</f>
        <v>-88</v>
      </c>
      <c r="BZ168">
        <f>VLOOKUP(AA168,Comps2,7,FALSE)</f>
        <v>198</v>
      </c>
      <c r="CA168" t="str">
        <f>VLOOKUP(AA168,Comps2,8,FALSE)</f>
        <v>mm</v>
      </c>
      <c r="CB168" t="str">
        <f>VLOOKUP(AA168,Comps2,9,FALSE)</f>
        <v>Field</v>
      </c>
      <c r="CC168">
        <f>VLOOKUP(AA168,Comps2,10,FALSE)</f>
        <v>75.7</v>
      </c>
      <c r="CD168" t="str">
        <f>VLOOKUP(AA168,Comps2,11,FALSE)</f>
        <v>g</v>
      </c>
      <c r="CE168" t="str">
        <f>VLOOKUP(AA168,Comps2,12,FALSE)</f>
        <v>Field</v>
      </c>
      <c r="CF168">
        <f>VLOOKUP(AA168,Comps2,13,FALSE)</f>
        <v>0</v>
      </c>
      <c r="CG168" t="e">
        <f>VLOOKUP(AA168,Comps2,14,FALSE)</f>
        <v>#N/A</v>
      </c>
      <c r="CH168" t="str">
        <f>VLOOKUP(AA168,Comps2,15,FALSE)</f>
        <v>LAB</v>
      </c>
    </row>
    <row r="169" spans="1:86" x14ac:dyDescent="0.25">
      <c r="A169" s="1">
        <v>44797</v>
      </c>
      <c r="B169">
        <v>8</v>
      </c>
      <c r="C169">
        <v>2022</v>
      </c>
      <c r="D169" t="s">
        <v>878</v>
      </c>
      <c r="E169" t="s">
        <v>879</v>
      </c>
      <c r="F169" t="s">
        <v>78</v>
      </c>
      <c r="G169" t="s">
        <v>79</v>
      </c>
      <c r="H169" t="s">
        <v>80</v>
      </c>
      <c r="I169" t="s">
        <v>81</v>
      </c>
      <c r="J169" t="s">
        <v>82</v>
      </c>
      <c r="K169" t="s">
        <v>83</v>
      </c>
      <c r="M169" t="s">
        <v>527</v>
      </c>
      <c r="N169" t="s">
        <v>86</v>
      </c>
      <c r="O169" s="2">
        <v>0.33333333333333331</v>
      </c>
      <c r="P169" t="s">
        <v>528</v>
      </c>
      <c r="Q169">
        <v>1</v>
      </c>
      <c r="R169" t="s">
        <v>88</v>
      </c>
      <c r="S169">
        <v>33.191589999999998</v>
      </c>
      <c r="T169">
        <v>-117.38888</v>
      </c>
      <c r="U169" t="s">
        <v>89</v>
      </c>
      <c r="V169" t="b">
        <v>0</v>
      </c>
      <c r="X169" t="s">
        <v>529</v>
      </c>
      <c r="Y169" t="s">
        <v>91</v>
      </c>
      <c r="AA169" t="s">
        <v>919</v>
      </c>
      <c r="AB169" t="s">
        <v>920</v>
      </c>
      <c r="AC169" t="s">
        <v>921</v>
      </c>
      <c r="AD169" t="s">
        <v>96</v>
      </c>
      <c r="AE169">
        <v>1</v>
      </c>
      <c r="AF169" t="s">
        <v>922</v>
      </c>
      <c r="AG169" t="b">
        <v>1</v>
      </c>
      <c r="AH169" t="s">
        <v>923</v>
      </c>
      <c r="AI169" t="s">
        <v>99</v>
      </c>
      <c r="AJ169" t="s">
        <v>100</v>
      </c>
      <c r="AK169">
        <v>114.92</v>
      </c>
      <c r="AL169" t="s">
        <v>101</v>
      </c>
      <c r="AN169" t="s">
        <v>924</v>
      </c>
      <c r="AO169">
        <v>1</v>
      </c>
      <c r="AP169" t="s">
        <v>103</v>
      </c>
      <c r="AQ169">
        <v>114.92</v>
      </c>
      <c r="AR169" t="s">
        <v>101</v>
      </c>
      <c r="AS169" t="s">
        <v>83</v>
      </c>
      <c r="AT169" t="s">
        <v>104</v>
      </c>
      <c r="AU169" t="s">
        <v>925</v>
      </c>
      <c r="AV169" t="s">
        <v>106</v>
      </c>
      <c r="AW169" t="s">
        <v>107</v>
      </c>
      <c r="AX169">
        <v>7</v>
      </c>
      <c r="AY169" t="s">
        <v>108</v>
      </c>
      <c r="AZ169" t="s">
        <v>109</v>
      </c>
      <c r="BA169" t="s">
        <v>110</v>
      </c>
      <c r="BB169" t="s">
        <v>111</v>
      </c>
      <c r="BC169" t="s">
        <v>1618</v>
      </c>
      <c r="BD169" s="1">
        <v>45020</v>
      </c>
      <c r="BE169" t="s">
        <v>922</v>
      </c>
      <c r="BF169" s="1">
        <v>44797</v>
      </c>
      <c r="BG169" t="s">
        <v>114</v>
      </c>
      <c r="BH169" s="1">
        <v>44981</v>
      </c>
      <c r="BI169">
        <v>1</v>
      </c>
      <c r="BJ169">
        <v>0.51</v>
      </c>
      <c r="BK169">
        <v>0.51</v>
      </c>
      <c r="BL169" t="s">
        <v>123</v>
      </c>
      <c r="BM169" t="s">
        <v>124</v>
      </c>
      <c r="BN169">
        <v>0.06</v>
      </c>
      <c r="BO169">
        <v>0.18</v>
      </c>
      <c r="BP169">
        <v>1</v>
      </c>
      <c r="BQ169" t="s">
        <v>117</v>
      </c>
      <c r="BR169" t="s">
        <v>118</v>
      </c>
      <c r="BS169" t="s">
        <v>119</v>
      </c>
      <c r="BT169" t="s">
        <v>120</v>
      </c>
      <c r="BW169" t="b">
        <v>0</v>
      </c>
      <c r="BX169" t="b">
        <v>1</v>
      </c>
      <c r="BY169">
        <f>VLOOKUP(AA169,Comps2,6,FALSE)</f>
        <v>-88</v>
      </c>
      <c r="BZ169">
        <f>VLOOKUP(AA169,Comps2,7,FALSE)</f>
        <v>213</v>
      </c>
      <c r="CA169" t="str">
        <f>VLOOKUP(AA169,Comps2,8,FALSE)</f>
        <v>mm</v>
      </c>
      <c r="CB169" t="str">
        <f>VLOOKUP(AA169,Comps2,9,FALSE)</f>
        <v>Field</v>
      </c>
      <c r="CC169">
        <f>VLOOKUP(AA169,Comps2,10,FALSE)</f>
        <v>135</v>
      </c>
      <c r="CD169" t="str">
        <f>VLOOKUP(AA169,Comps2,11,FALSE)</f>
        <v>g</v>
      </c>
      <c r="CE169" t="str">
        <f>VLOOKUP(AA169,Comps2,12,FALSE)</f>
        <v>Field</v>
      </c>
      <c r="CF169">
        <f>VLOOKUP(AA169,Comps2,13,FALSE)</f>
        <v>0</v>
      </c>
      <c r="CG169" t="e">
        <f>VLOOKUP(AA169,Comps2,14,FALSE)</f>
        <v>#N/A</v>
      </c>
      <c r="CH169" t="str">
        <f>VLOOKUP(AA169,Comps2,15,FALSE)</f>
        <v>LAB</v>
      </c>
    </row>
    <row r="170" spans="1:86" x14ac:dyDescent="0.25">
      <c r="A170" s="1">
        <v>44798</v>
      </c>
      <c r="B170">
        <v>8</v>
      </c>
      <c r="C170">
        <v>2022</v>
      </c>
      <c r="D170" t="s">
        <v>878</v>
      </c>
      <c r="E170" t="s">
        <v>879</v>
      </c>
      <c r="F170" t="s">
        <v>78</v>
      </c>
      <c r="G170" t="s">
        <v>79</v>
      </c>
      <c r="H170" t="s">
        <v>80</v>
      </c>
      <c r="I170" t="s">
        <v>81</v>
      </c>
      <c r="J170" t="s">
        <v>82</v>
      </c>
      <c r="K170" t="s">
        <v>83</v>
      </c>
      <c r="M170" t="s">
        <v>527</v>
      </c>
      <c r="N170" t="s">
        <v>86</v>
      </c>
      <c r="O170" s="2">
        <v>0.27083333333333331</v>
      </c>
      <c r="P170" t="s">
        <v>528</v>
      </c>
      <c r="Q170">
        <v>1</v>
      </c>
      <c r="R170" t="s">
        <v>88</v>
      </c>
      <c r="S170">
        <v>33.191589999999998</v>
      </c>
      <c r="T170">
        <v>-117.38888</v>
      </c>
      <c r="U170" t="s">
        <v>89</v>
      </c>
      <c r="V170" t="b">
        <v>0</v>
      </c>
      <c r="X170" t="s">
        <v>529</v>
      </c>
      <c r="Y170" t="s">
        <v>91</v>
      </c>
      <c r="AA170" t="s">
        <v>926</v>
      </c>
      <c r="AB170" t="s">
        <v>787</v>
      </c>
      <c r="AC170" t="s">
        <v>788</v>
      </c>
      <c r="AD170" t="s">
        <v>96</v>
      </c>
      <c r="AE170">
        <v>1</v>
      </c>
      <c r="AF170" t="s">
        <v>927</v>
      </c>
      <c r="AG170" t="b">
        <v>1</v>
      </c>
      <c r="AH170" t="s">
        <v>928</v>
      </c>
      <c r="AI170" t="s">
        <v>99</v>
      </c>
      <c r="AJ170" t="s">
        <v>100</v>
      </c>
      <c r="AK170">
        <v>40.799999999999997</v>
      </c>
      <c r="AL170" t="s">
        <v>101</v>
      </c>
      <c r="AN170" t="s">
        <v>883</v>
      </c>
      <c r="AO170">
        <v>1</v>
      </c>
      <c r="AP170" t="s">
        <v>103</v>
      </c>
      <c r="AQ170">
        <v>400.38</v>
      </c>
      <c r="AR170" t="s">
        <v>101</v>
      </c>
      <c r="AS170" t="s">
        <v>83</v>
      </c>
      <c r="AT170" t="s">
        <v>104</v>
      </c>
      <c r="AU170" t="s">
        <v>884</v>
      </c>
      <c r="AV170" t="s">
        <v>106</v>
      </c>
      <c r="AW170" t="s">
        <v>107</v>
      </c>
      <c r="AX170">
        <v>7</v>
      </c>
      <c r="AY170" t="s">
        <v>108</v>
      </c>
      <c r="AZ170" t="s">
        <v>109</v>
      </c>
      <c r="BA170" t="s">
        <v>110</v>
      </c>
      <c r="BB170" t="s">
        <v>111</v>
      </c>
      <c r="BC170" t="s">
        <v>1618</v>
      </c>
      <c r="BD170" s="1">
        <v>45020</v>
      </c>
      <c r="BE170" t="s">
        <v>885</v>
      </c>
      <c r="BF170" s="1">
        <v>44797</v>
      </c>
      <c r="BG170" t="s">
        <v>114</v>
      </c>
      <c r="BH170" s="1">
        <v>44981</v>
      </c>
      <c r="BI170">
        <v>1</v>
      </c>
      <c r="BJ170">
        <v>1.23</v>
      </c>
      <c r="BK170">
        <v>1.23</v>
      </c>
      <c r="BL170" t="s">
        <v>123</v>
      </c>
      <c r="BM170" t="s">
        <v>124</v>
      </c>
      <c r="BN170">
        <v>0.06</v>
      </c>
      <c r="BO170">
        <v>0.18</v>
      </c>
      <c r="BP170">
        <v>1</v>
      </c>
      <c r="BQ170" t="s">
        <v>117</v>
      </c>
      <c r="BR170" t="s">
        <v>118</v>
      </c>
      <c r="BS170" t="s">
        <v>119</v>
      </c>
      <c r="BT170" t="s">
        <v>120</v>
      </c>
      <c r="BW170" t="b">
        <v>0</v>
      </c>
      <c r="BX170" t="b">
        <v>1</v>
      </c>
      <c r="BY170">
        <f>VLOOKUP(AA170,Comps2,6,FALSE)</f>
        <v>189</v>
      </c>
      <c r="BZ170">
        <f>VLOOKUP(AA170,Comps2,7,FALSE)</f>
        <v>207</v>
      </c>
      <c r="CA170" t="str">
        <f>VLOOKUP(AA170,Comps2,8,FALSE)</f>
        <v>mm</v>
      </c>
      <c r="CB170" t="str">
        <f>VLOOKUP(AA170,Comps2,9,FALSE)</f>
        <v>Field</v>
      </c>
      <c r="CC170">
        <f>VLOOKUP(AA170,Comps2,10,FALSE)</f>
        <v>185</v>
      </c>
      <c r="CD170" t="str">
        <f>VLOOKUP(AA170,Comps2,11,FALSE)</f>
        <v>g</v>
      </c>
      <c r="CE170" t="str">
        <f>VLOOKUP(AA170,Comps2,12,FALSE)</f>
        <v>Field</v>
      </c>
      <c r="CF170">
        <f>VLOOKUP(AA170,Comps2,13,FALSE)</f>
        <v>0</v>
      </c>
      <c r="CG170" t="e">
        <f>VLOOKUP(AA170,Comps2,14,FALSE)</f>
        <v>#N/A</v>
      </c>
      <c r="CH170" t="str">
        <f>VLOOKUP(AA170,Comps2,15,FALSE)</f>
        <v>LAB</v>
      </c>
    </row>
    <row r="171" spans="1:86" x14ac:dyDescent="0.25">
      <c r="A171" s="1">
        <v>44802</v>
      </c>
      <c r="B171">
        <v>8</v>
      </c>
      <c r="C171">
        <v>2022</v>
      </c>
      <c r="D171" t="s">
        <v>929</v>
      </c>
      <c r="E171" t="s">
        <v>930</v>
      </c>
      <c r="F171" t="s">
        <v>78</v>
      </c>
      <c r="G171" t="s">
        <v>79</v>
      </c>
      <c r="H171" t="s">
        <v>80</v>
      </c>
      <c r="I171" t="s">
        <v>81</v>
      </c>
      <c r="J171" t="s">
        <v>82</v>
      </c>
      <c r="K171" t="s">
        <v>83</v>
      </c>
      <c r="M171" t="s">
        <v>538</v>
      </c>
      <c r="N171" t="s">
        <v>86</v>
      </c>
      <c r="O171" s="2">
        <v>0.58333333333333337</v>
      </c>
      <c r="P171" t="s">
        <v>528</v>
      </c>
      <c r="Q171">
        <v>1</v>
      </c>
      <c r="R171" t="s">
        <v>88</v>
      </c>
      <c r="S171">
        <v>32.75752</v>
      </c>
      <c r="T171">
        <v>-117.25532</v>
      </c>
      <c r="U171" t="s">
        <v>89</v>
      </c>
      <c r="V171" t="b">
        <v>0</v>
      </c>
      <c r="X171" t="s">
        <v>529</v>
      </c>
      <c r="Y171" t="s">
        <v>91</v>
      </c>
      <c r="AA171" t="s">
        <v>931</v>
      </c>
      <c r="AB171" t="s">
        <v>732</v>
      </c>
      <c r="AC171" t="s">
        <v>733</v>
      </c>
      <c r="AD171" t="s">
        <v>96</v>
      </c>
      <c r="AE171">
        <v>1</v>
      </c>
      <c r="AF171" t="s">
        <v>932</v>
      </c>
      <c r="AG171" t="b">
        <v>1</v>
      </c>
      <c r="AH171" t="s">
        <v>933</v>
      </c>
      <c r="AI171" t="s">
        <v>99</v>
      </c>
      <c r="AJ171" t="s">
        <v>100</v>
      </c>
      <c r="AK171">
        <v>65</v>
      </c>
      <c r="AL171" t="s">
        <v>101</v>
      </c>
      <c r="AM171" t="s">
        <v>912</v>
      </c>
      <c r="AN171" t="s">
        <v>934</v>
      </c>
      <c r="AO171">
        <v>1</v>
      </c>
      <c r="AP171" t="s">
        <v>103</v>
      </c>
      <c r="AQ171">
        <v>325</v>
      </c>
      <c r="AR171" t="s">
        <v>101</v>
      </c>
      <c r="AS171" t="s">
        <v>83</v>
      </c>
      <c r="AT171" t="s">
        <v>104</v>
      </c>
      <c r="AU171" t="s">
        <v>935</v>
      </c>
      <c r="AV171" t="s">
        <v>106</v>
      </c>
      <c r="AW171" t="s">
        <v>107</v>
      </c>
      <c r="AX171">
        <v>7</v>
      </c>
      <c r="AY171" t="s">
        <v>108</v>
      </c>
      <c r="AZ171" t="s">
        <v>109</v>
      </c>
      <c r="BA171" t="s">
        <v>110</v>
      </c>
      <c r="BB171" t="s">
        <v>111</v>
      </c>
      <c r="BC171" t="s">
        <v>1618</v>
      </c>
      <c r="BD171" s="1">
        <v>45020</v>
      </c>
      <c r="BE171" t="s">
        <v>936</v>
      </c>
      <c r="BF171" s="1">
        <v>44802</v>
      </c>
      <c r="BG171" t="s">
        <v>114</v>
      </c>
      <c r="BH171" s="1">
        <v>44981</v>
      </c>
      <c r="BI171">
        <v>1</v>
      </c>
      <c r="BJ171">
        <v>1.61</v>
      </c>
      <c r="BK171">
        <v>1.61</v>
      </c>
      <c r="BL171" t="s">
        <v>123</v>
      </c>
      <c r="BM171" t="s">
        <v>124</v>
      </c>
      <c r="BN171">
        <v>0.06</v>
      </c>
      <c r="BO171">
        <v>0.18</v>
      </c>
      <c r="BP171">
        <v>1</v>
      </c>
      <c r="BQ171" t="s">
        <v>117</v>
      </c>
      <c r="BR171" t="s">
        <v>118</v>
      </c>
      <c r="BS171" t="s">
        <v>119</v>
      </c>
      <c r="BT171" t="s">
        <v>120</v>
      </c>
      <c r="BW171" t="b">
        <v>0</v>
      </c>
      <c r="BX171" t="b">
        <v>1</v>
      </c>
      <c r="BY171">
        <f>VLOOKUP(AA171,Comps2,6,FALSE)</f>
        <v>234</v>
      </c>
      <c r="BZ171">
        <f>VLOOKUP(AA171,Comps2,7,FALSE)</f>
        <v>258</v>
      </c>
      <c r="CA171" t="str">
        <f>VLOOKUP(AA171,Comps2,8,FALSE)</f>
        <v>mm</v>
      </c>
      <c r="CB171" t="str">
        <f>VLOOKUP(AA171,Comps2,9,FALSE)</f>
        <v>Field</v>
      </c>
      <c r="CC171">
        <f>VLOOKUP(AA171,Comps2,10,FALSE)</f>
        <v>105</v>
      </c>
      <c r="CD171" t="str">
        <f>VLOOKUP(AA171,Comps2,11,FALSE)</f>
        <v>g</v>
      </c>
      <c r="CE171" t="str">
        <f>VLOOKUP(AA171,Comps2,12,FALSE)</f>
        <v>Field</v>
      </c>
      <c r="CF171">
        <f>VLOOKUP(AA171,Comps2,13,FALSE)</f>
        <v>0</v>
      </c>
      <c r="CG171" t="e">
        <f>VLOOKUP(AA171,Comps2,14,FALSE)</f>
        <v>#N/A</v>
      </c>
      <c r="CH171" t="str">
        <f>VLOOKUP(AA171,Comps2,15,FALSE)</f>
        <v>LAB</v>
      </c>
    </row>
    <row r="172" spans="1:86" x14ac:dyDescent="0.25">
      <c r="A172" s="1">
        <v>44802</v>
      </c>
      <c r="B172">
        <v>8</v>
      </c>
      <c r="C172">
        <v>2022</v>
      </c>
      <c r="D172" t="s">
        <v>929</v>
      </c>
      <c r="E172" t="s">
        <v>930</v>
      </c>
      <c r="F172" t="s">
        <v>78</v>
      </c>
      <c r="G172" t="s">
        <v>79</v>
      </c>
      <c r="H172" t="s">
        <v>80</v>
      </c>
      <c r="I172" t="s">
        <v>81</v>
      </c>
      <c r="J172" t="s">
        <v>82</v>
      </c>
      <c r="K172" t="s">
        <v>83</v>
      </c>
      <c r="M172" t="s">
        <v>538</v>
      </c>
      <c r="N172" t="s">
        <v>86</v>
      </c>
      <c r="O172" s="2">
        <v>0.58333333333333337</v>
      </c>
      <c r="P172" t="s">
        <v>528</v>
      </c>
      <c r="Q172">
        <v>1</v>
      </c>
      <c r="R172" t="s">
        <v>88</v>
      </c>
      <c r="S172">
        <v>32.75752</v>
      </c>
      <c r="T172">
        <v>-117.25532</v>
      </c>
      <c r="U172" t="s">
        <v>89</v>
      </c>
      <c r="V172" t="b">
        <v>0</v>
      </c>
      <c r="X172" t="s">
        <v>529</v>
      </c>
      <c r="Y172" t="s">
        <v>91</v>
      </c>
      <c r="AA172" t="s">
        <v>937</v>
      </c>
      <c r="AB172" t="s">
        <v>732</v>
      </c>
      <c r="AC172" t="s">
        <v>733</v>
      </c>
      <c r="AD172" t="s">
        <v>96</v>
      </c>
      <c r="AE172">
        <v>1</v>
      </c>
      <c r="AF172" t="s">
        <v>938</v>
      </c>
      <c r="AG172" t="b">
        <v>1</v>
      </c>
      <c r="AH172" t="s">
        <v>939</v>
      </c>
      <c r="AI172" t="s">
        <v>99</v>
      </c>
      <c r="AJ172" t="s">
        <v>100</v>
      </c>
      <c r="AK172">
        <v>65</v>
      </c>
      <c r="AL172" t="s">
        <v>101</v>
      </c>
      <c r="AM172" t="s">
        <v>912</v>
      </c>
      <c r="AN172" t="s">
        <v>934</v>
      </c>
      <c r="AO172">
        <v>1</v>
      </c>
      <c r="AP172" t="s">
        <v>103</v>
      </c>
      <c r="AQ172">
        <v>325</v>
      </c>
      <c r="AR172" t="s">
        <v>101</v>
      </c>
      <c r="AS172" t="s">
        <v>83</v>
      </c>
      <c r="AT172" t="s">
        <v>104</v>
      </c>
      <c r="AU172" t="s">
        <v>935</v>
      </c>
      <c r="AV172" t="s">
        <v>106</v>
      </c>
      <c r="AW172" t="s">
        <v>107</v>
      </c>
      <c r="AX172">
        <v>7</v>
      </c>
      <c r="AY172" t="s">
        <v>108</v>
      </c>
      <c r="AZ172" t="s">
        <v>109</v>
      </c>
      <c r="BA172" t="s">
        <v>110</v>
      </c>
      <c r="BB172" t="s">
        <v>111</v>
      </c>
      <c r="BC172" t="s">
        <v>1618</v>
      </c>
      <c r="BD172" s="1">
        <v>45020</v>
      </c>
      <c r="BE172" t="s">
        <v>936</v>
      </c>
      <c r="BF172" s="1">
        <v>44802</v>
      </c>
      <c r="BG172" t="s">
        <v>114</v>
      </c>
      <c r="BH172" s="1">
        <v>44981</v>
      </c>
      <c r="BI172">
        <v>1</v>
      </c>
      <c r="BJ172">
        <v>1.61</v>
      </c>
      <c r="BK172">
        <v>1.61</v>
      </c>
      <c r="BL172" t="s">
        <v>123</v>
      </c>
      <c r="BM172" t="s">
        <v>124</v>
      </c>
      <c r="BN172">
        <v>0.06</v>
      </c>
      <c r="BO172">
        <v>0.18</v>
      </c>
      <c r="BP172">
        <v>1</v>
      </c>
      <c r="BQ172" t="s">
        <v>117</v>
      </c>
      <c r="BR172" t="s">
        <v>118</v>
      </c>
      <c r="BS172" t="s">
        <v>119</v>
      </c>
      <c r="BT172" t="s">
        <v>120</v>
      </c>
      <c r="BW172" t="b">
        <v>0</v>
      </c>
      <c r="BX172" t="b">
        <v>1</v>
      </c>
      <c r="BY172">
        <f>VLOOKUP(AA172,Comps2,6,FALSE)</f>
        <v>290</v>
      </c>
      <c r="BZ172">
        <f>VLOOKUP(AA172,Comps2,7,FALSE)</f>
        <v>317</v>
      </c>
      <c r="CA172" t="str">
        <f>VLOOKUP(AA172,Comps2,8,FALSE)</f>
        <v>mm</v>
      </c>
      <c r="CB172" t="str">
        <f>VLOOKUP(AA172,Comps2,9,FALSE)</f>
        <v>Field</v>
      </c>
      <c r="CC172">
        <f>VLOOKUP(AA172,Comps2,10,FALSE)</f>
        <v>240</v>
      </c>
      <c r="CD172" t="str">
        <f>VLOOKUP(AA172,Comps2,11,FALSE)</f>
        <v>g</v>
      </c>
      <c r="CE172" t="str">
        <f>VLOOKUP(AA172,Comps2,12,FALSE)</f>
        <v>Field</v>
      </c>
      <c r="CF172">
        <f>VLOOKUP(AA172,Comps2,13,FALSE)</f>
        <v>0</v>
      </c>
      <c r="CG172" t="e">
        <f>VLOOKUP(AA172,Comps2,14,FALSE)</f>
        <v>#N/A</v>
      </c>
      <c r="CH172" t="str">
        <f>VLOOKUP(AA172,Comps2,15,FALSE)</f>
        <v>LAB</v>
      </c>
    </row>
    <row r="173" spans="1:86" x14ac:dyDescent="0.25">
      <c r="A173" s="1">
        <v>44802</v>
      </c>
      <c r="B173">
        <v>8</v>
      </c>
      <c r="C173">
        <v>2022</v>
      </c>
      <c r="D173" t="s">
        <v>929</v>
      </c>
      <c r="E173" t="s">
        <v>930</v>
      </c>
      <c r="F173" t="s">
        <v>78</v>
      </c>
      <c r="G173" t="s">
        <v>79</v>
      </c>
      <c r="H173" t="s">
        <v>80</v>
      </c>
      <c r="I173" t="s">
        <v>81</v>
      </c>
      <c r="J173" t="s">
        <v>82</v>
      </c>
      <c r="K173" t="s">
        <v>83</v>
      </c>
      <c r="M173" t="s">
        <v>538</v>
      </c>
      <c r="N173" t="s">
        <v>86</v>
      </c>
      <c r="O173" s="2">
        <v>0.58333333333333337</v>
      </c>
      <c r="P173" t="s">
        <v>528</v>
      </c>
      <c r="Q173">
        <v>1</v>
      </c>
      <c r="R173" t="s">
        <v>88</v>
      </c>
      <c r="S173">
        <v>32.75752</v>
      </c>
      <c r="T173">
        <v>-117.25532</v>
      </c>
      <c r="U173" t="s">
        <v>89</v>
      </c>
      <c r="V173" t="b">
        <v>0</v>
      </c>
      <c r="X173" t="s">
        <v>529</v>
      </c>
      <c r="Y173" t="s">
        <v>91</v>
      </c>
      <c r="AA173" t="s">
        <v>940</v>
      </c>
      <c r="AB173" t="s">
        <v>732</v>
      </c>
      <c r="AC173" t="s">
        <v>733</v>
      </c>
      <c r="AD173" t="s">
        <v>96</v>
      </c>
      <c r="AE173">
        <v>1</v>
      </c>
      <c r="AF173" t="s">
        <v>941</v>
      </c>
      <c r="AG173" t="b">
        <v>1</v>
      </c>
      <c r="AH173" t="s">
        <v>942</v>
      </c>
      <c r="AI173" t="s">
        <v>99</v>
      </c>
      <c r="AJ173" t="s">
        <v>100</v>
      </c>
      <c r="AK173">
        <v>65</v>
      </c>
      <c r="AL173" t="s">
        <v>101</v>
      </c>
      <c r="AM173" t="s">
        <v>912</v>
      </c>
      <c r="AN173" t="s">
        <v>934</v>
      </c>
      <c r="AO173">
        <v>1</v>
      </c>
      <c r="AP173" t="s">
        <v>103</v>
      </c>
      <c r="AQ173">
        <v>325</v>
      </c>
      <c r="AR173" t="s">
        <v>101</v>
      </c>
      <c r="AS173" t="s">
        <v>83</v>
      </c>
      <c r="AT173" t="s">
        <v>104</v>
      </c>
      <c r="AU173" t="s">
        <v>935</v>
      </c>
      <c r="AV173" t="s">
        <v>106</v>
      </c>
      <c r="AW173" t="s">
        <v>107</v>
      </c>
      <c r="AX173">
        <v>7</v>
      </c>
      <c r="AY173" t="s">
        <v>108</v>
      </c>
      <c r="AZ173" t="s">
        <v>109</v>
      </c>
      <c r="BA173" t="s">
        <v>110</v>
      </c>
      <c r="BB173" t="s">
        <v>111</v>
      </c>
      <c r="BC173" t="s">
        <v>1618</v>
      </c>
      <c r="BD173" s="1">
        <v>45020</v>
      </c>
      <c r="BE173" t="s">
        <v>936</v>
      </c>
      <c r="BF173" s="1">
        <v>44802</v>
      </c>
      <c r="BG173" t="s">
        <v>114</v>
      </c>
      <c r="BH173" s="1">
        <v>44981</v>
      </c>
      <c r="BI173">
        <v>1</v>
      </c>
      <c r="BJ173">
        <v>1.61</v>
      </c>
      <c r="BK173">
        <v>1.61</v>
      </c>
      <c r="BL173" t="s">
        <v>123</v>
      </c>
      <c r="BM173" t="s">
        <v>124</v>
      </c>
      <c r="BN173">
        <v>0.06</v>
      </c>
      <c r="BO173">
        <v>0.18</v>
      </c>
      <c r="BP173">
        <v>1</v>
      </c>
      <c r="BQ173" t="s">
        <v>117</v>
      </c>
      <c r="BR173" t="s">
        <v>118</v>
      </c>
      <c r="BS173" t="s">
        <v>119</v>
      </c>
      <c r="BT173" t="s">
        <v>120</v>
      </c>
      <c r="BW173" t="b">
        <v>0</v>
      </c>
      <c r="BX173" t="b">
        <v>1</v>
      </c>
      <c r="BY173">
        <f>VLOOKUP(AA173,Comps2,6,FALSE)</f>
        <v>294</v>
      </c>
      <c r="BZ173">
        <f>VLOOKUP(AA173,Comps2,7,FALSE)</f>
        <v>318</v>
      </c>
      <c r="CA173" t="str">
        <f>VLOOKUP(AA173,Comps2,8,FALSE)</f>
        <v>mm</v>
      </c>
      <c r="CB173" t="str">
        <f>VLOOKUP(AA173,Comps2,9,FALSE)</f>
        <v>Field</v>
      </c>
      <c r="CC173">
        <f>VLOOKUP(AA173,Comps2,10,FALSE)</f>
        <v>240</v>
      </c>
      <c r="CD173" t="str">
        <f>VLOOKUP(AA173,Comps2,11,FALSE)</f>
        <v>g</v>
      </c>
      <c r="CE173" t="str">
        <f>VLOOKUP(AA173,Comps2,12,FALSE)</f>
        <v>Field</v>
      </c>
      <c r="CF173">
        <f>VLOOKUP(AA173,Comps2,13,FALSE)</f>
        <v>0</v>
      </c>
      <c r="CG173" t="e">
        <f>VLOOKUP(AA173,Comps2,14,FALSE)</f>
        <v>#N/A</v>
      </c>
      <c r="CH173" t="str">
        <f>VLOOKUP(AA173,Comps2,15,FALSE)</f>
        <v>LAB</v>
      </c>
    </row>
    <row r="174" spans="1:86" x14ac:dyDescent="0.25">
      <c r="A174" s="1">
        <v>44802</v>
      </c>
      <c r="B174">
        <v>8</v>
      </c>
      <c r="C174">
        <v>2022</v>
      </c>
      <c r="D174" t="s">
        <v>929</v>
      </c>
      <c r="E174" t="s">
        <v>930</v>
      </c>
      <c r="F174" t="s">
        <v>78</v>
      </c>
      <c r="G174" t="s">
        <v>79</v>
      </c>
      <c r="H174" t="s">
        <v>80</v>
      </c>
      <c r="I174" t="s">
        <v>81</v>
      </c>
      <c r="J174" t="s">
        <v>82</v>
      </c>
      <c r="K174" t="s">
        <v>83</v>
      </c>
      <c r="M174" t="s">
        <v>538</v>
      </c>
      <c r="N174" t="s">
        <v>86</v>
      </c>
      <c r="O174" s="2">
        <v>0.58333333333333337</v>
      </c>
      <c r="P174" t="s">
        <v>528</v>
      </c>
      <c r="Q174">
        <v>1</v>
      </c>
      <c r="R174" t="s">
        <v>88</v>
      </c>
      <c r="S174">
        <v>32.75752</v>
      </c>
      <c r="T174">
        <v>-117.25532</v>
      </c>
      <c r="U174" t="s">
        <v>89</v>
      </c>
      <c r="V174" t="b">
        <v>0</v>
      </c>
      <c r="X174" t="s">
        <v>529</v>
      </c>
      <c r="Y174" t="s">
        <v>91</v>
      </c>
      <c r="AA174" t="s">
        <v>943</v>
      </c>
      <c r="AB174" t="s">
        <v>732</v>
      </c>
      <c r="AC174" t="s">
        <v>733</v>
      </c>
      <c r="AD174" t="s">
        <v>96</v>
      </c>
      <c r="AE174">
        <v>1</v>
      </c>
      <c r="AF174" t="s">
        <v>944</v>
      </c>
      <c r="AG174" t="b">
        <v>1</v>
      </c>
      <c r="AH174" t="s">
        <v>945</v>
      </c>
      <c r="AI174" t="s">
        <v>99</v>
      </c>
      <c r="AJ174" t="s">
        <v>100</v>
      </c>
      <c r="AK174">
        <v>65</v>
      </c>
      <c r="AL174" t="s">
        <v>101</v>
      </c>
      <c r="AM174" t="s">
        <v>912</v>
      </c>
      <c r="AN174" t="s">
        <v>934</v>
      </c>
      <c r="AO174">
        <v>1</v>
      </c>
      <c r="AP174" t="s">
        <v>103</v>
      </c>
      <c r="AQ174">
        <v>325</v>
      </c>
      <c r="AR174" t="s">
        <v>101</v>
      </c>
      <c r="AS174" t="s">
        <v>83</v>
      </c>
      <c r="AT174" t="s">
        <v>104</v>
      </c>
      <c r="AU174" t="s">
        <v>935</v>
      </c>
      <c r="AV174" t="s">
        <v>106</v>
      </c>
      <c r="AW174" t="s">
        <v>107</v>
      </c>
      <c r="AX174">
        <v>7</v>
      </c>
      <c r="AY174" t="s">
        <v>108</v>
      </c>
      <c r="AZ174" t="s">
        <v>109</v>
      </c>
      <c r="BA174" t="s">
        <v>110</v>
      </c>
      <c r="BB174" t="s">
        <v>111</v>
      </c>
      <c r="BC174" t="s">
        <v>1618</v>
      </c>
      <c r="BD174" s="1">
        <v>45020</v>
      </c>
      <c r="BE174" t="s">
        <v>936</v>
      </c>
      <c r="BF174" s="1">
        <v>44802</v>
      </c>
      <c r="BG174" t="s">
        <v>114</v>
      </c>
      <c r="BH174" s="1">
        <v>44981</v>
      </c>
      <c r="BI174">
        <v>1</v>
      </c>
      <c r="BJ174">
        <v>1.61</v>
      </c>
      <c r="BK174">
        <v>1.61</v>
      </c>
      <c r="BL174" t="s">
        <v>123</v>
      </c>
      <c r="BM174" t="s">
        <v>124</v>
      </c>
      <c r="BN174">
        <v>0.06</v>
      </c>
      <c r="BO174">
        <v>0.18</v>
      </c>
      <c r="BP174">
        <v>1</v>
      </c>
      <c r="BQ174" t="s">
        <v>117</v>
      </c>
      <c r="BR174" t="s">
        <v>118</v>
      </c>
      <c r="BS174" t="s">
        <v>119</v>
      </c>
      <c r="BT174" t="s">
        <v>120</v>
      </c>
      <c r="BW174" t="b">
        <v>0</v>
      </c>
      <c r="BX174" t="b">
        <v>1</v>
      </c>
      <c r="BY174">
        <f>VLOOKUP(AA174,Comps2,6,FALSE)</f>
        <v>264</v>
      </c>
      <c r="BZ174">
        <f>VLOOKUP(AA174,Comps2,7,FALSE)</f>
        <v>286</v>
      </c>
      <c r="CA174" t="str">
        <f>VLOOKUP(AA174,Comps2,8,FALSE)</f>
        <v>mm</v>
      </c>
      <c r="CB174" t="str">
        <f>VLOOKUP(AA174,Comps2,9,FALSE)</f>
        <v>Field</v>
      </c>
      <c r="CC174">
        <f>VLOOKUP(AA174,Comps2,10,FALSE)</f>
        <v>180</v>
      </c>
      <c r="CD174" t="str">
        <f>VLOOKUP(AA174,Comps2,11,FALSE)</f>
        <v>g</v>
      </c>
      <c r="CE174" t="str">
        <f>VLOOKUP(AA174,Comps2,12,FALSE)</f>
        <v>Field</v>
      </c>
      <c r="CF174">
        <f>VLOOKUP(AA174,Comps2,13,FALSE)</f>
        <v>0</v>
      </c>
      <c r="CG174" t="e">
        <f>VLOOKUP(AA174,Comps2,14,FALSE)</f>
        <v>#N/A</v>
      </c>
      <c r="CH174" t="str">
        <f>VLOOKUP(AA174,Comps2,15,FALSE)</f>
        <v>LAB</v>
      </c>
    </row>
    <row r="175" spans="1:86" x14ac:dyDescent="0.25">
      <c r="A175" s="1">
        <v>44802</v>
      </c>
      <c r="B175">
        <v>8</v>
      </c>
      <c r="C175">
        <v>2022</v>
      </c>
      <c r="D175" t="s">
        <v>929</v>
      </c>
      <c r="E175" t="s">
        <v>930</v>
      </c>
      <c r="F175" t="s">
        <v>78</v>
      </c>
      <c r="G175" t="s">
        <v>79</v>
      </c>
      <c r="H175" t="s">
        <v>80</v>
      </c>
      <c r="I175" t="s">
        <v>81</v>
      </c>
      <c r="J175" t="s">
        <v>82</v>
      </c>
      <c r="K175" t="s">
        <v>83</v>
      </c>
      <c r="M175" t="s">
        <v>538</v>
      </c>
      <c r="N175" t="s">
        <v>86</v>
      </c>
      <c r="O175" s="2">
        <v>0.58333333333333337</v>
      </c>
      <c r="P175" t="s">
        <v>528</v>
      </c>
      <c r="Q175">
        <v>1</v>
      </c>
      <c r="R175" t="s">
        <v>88</v>
      </c>
      <c r="S175">
        <v>32.75752</v>
      </c>
      <c r="T175">
        <v>-117.25532</v>
      </c>
      <c r="U175" t="s">
        <v>89</v>
      </c>
      <c r="V175" t="b">
        <v>0</v>
      </c>
      <c r="X175" t="s">
        <v>529</v>
      </c>
      <c r="Y175" t="s">
        <v>91</v>
      </c>
      <c r="AA175" t="s">
        <v>946</v>
      </c>
      <c r="AB175" t="s">
        <v>732</v>
      </c>
      <c r="AC175" t="s">
        <v>733</v>
      </c>
      <c r="AD175" t="s">
        <v>96</v>
      </c>
      <c r="AE175">
        <v>1</v>
      </c>
      <c r="AF175" t="s">
        <v>947</v>
      </c>
      <c r="AG175" t="b">
        <v>1</v>
      </c>
      <c r="AH175" t="s">
        <v>948</v>
      </c>
      <c r="AI175" t="s">
        <v>99</v>
      </c>
      <c r="AJ175" t="s">
        <v>100</v>
      </c>
      <c r="AK175">
        <v>65</v>
      </c>
      <c r="AL175" t="s">
        <v>101</v>
      </c>
      <c r="AM175" t="s">
        <v>912</v>
      </c>
      <c r="AN175" t="s">
        <v>934</v>
      </c>
      <c r="AO175">
        <v>1</v>
      </c>
      <c r="AP175" t="s">
        <v>103</v>
      </c>
      <c r="AQ175">
        <v>325</v>
      </c>
      <c r="AR175" t="s">
        <v>101</v>
      </c>
      <c r="AS175" t="s">
        <v>83</v>
      </c>
      <c r="AT175" t="s">
        <v>104</v>
      </c>
      <c r="AU175" t="s">
        <v>935</v>
      </c>
      <c r="AV175" t="s">
        <v>106</v>
      </c>
      <c r="AW175" t="s">
        <v>107</v>
      </c>
      <c r="AX175">
        <v>7</v>
      </c>
      <c r="AY175" t="s">
        <v>108</v>
      </c>
      <c r="AZ175" t="s">
        <v>109</v>
      </c>
      <c r="BA175" t="s">
        <v>110</v>
      </c>
      <c r="BB175" t="s">
        <v>111</v>
      </c>
      <c r="BC175" t="s">
        <v>1618</v>
      </c>
      <c r="BD175" s="1">
        <v>45020</v>
      </c>
      <c r="BE175" t="s">
        <v>936</v>
      </c>
      <c r="BF175" s="1">
        <v>44802</v>
      </c>
      <c r="BG175" t="s">
        <v>114</v>
      </c>
      <c r="BH175" s="1">
        <v>44981</v>
      </c>
      <c r="BI175">
        <v>1</v>
      </c>
      <c r="BJ175">
        <v>1.61</v>
      </c>
      <c r="BK175">
        <v>1.61</v>
      </c>
      <c r="BL175" t="s">
        <v>123</v>
      </c>
      <c r="BM175" t="s">
        <v>124</v>
      </c>
      <c r="BN175">
        <v>0.06</v>
      </c>
      <c r="BO175">
        <v>0.18</v>
      </c>
      <c r="BP175">
        <v>1</v>
      </c>
      <c r="BQ175" t="s">
        <v>117</v>
      </c>
      <c r="BR175" t="s">
        <v>118</v>
      </c>
      <c r="BS175" t="s">
        <v>119</v>
      </c>
      <c r="BT175" t="s">
        <v>120</v>
      </c>
      <c r="BW175" t="b">
        <v>0</v>
      </c>
      <c r="BX175" t="b">
        <v>1</v>
      </c>
      <c r="BY175">
        <f>VLOOKUP(AA175,Comps2,6,FALSE)</f>
        <v>260</v>
      </c>
      <c r="BZ175">
        <f>VLOOKUP(AA175,Comps2,7,FALSE)</f>
        <v>285</v>
      </c>
      <c r="CA175" t="str">
        <f>VLOOKUP(AA175,Comps2,8,FALSE)</f>
        <v>mm</v>
      </c>
      <c r="CB175" t="str">
        <f>VLOOKUP(AA175,Comps2,9,FALSE)</f>
        <v>Field</v>
      </c>
      <c r="CC175">
        <f>VLOOKUP(AA175,Comps2,10,FALSE)</f>
        <v>165</v>
      </c>
      <c r="CD175" t="str">
        <f>VLOOKUP(AA175,Comps2,11,FALSE)</f>
        <v>g</v>
      </c>
      <c r="CE175" t="str">
        <f>VLOOKUP(AA175,Comps2,12,FALSE)</f>
        <v>Field</v>
      </c>
      <c r="CF175">
        <f>VLOOKUP(AA175,Comps2,13,FALSE)</f>
        <v>0</v>
      </c>
      <c r="CG175" t="e">
        <f>VLOOKUP(AA175,Comps2,14,FALSE)</f>
        <v>#N/A</v>
      </c>
      <c r="CH175" t="str">
        <f>VLOOKUP(AA175,Comps2,15,FALSE)</f>
        <v>LAB</v>
      </c>
    </row>
    <row r="176" spans="1:86" x14ac:dyDescent="0.25">
      <c r="A176" s="1">
        <v>44802</v>
      </c>
      <c r="B176">
        <v>8</v>
      </c>
      <c r="C176">
        <v>2022</v>
      </c>
      <c r="D176" t="s">
        <v>929</v>
      </c>
      <c r="E176" t="s">
        <v>930</v>
      </c>
      <c r="F176" t="s">
        <v>78</v>
      </c>
      <c r="G176" t="s">
        <v>79</v>
      </c>
      <c r="H176" t="s">
        <v>80</v>
      </c>
      <c r="I176" t="s">
        <v>81</v>
      </c>
      <c r="J176" t="s">
        <v>82</v>
      </c>
      <c r="K176" t="s">
        <v>83</v>
      </c>
      <c r="M176" t="s">
        <v>538</v>
      </c>
      <c r="N176" t="s">
        <v>86</v>
      </c>
      <c r="O176" s="2">
        <v>0.58333333333333337</v>
      </c>
      <c r="P176" t="s">
        <v>528</v>
      </c>
      <c r="Q176">
        <v>1</v>
      </c>
      <c r="R176" t="s">
        <v>88</v>
      </c>
      <c r="S176">
        <v>32.75752</v>
      </c>
      <c r="T176">
        <v>-117.25532</v>
      </c>
      <c r="U176" t="s">
        <v>89</v>
      </c>
      <c r="V176" t="b">
        <v>0</v>
      </c>
      <c r="X176" t="s">
        <v>529</v>
      </c>
      <c r="Y176" t="s">
        <v>91</v>
      </c>
      <c r="AA176" t="s">
        <v>949</v>
      </c>
      <c r="AB176" t="s">
        <v>744</v>
      </c>
      <c r="AC176" t="s">
        <v>745</v>
      </c>
      <c r="AD176" t="s">
        <v>96</v>
      </c>
      <c r="AE176">
        <v>1</v>
      </c>
      <c r="AF176" t="s">
        <v>950</v>
      </c>
      <c r="AG176" t="b">
        <v>1</v>
      </c>
      <c r="AH176" t="s">
        <v>951</v>
      </c>
      <c r="AI176" t="s">
        <v>99</v>
      </c>
      <c r="AJ176" t="s">
        <v>100</v>
      </c>
      <c r="AK176">
        <v>271.11</v>
      </c>
      <c r="AL176" t="s">
        <v>101</v>
      </c>
      <c r="AN176" t="s">
        <v>952</v>
      </c>
      <c r="AO176">
        <v>1</v>
      </c>
      <c r="AP176" t="s">
        <v>103</v>
      </c>
      <c r="AQ176">
        <v>271.11</v>
      </c>
      <c r="AR176" t="s">
        <v>101</v>
      </c>
      <c r="AS176" t="s">
        <v>83</v>
      </c>
      <c r="AT176" t="s">
        <v>104</v>
      </c>
      <c r="AU176" t="s">
        <v>953</v>
      </c>
      <c r="AV176" t="s">
        <v>106</v>
      </c>
      <c r="AW176" t="s">
        <v>107</v>
      </c>
      <c r="AX176">
        <v>7</v>
      </c>
      <c r="AY176" t="s">
        <v>108</v>
      </c>
      <c r="AZ176" t="s">
        <v>109</v>
      </c>
      <c r="BA176" t="s">
        <v>110</v>
      </c>
      <c r="BB176" t="s">
        <v>111</v>
      </c>
      <c r="BC176" t="s">
        <v>1618</v>
      </c>
      <c r="BD176" s="1">
        <v>45020</v>
      </c>
      <c r="BE176" t="s">
        <v>950</v>
      </c>
      <c r="BF176" s="1">
        <v>44802</v>
      </c>
      <c r="BG176" t="s">
        <v>114</v>
      </c>
      <c r="BH176" s="1">
        <v>44981</v>
      </c>
      <c r="BI176">
        <v>1</v>
      </c>
      <c r="BJ176">
        <v>0.44</v>
      </c>
      <c r="BK176">
        <v>0.44</v>
      </c>
      <c r="BL176" t="s">
        <v>123</v>
      </c>
      <c r="BM176" t="s">
        <v>124</v>
      </c>
      <c r="BN176">
        <v>0.06</v>
      </c>
      <c r="BO176">
        <v>0.18</v>
      </c>
      <c r="BP176">
        <v>1</v>
      </c>
      <c r="BQ176" t="s">
        <v>117</v>
      </c>
      <c r="BR176" t="s">
        <v>118</v>
      </c>
      <c r="BS176" t="s">
        <v>119</v>
      </c>
      <c r="BT176" t="s">
        <v>120</v>
      </c>
      <c r="BW176" t="b">
        <v>0</v>
      </c>
      <c r="BX176" t="b">
        <v>1</v>
      </c>
      <c r="BY176">
        <f>VLOOKUP(AA176,Comps2,6,FALSE)</f>
        <v>300</v>
      </c>
      <c r="BZ176">
        <f>VLOOKUP(AA176,Comps2,7,FALSE)</f>
        <v>329</v>
      </c>
      <c r="CA176" t="str">
        <f>VLOOKUP(AA176,Comps2,8,FALSE)</f>
        <v>mm</v>
      </c>
      <c r="CB176" t="str">
        <f>VLOOKUP(AA176,Comps2,9,FALSE)</f>
        <v>Field</v>
      </c>
      <c r="CC176">
        <f>VLOOKUP(AA176,Comps2,10,FALSE)</f>
        <v>310</v>
      </c>
      <c r="CD176" t="str">
        <f>VLOOKUP(AA176,Comps2,11,FALSE)</f>
        <v>g</v>
      </c>
      <c r="CE176" t="str">
        <f>VLOOKUP(AA176,Comps2,12,FALSE)</f>
        <v>Field</v>
      </c>
      <c r="CF176">
        <f>VLOOKUP(AA176,Comps2,13,FALSE)</f>
        <v>0</v>
      </c>
      <c r="CG176" t="e">
        <f>VLOOKUP(AA176,Comps2,14,FALSE)</f>
        <v>#N/A</v>
      </c>
      <c r="CH176" t="str">
        <f>VLOOKUP(AA176,Comps2,15,FALSE)</f>
        <v>LAB</v>
      </c>
    </row>
    <row r="177" spans="1:86" x14ac:dyDescent="0.25">
      <c r="A177" s="1">
        <v>44802</v>
      </c>
      <c r="B177">
        <v>8</v>
      </c>
      <c r="C177">
        <v>2022</v>
      </c>
      <c r="D177" t="s">
        <v>929</v>
      </c>
      <c r="E177" t="s">
        <v>930</v>
      </c>
      <c r="F177" t="s">
        <v>78</v>
      </c>
      <c r="G177" t="s">
        <v>79</v>
      </c>
      <c r="H177" t="s">
        <v>80</v>
      </c>
      <c r="I177" t="s">
        <v>81</v>
      </c>
      <c r="J177" t="s">
        <v>82</v>
      </c>
      <c r="K177" t="s">
        <v>83</v>
      </c>
      <c r="M177" t="s">
        <v>538</v>
      </c>
      <c r="N177" t="s">
        <v>86</v>
      </c>
      <c r="O177" s="2">
        <v>0.58333333333333337</v>
      </c>
      <c r="P177" t="s">
        <v>528</v>
      </c>
      <c r="Q177">
        <v>1</v>
      </c>
      <c r="R177" t="s">
        <v>88</v>
      </c>
      <c r="S177">
        <v>32.75752</v>
      </c>
      <c r="T177">
        <v>-117.25532</v>
      </c>
      <c r="U177" t="s">
        <v>89</v>
      </c>
      <c r="V177" t="b">
        <v>0</v>
      </c>
      <c r="X177" t="s">
        <v>529</v>
      </c>
      <c r="Y177" t="s">
        <v>91</v>
      </c>
      <c r="AA177" t="s">
        <v>954</v>
      </c>
      <c r="AB177" t="s">
        <v>758</v>
      </c>
      <c r="AC177" t="s">
        <v>759</v>
      </c>
      <c r="AD177" t="s">
        <v>96</v>
      </c>
      <c r="AE177">
        <v>1</v>
      </c>
      <c r="AF177" t="s">
        <v>955</v>
      </c>
      <c r="AG177" t="b">
        <v>1</v>
      </c>
      <c r="AH177" t="s">
        <v>956</v>
      </c>
      <c r="AI177" t="s">
        <v>99</v>
      </c>
      <c r="AJ177" t="s">
        <v>100</v>
      </c>
      <c r="AK177">
        <v>55.5</v>
      </c>
      <c r="AL177" t="s">
        <v>101</v>
      </c>
      <c r="AN177" t="s">
        <v>957</v>
      </c>
      <c r="AO177">
        <v>1</v>
      </c>
      <c r="AP177" t="s">
        <v>103</v>
      </c>
      <c r="AQ177">
        <v>300</v>
      </c>
      <c r="AR177" t="s">
        <v>101</v>
      </c>
      <c r="AS177" t="s">
        <v>83</v>
      </c>
      <c r="AT177" t="s">
        <v>104</v>
      </c>
      <c r="AU177" t="s">
        <v>958</v>
      </c>
      <c r="AV177" t="s">
        <v>106</v>
      </c>
      <c r="AW177" t="s">
        <v>107</v>
      </c>
      <c r="AX177">
        <v>7</v>
      </c>
      <c r="AY177" t="s">
        <v>108</v>
      </c>
      <c r="AZ177" t="s">
        <v>109</v>
      </c>
      <c r="BA177" t="s">
        <v>110</v>
      </c>
      <c r="BB177" t="s">
        <v>111</v>
      </c>
      <c r="BC177" t="s">
        <v>1618</v>
      </c>
      <c r="BD177" s="1">
        <v>45020</v>
      </c>
      <c r="BE177" t="s">
        <v>959</v>
      </c>
      <c r="BF177" s="1">
        <v>44802</v>
      </c>
      <c r="BG177" t="s">
        <v>114</v>
      </c>
      <c r="BH177" s="1">
        <v>44981</v>
      </c>
      <c r="BI177">
        <v>1</v>
      </c>
      <c r="BJ177">
        <v>0.88</v>
      </c>
      <c r="BK177">
        <v>0.88</v>
      </c>
      <c r="BL177" t="s">
        <v>123</v>
      </c>
      <c r="BM177" t="s">
        <v>124</v>
      </c>
      <c r="BN177">
        <v>0.06</v>
      </c>
      <c r="BO177">
        <v>0.18</v>
      </c>
      <c r="BP177">
        <v>1</v>
      </c>
      <c r="BQ177" t="s">
        <v>117</v>
      </c>
      <c r="BR177" t="s">
        <v>118</v>
      </c>
      <c r="BS177" t="s">
        <v>119</v>
      </c>
      <c r="BT177" t="s">
        <v>120</v>
      </c>
      <c r="BW177" t="b">
        <v>0</v>
      </c>
      <c r="BX177" t="b">
        <v>1</v>
      </c>
      <c r="BY177">
        <f>VLOOKUP(AA177,Comps2,6,FALSE)</f>
        <v>250</v>
      </c>
      <c r="BZ177">
        <f>VLOOKUP(AA177,Comps2,7,FALSE)</f>
        <v>271</v>
      </c>
      <c r="CA177" t="str">
        <f>VLOOKUP(AA177,Comps2,8,FALSE)</f>
        <v>mm</v>
      </c>
      <c r="CB177" t="str">
        <f>VLOOKUP(AA177,Comps2,9,FALSE)</f>
        <v>Field</v>
      </c>
      <c r="CC177">
        <f>VLOOKUP(AA177,Comps2,10,FALSE)</f>
        <v>195</v>
      </c>
      <c r="CD177" t="str">
        <f>VLOOKUP(AA177,Comps2,11,FALSE)</f>
        <v>g</v>
      </c>
      <c r="CE177" t="str">
        <f>VLOOKUP(AA177,Comps2,12,FALSE)</f>
        <v>Field</v>
      </c>
      <c r="CF177">
        <f>VLOOKUP(AA177,Comps2,13,FALSE)</f>
        <v>0</v>
      </c>
      <c r="CG177" t="e">
        <f>VLOOKUP(AA177,Comps2,14,FALSE)</f>
        <v>#N/A</v>
      </c>
      <c r="CH177" t="str">
        <f>VLOOKUP(AA177,Comps2,15,FALSE)</f>
        <v>LAB</v>
      </c>
    </row>
    <row r="178" spans="1:86" x14ac:dyDescent="0.25">
      <c r="A178" s="1">
        <v>44802</v>
      </c>
      <c r="B178">
        <v>8</v>
      </c>
      <c r="C178">
        <v>2022</v>
      </c>
      <c r="D178" t="s">
        <v>929</v>
      </c>
      <c r="E178" t="s">
        <v>930</v>
      </c>
      <c r="F178" t="s">
        <v>78</v>
      </c>
      <c r="G178" t="s">
        <v>79</v>
      </c>
      <c r="H178" t="s">
        <v>80</v>
      </c>
      <c r="I178" t="s">
        <v>81</v>
      </c>
      <c r="J178" t="s">
        <v>82</v>
      </c>
      <c r="K178" t="s">
        <v>83</v>
      </c>
      <c r="M178" t="s">
        <v>538</v>
      </c>
      <c r="N178" t="s">
        <v>86</v>
      </c>
      <c r="O178" s="2">
        <v>0.58333333333333337</v>
      </c>
      <c r="P178" t="s">
        <v>528</v>
      </c>
      <c r="Q178">
        <v>1</v>
      </c>
      <c r="R178" t="s">
        <v>88</v>
      </c>
      <c r="S178">
        <v>32.75752</v>
      </c>
      <c r="T178">
        <v>-117.25532</v>
      </c>
      <c r="U178" t="s">
        <v>89</v>
      </c>
      <c r="V178" t="b">
        <v>0</v>
      </c>
      <c r="X178" t="s">
        <v>529</v>
      </c>
      <c r="Y178" t="s">
        <v>91</v>
      </c>
      <c r="AA178" t="s">
        <v>960</v>
      </c>
      <c r="AB178" t="s">
        <v>758</v>
      </c>
      <c r="AC178" t="s">
        <v>759</v>
      </c>
      <c r="AD178" t="s">
        <v>96</v>
      </c>
      <c r="AE178">
        <v>1</v>
      </c>
      <c r="AF178" t="s">
        <v>961</v>
      </c>
      <c r="AG178" t="b">
        <v>1</v>
      </c>
      <c r="AH178" t="s">
        <v>962</v>
      </c>
      <c r="AI178" t="s">
        <v>99</v>
      </c>
      <c r="AJ178" t="s">
        <v>100</v>
      </c>
      <c r="AK178">
        <v>55.5</v>
      </c>
      <c r="AL178" t="s">
        <v>101</v>
      </c>
      <c r="AN178" t="s">
        <v>957</v>
      </c>
      <c r="AO178">
        <v>1</v>
      </c>
      <c r="AP178" t="s">
        <v>103</v>
      </c>
      <c r="AQ178">
        <v>300</v>
      </c>
      <c r="AR178" t="s">
        <v>101</v>
      </c>
      <c r="AS178" t="s">
        <v>83</v>
      </c>
      <c r="AT178" t="s">
        <v>104</v>
      </c>
      <c r="AU178" t="s">
        <v>958</v>
      </c>
      <c r="AV178" t="s">
        <v>106</v>
      </c>
      <c r="AW178" t="s">
        <v>107</v>
      </c>
      <c r="AX178">
        <v>7</v>
      </c>
      <c r="AY178" t="s">
        <v>108</v>
      </c>
      <c r="AZ178" t="s">
        <v>109</v>
      </c>
      <c r="BA178" t="s">
        <v>110</v>
      </c>
      <c r="BB178" t="s">
        <v>111</v>
      </c>
      <c r="BC178" t="s">
        <v>1618</v>
      </c>
      <c r="BD178" s="1">
        <v>45020</v>
      </c>
      <c r="BE178" t="s">
        <v>959</v>
      </c>
      <c r="BF178" s="1">
        <v>44802</v>
      </c>
      <c r="BG178" t="s">
        <v>114</v>
      </c>
      <c r="BH178" s="1">
        <v>44981</v>
      </c>
      <c r="BI178">
        <v>1</v>
      </c>
      <c r="BJ178">
        <v>0.88</v>
      </c>
      <c r="BK178">
        <v>0.88</v>
      </c>
      <c r="BL178" t="s">
        <v>123</v>
      </c>
      <c r="BM178" t="s">
        <v>124</v>
      </c>
      <c r="BN178">
        <v>0.06</v>
      </c>
      <c r="BO178">
        <v>0.18</v>
      </c>
      <c r="BP178">
        <v>1</v>
      </c>
      <c r="BQ178" t="s">
        <v>117</v>
      </c>
      <c r="BR178" t="s">
        <v>118</v>
      </c>
      <c r="BS178" t="s">
        <v>119</v>
      </c>
      <c r="BT178" t="s">
        <v>120</v>
      </c>
      <c r="BW178" t="b">
        <v>0</v>
      </c>
      <c r="BX178" t="b">
        <v>1</v>
      </c>
      <c r="BY178">
        <f>VLOOKUP(AA178,Comps2,6,FALSE)</f>
        <v>252</v>
      </c>
      <c r="BZ178">
        <f>VLOOKUP(AA178,Comps2,7,FALSE)</f>
        <v>277</v>
      </c>
      <c r="CA178" t="str">
        <f>VLOOKUP(AA178,Comps2,8,FALSE)</f>
        <v>mm</v>
      </c>
      <c r="CB178" t="str">
        <f>VLOOKUP(AA178,Comps2,9,FALSE)</f>
        <v>Field</v>
      </c>
      <c r="CC178">
        <f>VLOOKUP(AA178,Comps2,10,FALSE)</f>
        <v>195</v>
      </c>
      <c r="CD178" t="str">
        <f>VLOOKUP(AA178,Comps2,11,FALSE)</f>
        <v>g</v>
      </c>
      <c r="CE178" t="str">
        <f>VLOOKUP(AA178,Comps2,12,FALSE)</f>
        <v>Field</v>
      </c>
      <c r="CF178">
        <f>VLOOKUP(AA178,Comps2,13,FALSE)</f>
        <v>0</v>
      </c>
      <c r="CG178" t="e">
        <f>VLOOKUP(AA178,Comps2,14,FALSE)</f>
        <v>#N/A</v>
      </c>
      <c r="CH178" t="str">
        <f>VLOOKUP(AA178,Comps2,15,FALSE)</f>
        <v>LAB</v>
      </c>
    </row>
    <row r="179" spans="1:86" x14ac:dyDescent="0.25">
      <c r="A179" s="1">
        <v>44802</v>
      </c>
      <c r="B179">
        <v>8</v>
      </c>
      <c r="C179">
        <v>2022</v>
      </c>
      <c r="D179" t="s">
        <v>929</v>
      </c>
      <c r="E179" t="s">
        <v>930</v>
      </c>
      <c r="F179" t="s">
        <v>78</v>
      </c>
      <c r="G179" t="s">
        <v>79</v>
      </c>
      <c r="H179" t="s">
        <v>80</v>
      </c>
      <c r="I179" t="s">
        <v>81</v>
      </c>
      <c r="J179" t="s">
        <v>82</v>
      </c>
      <c r="K179" t="s">
        <v>83</v>
      </c>
      <c r="M179" t="s">
        <v>538</v>
      </c>
      <c r="N179" t="s">
        <v>86</v>
      </c>
      <c r="O179" s="2">
        <v>0.58333333333333337</v>
      </c>
      <c r="P179" t="s">
        <v>528</v>
      </c>
      <c r="Q179">
        <v>1</v>
      </c>
      <c r="R179" t="s">
        <v>88</v>
      </c>
      <c r="S179">
        <v>32.75752</v>
      </c>
      <c r="T179">
        <v>-117.25532</v>
      </c>
      <c r="U179" t="s">
        <v>89</v>
      </c>
      <c r="V179" t="b">
        <v>0</v>
      </c>
      <c r="X179" t="s">
        <v>529</v>
      </c>
      <c r="Y179" t="s">
        <v>91</v>
      </c>
      <c r="AA179" t="s">
        <v>963</v>
      </c>
      <c r="AB179" t="s">
        <v>758</v>
      </c>
      <c r="AC179" t="s">
        <v>759</v>
      </c>
      <c r="AD179" t="s">
        <v>96</v>
      </c>
      <c r="AE179">
        <v>1</v>
      </c>
      <c r="AF179" t="s">
        <v>964</v>
      </c>
      <c r="AG179" t="b">
        <v>1</v>
      </c>
      <c r="AH179" t="s">
        <v>965</v>
      </c>
      <c r="AI179" t="s">
        <v>99</v>
      </c>
      <c r="AJ179" t="s">
        <v>100</v>
      </c>
      <c r="AK179">
        <v>66</v>
      </c>
      <c r="AL179" t="s">
        <v>101</v>
      </c>
      <c r="AN179" t="s">
        <v>957</v>
      </c>
      <c r="AO179">
        <v>1</v>
      </c>
      <c r="AP179" t="s">
        <v>103</v>
      </c>
      <c r="AQ179">
        <v>300</v>
      </c>
      <c r="AR179" t="s">
        <v>101</v>
      </c>
      <c r="AS179" t="s">
        <v>83</v>
      </c>
      <c r="AT179" t="s">
        <v>104</v>
      </c>
      <c r="AU179" t="s">
        <v>958</v>
      </c>
      <c r="AV179" t="s">
        <v>106</v>
      </c>
      <c r="AW179" t="s">
        <v>107</v>
      </c>
      <c r="AX179">
        <v>7</v>
      </c>
      <c r="AY179" t="s">
        <v>108</v>
      </c>
      <c r="AZ179" t="s">
        <v>109</v>
      </c>
      <c r="BA179" t="s">
        <v>110</v>
      </c>
      <c r="BB179" t="s">
        <v>111</v>
      </c>
      <c r="BC179" t="s">
        <v>1618</v>
      </c>
      <c r="BD179" s="1">
        <v>45020</v>
      </c>
      <c r="BE179" t="s">
        <v>959</v>
      </c>
      <c r="BF179" s="1">
        <v>44802</v>
      </c>
      <c r="BG179" t="s">
        <v>114</v>
      </c>
      <c r="BH179" s="1">
        <v>44981</v>
      </c>
      <c r="BI179">
        <v>1</v>
      </c>
      <c r="BJ179">
        <v>0.88</v>
      </c>
      <c r="BK179">
        <v>0.88</v>
      </c>
      <c r="BL179" t="s">
        <v>123</v>
      </c>
      <c r="BM179" t="s">
        <v>124</v>
      </c>
      <c r="BN179">
        <v>0.06</v>
      </c>
      <c r="BO179">
        <v>0.18</v>
      </c>
      <c r="BP179">
        <v>1</v>
      </c>
      <c r="BQ179" t="s">
        <v>117</v>
      </c>
      <c r="BR179" t="s">
        <v>118</v>
      </c>
      <c r="BS179" t="s">
        <v>119</v>
      </c>
      <c r="BT179" t="s">
        <v>120</v>
      </c>
      <c r="BW179" t="b">
        <v>0</v>
      </c>
      <c r="BX179" t="b">
        <v>1</v>
      </c>
      <c r="BY179">
        <f>VLOOKUP(AA179,Comps2,6,FALSE)</f>
        <v>270</v>
      </c>
      <c r="BZ179">
        <f>VLOOKUP(AA179,Comps2,7,FALSE)</f>
        <v>293</v>
      </c>
      <c r="CA179" t="str">
        <f>VLOOKUP(AA179,Comps2,8,FALSE)</f>
        <v>mm</v>
      </c>
      <c r="CB179" t="str">
        <f>VLOOKUP(AA179,Comps2,9,FALSE)</f>
        <v>Field</v>
      </c>
      <c r="CC179">
        <f>VLOOKUP(AA179,Comps2,10,FALSE)</f>
        <v>230</v>
      </c>
      <c r="CD179" t="str">
        <f>VLOOKUP(AA179,Comps2,11,FALSE)</f>
        <v>g</v>
      </c>
      <c r="CE179" t="str">
        <f>VLOOKUP(AA179,Comps2,12,FALSE)</f>
        <v>Field</v>
      </c>
      <c r="CF179">
        <f>VLOOKUP(AA179,Comps2,13,FALSE)</f>
        <v>0</v>
      </c>
      <c r="CG179" t="e">
        <f>VLOOKUP(AA179,Comps2,14,FALSE)</f>
        <v>#N/A</v>
      </c>
      <c r="CH179" t="str">
        <f>VLOOKUP(AA179,Comps2,15,FALSE)</f>
        <v>LAB</v>
      </c>
    </row>
    <row r="180" spans="1:86" x14ac:dyDescent="0.25">
      <c r="A180" s="1">
        <v>44802</v>
      </c>
      <c r="B180">
        <v>8</v>
      </c>
      <c r="C180">
        <v>2022</v>
      </c>
      <c r="D180" t="s">
        <v>929</v>
      </c>
      <c r="E180" t="s">
        <v>930</v>
      </c>
      <c r="F180" t="s">
        <v>78</v>
      </c>
      <c r="G180" t="s">
        <v>79</v>
      </c>
      <c r="H180" t="s">
        <v>80</v>
      </c>
      <c r="I180" t="s">
        <v>81</v>
      </c>
      <c r="J180" t="s">
        <v>82</v>
      </c>
      <c r="K180" t="s">
        <v>83</v>
      </c>
      <c r="M180" t="s">
        <v>538</v>
      </c>
      <c r="N180" t="s">
        <v>86</v>
      </c>
      <c r="O180" s="2">
        <v>0.58333333333333337</v>
      </c>
      <c r="P180" t="s">
        <v>528</v>
      </c>
      <c r="Q180">
        <v>1</v>
      </c>
      <c r="R180" t="s">
        <v>88</v>
      </c>
      <c r="S180">
        <v>32.75752</v>
      </c>
      <c r="T180">
        <v>-117.25532</v>
      </c>
      <c r="U180" t="s">
        <v>89</v>
      </c>
      <c r="V180" t="b">
        <v>0</v>
      </c>
      <c r="X180" t="s">
        <v>529</v>
      </c>
      <c r="Y180" t="s">
        <v>91</v>
      </c>
      <c r="AA180" t="s">
        <v>966</v>
      </c>
      <c r="AB180" t="s">
        <v>758</v>
      </c>
      <c r="AC180" t="s">
        <v>759</v>
      </c>
      <c r="AD180" t="s">
        <v>96</v>
      </c>
      <c r="AE180">
        <v>1</v>
      </c>
      <c r="AF180" t="s">
        <v>967</v>
      </c>
      <c r="AG180" t="b">
        <v>1</v>
      </c>
      <c r="AH180" t="s">
        <v>968</v>
      </c>
      <c r="AI180" t="s">
        <v>99</v>
      </c>
      <c r="AJ180" t="s">
        <v>100</v>
      </c>
      <c r="AK180">
        <v>72</v>
      </c>
      <c r="AL180" t="s">
        <v>101</v>
      </c>
      <c r="AN180" t="s">
        <v>957</v>
      </c>
      <c r="AO180">
        <v>1</v>
      </c>
      <c r="AP180" t="s">
        <v>103</v>
      </c>
      <c r="AQ180">
        <v>300</v>
      </c>
      <c r="AR180" t="s">
        <v>101</v>
      </c>
      <c r="AS180" t="s">
        <v>83</v>
      </c>
      <c r="AT180" t="s">
        <v>104</v>
      </c>
      <c r="AU180" t="s">
        <v>958</v>
      </c>
      <c r="AV180" t="s">
        <v>106</v>
      </c>
      <c r="AW180" t="s">
        <v>107</v>
      </c>
      <c r="AX180">
        <v>7</v>
      </c>
      <c r="AY180" t="s">
        <v>108</v>
      </c>
      <c r="AZ180" t="s">
        <v>109</v>
      </c>
      <c r="BA180" t="s">
        <v>110</v>
      </c>
      <c r="BB180" t="s">
        <v>111</v>
      </c>
      <c r="BC180" t="s">
        <v>1618</v>
      </c>
      <c r="BD180" s="1">
        <v>45020</v>
      </c>
      <c r="BE180" t="s">
        <v>959</v>
      </c>
      <c r="BF180" s="1">
        <v>44802</v>
      </c>
      <c r="BG180" t="s">
        <v>114</v>
      </c>
      <c r="BH180" s="1">
        <v>44981</v>
      </c>
      <c r="BI180">
        <v>1</v>
      </c>
      <c r="BJ180">
        <v>0.88</v>
      </c>
      <c r="BK180">
        <v>0.88</v>
      </c>
      <c r="BL180" t="s">
        <v>123</v>
      </c>
      <c r="BM180" t="s">
        <v>124</v>
      </c>
      <c r="BN180">
        <v>0.06</v>
      </c>
      <c r="BO180">
        <v>0.18</v>
      </c>
      <c r="BP180">
        <v>1</v>
      </c>
      <c r="BQ180" t="s">
        <v>117</v>
      </c>
      <c r="BR180" t="s">
        <v>118</v>
      </c>
      <c r="BS180" t="s">
        <v>119</v>
      </c>
      <c r="BT180" t="s">
        <v>120</v>
      </c>
      <c r="BW180" t="b">
        <v>0</v>
      </c>
      <c r="BX180" t="b">
        <v>1</v>
      </c>
      <c r="BY180">
        <f>VLOOKUP(AA180,Comps2,6,FALSE)</f>
        <v>270</v>
      </c>
      <c r="BZ180">
        <f>VLOOKUP(AA180,Comps2,7,FALSE)</f>
        <v>296</v>
      </c>
      <c r="CA180" t="str">
        <f>VLOOKUP(AA180,Comps2,8,FALSE)</f>
        <v>mm</v>
      </c>
      <c r="CB180" t="str">
        <f>VLOOKUP(AA180,Comps2,9,FALSE)</f>
        <v>Field</v>
      </c>
      <c r="CC180">
        <f>VLOOKUP(AA180,Comps2,10,FALSE)</f>
        <v>255</v>
      </c>
      <c r="CD180" t="str">
        <f>VLOOKUP(AA180,Comps2,11,FALSE)</f>
        <v>g</v>
      </c>
      <c r="CE180" t="str">
        <f>VLOOKUP(AA180,Comps2,12,FALSE)</f>
        <v>Field</v>
      </c>
      <c r="CF180">
        <f>VLOOKUP(AA180,Comps2,13,FALSE)</f>
        <v>0</v>
      </c>
      <c r="CG180" t="e">
        <f>VLOOKUP(AA180,Comps2,14,FALSE)</f>
        <v>#N/A</v>
      </c>
      <c r="CH180" t="str">
        <f>VLOOKUP(AA180,Comps2,15,FALSE)</f>
        <v>LAB</v>
      </c>
    </row>
    <row r="181" spans="1:86" x14ac:dyDescent="0.25">
      <c r="A181" s="1">
        <v>44802</v>
      </c>
      <c r="B181">
        <v>8</v>
      </c>
      <c r="C181">
        <v>2022</v>
      </c>
      <c r="D181" t="s">
        <v>929</v>
      </c>
      <c r="E181" t="s">
        <v>930</v>
      </c>
      <c r="F181" t="s">
        <v>78</v>
      </c>
      <c r="G181" t="s">
        <v>79</v>
      </c>
      <c r="H181" t="s">
        <v>80</v>
      </c>
      <c r="I181" t="s">
        <v>81</v>
      </c>
      <c r="J181" t="s">
        <v>82</v>
      </c>
      <c r="K181" t="s">
        <v>83</v>
      </c>
      <c r="M181" t="s">
        <v>538</v>
      </c>
      <c r="N181" t="s">
        <v>86</v>
      </c>
      <c r="O181" s="2">
        <v>0.58333333333333337</v>
      </c>
      <c r="P181" t="s">
        <v>528</v>
      </c>
      <c r="Q181">
        <v>1</v>
      </c>
      <c r="R181" t="s">
        <v>88</v>
      </c>
      <c r="S181">
        <v>32.75752</v>
      </c>
      <c r="T181">
        <v>-117.25532</v>
      </c>
      <c r="U181" t="s">
        <v>89</v>
      </c>
      <c r="V181" t="b">
        <v>0</v>
      </c>
      <c r="X181" t="s">
        <v>529</v>
      </c>
      <c r="Y181" t="s">
        <v>91</v>
      </c>
      <c r="AA181" t="s">
        <v>969</v>
      </c>
      <c r="AB181" t="s">
        <v>758</v>
      </c>
      <c r="AC181" t="s">
        <v>759</v>
      </c>
      <c r="AD181" t="s">
        <v>96</v>
      </c>
      <c r="AE181">
        <v>1</v>
      </c>
      <c r="AF181" t="s">
        <v>970</v>
      </c>
      <c r="AG181" t="b">
        <v>1</v>
      </c>
      <c r="AH181" t="s">
        <v>971</v>
      </c>
      <c r="AI181" t="s">
        <v>99</v>
      </c>
      <c r="AJ181" t="s">
        <v>100</v>
      </c>
      <c r="AK181">
        <v>51</v>
      </c>
      <c r="AL181" t="s">
        <v>101</v>
      </c>
      <c r="AN181" t="s">
        <v>957</v>
      </c>
      <c r="AO181">
        <v>1</v>
      </c>
      <c r="AP181" t="s">
        <v>103</v>
      </c>
      <c r="AQ181">
        <v>300</v>
      </c>
      <c r="AR181" t="s">
        <v>101</v>
      </c>
      <c r="AS181" t="s">
        <v>83</v>
      </c>
      <c r="AT181" t="s">
        <v>104</v>
      </c>
      <c r="AU181" t="s">
        <v>958</v>
      </c>
      <c r="AV181" t="s">
        <v>106</v>
      </c>
      <c r="AW181" t="s">
        <v>107</v>
      </c>
      <c r="AX181">
        <v>7</v>
      </c>
      <c r="AY181" t="s">
        <v>108</v>
      </c>
      <c r="AZ181" t="s">
        <v>109</v>
      </c>
      <c r="BA181" t="s">
        <v>110</v>
      </c>
      <c r="BB181" t="s">
        <v>111</v>
      </c>
      <c r="BC181" t="s">
        <v>1618</v>
      </c>
      <c r="BD181" s="1">
        <v>45020</v>
      </c>
      <c r="BE181" t="s">
        <v>959</v>
      </c>
      <c r="BF181" s="1">
        <v>44802</v>
      </c>
      <c r="BG181" t="s">
        <v>114</v>
      </c>
      <c r="BH181" s="1">
        <v>44981</v>
      </c>
      <c r="BI181">
        <v>1</v>
      </c>
      <c r="BJ181">
        <v>0.88</v>
      </c>
      <c r="BK181">
        <v>0.88</v>
      </c>
      <c r="BL181" t="s">
        <v>123</v>
      </c>
      <c r="BM181" t="s">
        <v>124</v>
      </c>
      <c r="BN181">
        <v>0.06</v>
      </c>
      <c r="BO181">
        <v>0.18</v>
      </c>
      <c r="BP181">
        <v>1</v>
      </c>
      <c r="BQ181" t="s">
        <v>117</v>
      </c>
      <c r="BR181" t="s">
        <v>118</v>
      </c>
      <c r="BS181" t="s">
        <v>119</v>
      </c>
      <c r="BT181" t="s">
        <v>120</v>
      </c>
      <c r="BW181" t="b">
        <v>0</v>
      </c>
      <c r="BX181" t="b">
        <v>1</v>
      </c>
      <c r="BY181">
        <f>VLOOKUP(AA181,Comps2,6,FALSE)</f>
        <v>253</v>
      </c>
      <c r="BZ181">
        <f>VLOOKUP(AA181,Comps2,7,FALSE)</f>
        <v>275</v>
      </c>
      <c r="CA181" t="str">
        <f>VLOOKUP(AA181,Comps2,8,FALSE)</f>
        <v>mm</v>
      </c>
      <c r="CB181" t="str">
        <f>VLOOKUP(AA181,Comps2,9,FALSE)</f>
        <v>Field</v>
      </c>
      <c r="CC181">
        <f>VLOOKUP(AA181,Comps2,10,FALSE)</f>
        <v>185</v>
      </c>
      <c r="CD181" t="str">
        <f>VLOOKUP(AA181,Comps2,11,FALSE)</f>
        <v>g</v>
      </c>
      <c r="CE181" t="str">
        <f>VLOOKUP(AA181,Comps2,12,FALSE)</f>
        <v>Field</v>
      </c>
      <c r="CF181">
        <f>VLOOKUP(AA181,Comps2,13,FALSE)</f>
        <v>0</v>
      </c>
      <c r="CG181" t="e">
        <f>VLOOKUP(AA181,Comps2,14,FALSE)</f>
        <v>#N/A</v>
      </c>
      <c r="CH181" t="str">
        <f>VLOOKUP(AA181,Comps2,15,FALSE)</f>
        <v>LAB</v>
      </c>
    </row>
    <row r="182" spans="1:86" x14ac:dyDescent="0.25">
      <c r="A182" s="1">
        <v>44803</v>
      </c>
      <c r="B182">
        <v>8</v>
      </c>
      <c r="C182">
        <v>2022</v>
      </c>
      <c r="D182" t="s">
        <v>972</v>
      </c>
      <c r="E182" t="s">
        <v>973</v>
      </c>
      <c r="F182" t="s">
        <v>78</v>
      </c>
      <c r="G182" t="s">
        <v>79</v>
      </c>
      <c r="H182" t="s">
        <v>80</v>
      </c>
      <c r="I182" t="s">
        <v>81</v>
      </c>
      <c r="J182" t="s">
        <v>82</v>
      </c>
      <c r="K182" t="s">
        <v>83</v>
      </c>
      <c r="M182" t="s">
        <v>782</v>
      </c>
      <c r="N182" t="s">
        <v>86</v>
      </c>
      <c r="O182" s="2">
        <v>0.57291666666666663</v>
      </c>
      <c r="P182" t="s">
        <v>783</v>
      </c>
      <c r="Q182">
        <v>1</v>
      </c>
      <c r="R182" t="s">
        <v>88</v>
      </c>
      <c r="S182">
        <v>33.20900125</v>
      </c>
      <c r="T182">
        <v>-117.40103499999999</v>
      </c>
      <c r="U182" t="s">
        <v>89</v>
      </c>
      <c r="V182" t="b">
        <v>0</v>
      </c>
      <c r="W182">
        <v>9</v>
      </c>
      <c r="X182" t="s">
        <v>784</v>
      </c>
      <c r="Y182" t="s">
        <v>91</v>
      </c>
      <c r="AA182" t="s">
        <v>974</v>
      </c>
      <c r="AB182" t="s">
        <v>787</v>
      </c>
      <c r="AC182" t="s">
        <v>788</v>
      </c>
      <c r="AD182" t="s">
        <v>96</v>
      </c>
      <c r="AE182">
        <v>1</v>
      </c>
      <c r="AF182" t="s">
        <v>975</v>
      </c>
      <c r="AG182" t="b">
        <v>1</v>
      </c>
      <c r="AH182" t="s">
        <v>976</v>
      </c>
      <c r="AI182" t="s">
        <v>99</v>
      </c>
      <c r="AJ182" t="s">
        <v>100</v>
      </c>
      <c r="AK182">
        <v>48.75</v>
      </c>
      <c r="AL182" t="s">
        <v>101</v>
      </c>
      <c r="AN182" t="s">
        <v>977</v>
      </c>
      <c r="AO182">
        <v>1</v>
      </c>
      <c r="AP182" t="s">
        <v>103</v>
      </c>
      <c r="AQ182">
        <v>375</v>
      </c>
      <c r="AR182" t="s">
        <v>101</v>
      </c>
      <c r="AS182" t="s">
        <v>83</v>
      </c>
      <c r="AT182" t="s">
        <v>104</v>
      </c>
      <c r="AU182" t="s">
        <v>978</v>
      </c>
      <c r="AV182" t="s">
        <v>106</v>
      </c>
      <c r="AW182" t="s">
        <v>107</v>
      </c>
      <c r="AX182">
        <v>7</v>
      </c>
      <c r="AY182" t="s">
        <v>108</v>
      </c>
      <c r="AZ182" t="s">
        <v>109</v>
      </c>
      <c r="BA182" t="s">
        <v>110</v>
      </c>
      <c r="BB182" t="s">
        <v>111</v>
      </c>
      <c r="BC182" t="s">
        <v>1618</v>
      </c>
      <c r="BD182" s="1">
        <v>45020</v>
      </c>
      <c r="BE182" t="s">
        <v>979</v>
      </c>
      <c r="BF182" s="1">
        <v>44803</v>
      </c>
      <c r="BG182" t="s">
        <v>114</v>
      </c>
      <c r="BH182" s="1">
        <v>44981</v>
      </c>
      <c r="BI182">
        <v>1</v>
      </c>
      <c r="BJ182">
        <v>2.15</v>
      </c>
      <c r="BK182">
        <v>2.15</v>
      </c>
      <c r="BL182" t="s">
        <v>123</v>
      </c>
      <c r="BM182" t="s">
        <v>124</v>
      </c>
      <c r="BN182">
        <v>0.06</v>
      </c>
      <c r="BO182">
        <v>0.18</v>
      </c>
      <c r="BP182">
        <v>1</v>
      </c>
      <c r="BQ182" t="s">
        <v>117</v>
      </c>
      <c r="BR182" t="s">
        <v>118</v>
      </c>
      <c r="BS182" t="s">
        <v>119</v>
      </c>
      <c r="BT182" t="s">
        <v>120</v>
      </c>
      <c r="BW182" t="b">
        <v>0</v>
      </c>
      <c r="BX182" t="b">
        <v>1</v>
      </c>
      <c r="BY182">
        <f>VLOOKUP(AA182,Comps2,6,FALSE)</f>
        <v>184</v>
      </c>
      <c r="BZ182">
        <f>VLOOKUP(AA182,Comps2,7,FALSE)</f>
        <v>200</v>
      </c>
      <c r="CA182" t="str">
        <f>VLOOKUP(AA182,Comps2,8,FALSE)</f>
        <v>mm</v>
      </c>
      <c r="CB182" t="str">
        <f>VLOOKUP(AA182,Comps2,9,FALSE)</f>
        <v>Field</v>
      </c>
      <c r="CC182">
        <f>VLOOKUP(AA182,Comps2,10,FALSE)</f>
        <v>165</v>
      </c>
      <c r="CD182" t="str">
        <f>VLOOKUP(AA182,Comps2,11,FALSE)</f>
        <v>g</v>
      </c>
      <c r="CE182" t="str">
        <f>VLOOKUP(AA182,Comps2,12,FALSE)</f>
        <v>Field</v>
      </c>
      <c r="CF182">
        <f>VLOOKUP(AA182,Comps2,13,FALSE)</f>
        <v>0</v>
      </c>
      <c r="CG182" t="e">
        <f>VLOOKUP(AA182,Comps2,14,FALSE)</f>
        <v>#N/A</v>
      </c>
      <c r="CH182" t="str">
        <f>VLOOKUP(AA182,Comps2,15,FALSE)</f>
        <v>LAB</v>
      </c>
    </row>
    <row r="183" spans="1:86" x14ac:dyDescent="0.25">
      <c r="A183" s="1">
        <v>44803</v>
      </c>
      <c r="B183">
        <v>8</v>
      </c>
      <c r="C183">
        <v>2022</v>
      </c>
      <c r="D183" t="s">
        <v>972</v>
      </c>
      <c r="E183" t="s">
        <v>973</v>
      </c>
      <c r="F183" t="s">
        <v>78</v>
      </c>
      <c r="G183" t="s">
        <v>79</v>
      </c>
      <c r="H183" t="s">
        <v>80</v>
      </c>
      <c r="I183" t="s">
        <v>81</v>
      </c>
      <c r="J183" t="s">
        <v>82</v>
      </c>
      <c r="K183" t="s">
        <v>83</v>
      </c>
      <c r="M183" t="s">
        <v>782</v>
      </c>
      <c r="N183" t="s">
        <v>86</v>
      </c>
      <c r="O183" s="2">
        <v>0.57291666666666663</v>
      </c>
      <c r="P183" t="s">
        <v>783</v>
      </c>
      <c r="Q183">
        <v>1</v>
      </c>
      <c r="R183" t="s">
        <v>88</v>
      </c>
      <c r="S183">
        <v>33.20900125</v>
      </c>
      <c r="T183">
        <v>-117.40103499999999</v>
      </c>
      <c r="U183" t="s">
        <v>89</v>
      </c>
      <c r="V183" t="b">
        <v>0</v>
      </c>
      <c r="W183">
        <v>9</v>
      </c>
      <c r="X183" t="s">
        <v>784</v>
      </c>
      <c r="Y183" t="s">
        <v>91</v>
      </c>
      <c r="AA183" t="s">
        <v>980</v>
      </c>
      <c r="AB183" t="s">
        <v>787</v>
      </c>
      <c r="AC183" t="s">
        <v>788</v>
      </c>
      <c r="AD183" t="s">
        <v>96</v>
      </c>
      <c r="AE183">
        <v>1</v>
      </c>
      <c r="AF183" t="s">
        <v>981</v>
      </c>
      <c r="AG183" t="b">
        <v>1</v>
      </c>
      <c r="AH183" t="s">
        <v>982</v>
      </c>
      <c r="AI183" t="s">
        <v>99</v>
      </c>
      <c r="AJ183" t="s">
        <v>100</v>
      </c>
      <c r="AK183">
        <v>56.25</v>
      </c>
      <c r="AL183" t="s">
        <v>101</v>
      </c>
      <c r="AN183" t="s">
        <v>977</v>
      </c>
      <c r="AO183">
        <v>1</v>
      </c>
      <c r="AP183" t="s">
        <v>103</v>
      </c>
      <c r="AQ183">
        <v>375</v>
      </c>
      <c r="AR183" t="s">
        <v>101</v>
      </c>
      <c r="AS183" t="s">
        <v>83</v>
      </c>
      <c r="AT183" t="s">
        <v>104</v>
      </c>
      <c r="AU183" t="s">
        <v>978</v>
      </c>
      <c r="AV183" t="s">
        <v>106</v>
      </c>
      <c r="AW183" t="s">
        <v>107</v>
      </c>
      <c r="AX183">
        <v>7</v>
      </c>
      <c r="AY183" t="s">
        <v>108</v>
      </c>
      <c r="AZ183" t="s">
        <v>109</v>
      </c>
      <c r="BA183" t="s">
        <v>110</v>
      </c>
      <c r="BB183" t="s">
        <v>111</v>
      </c>
      <c r="BC183" t="s">
        <v>1618</v>
      </c>
      <c r="BD183" s="1">
        <v>45020</v>
      </c>
      <c r="BE183" t="s">
        <v>979</v>
      </c>
      <c r="BF183" s="1">
        <v>44803</v>
      </c>
      <c r="BG183" t="s">
        <v>114</v>
      </c>
      <c r="BH183" s="1">
        <v>44981</v>
      </c>
      <c r="BI183">
        <v>1</v>
      </c>
      <c r="BJ183">
        <v>2.15</v>
      </c>
      <c r="BK183">
        <v>2.15</v>
      </c>
      <c r="BL183" t="s">
        <v>123</v>
      </c>
      <c r="BM183" t="s">
        <v>124</v>
      </c>
      <c r="BN183">
        <v>0.06</v>
      </c>
      <c r="BO183">
        <v>0.18</v>
      </c>
      <c r="BP183">
        <v>1</v>
      </c>
      <c r="BQ183" t="s">
        <v>117</v>
      </c>
      <c r="BR183" t="s">
        <v>118</v>
      </c>
      <c r="BS183" t="s">
        <v>119</v>
      </c>
      <c r="BT183" t="s">
        <v>120</v>
      </c>
      <c r="BW183" t="b">
        <v>0</v>
      </c>
      <c r="BX183" t="b">
        <v>1</v>
      </c>
      <c r="BY183">
        <f>VLOOKUP(AA183,Comps2,6,FALSE)</f>
        <v>191</v>
      </c>
      <c r="BZ183">
        <f>VLOOKUP(AA183,Comps2,7,FALSE)</f>
        <v>210</v>
      </c>
      <c r="CA183" t="str">
        <f>VLOOKUP(AA183,Comps2,8,FALSE)</f>
        <v>mm</v>
      </c>
      <c r="CB183" t="str">
        <f>VLOOKUP(AA183,Comps2,9,FALSE)</f>
        <v>Field</v>
      </c>
      <c r="CC183">
        <f>VLOOKUP(AA183,Comps2,10,FALSE)</f>
        <v>195</v>
      </c>
      <c r="CD183" t="str">
        <f>VLOOKUP(AA183,Comps2,11,FALSE)</f>
        <v>g</v>
      </c>
      <c r="CE183" t="str">
        <f>VLOOKUP(AA183,Comps2,12,FALSE)</f>
        <v>Field</v>
      </c>
      <c r="CF183">
        <f>VLOOKUP(AA183,Comps2,13,FALSE)</f>
        <v>0</v>
      </c>
      <c r="CG183" t="e">
        <f>VLOOKUP(AA183,Comps2,14,FALSE)</f>
        <v>#N/A</v>
      </c>
      <c r="CH183" t="str">
        <f>VLOOKUP(AA183,Comps2,15,FALSE)</f>
        <v>LAB</v>
      </c>
    </row>
    <row r="184" spans="1:86" x14ac:dyDescent="0.25">
      <c r="A184" s="1">
        <v>44803</v>
      </c>
      <c r="B184">
        <v>8</v>
      </c>
      <c r="C184">
        <v>2022</v>
      </c>
      <c r="D184" t="s">
        <v>972</v>
      </c>
      <c r="E184" t="s">
        <v>973</v>
      </c>
      <c r="F184" t="s">
        <v>78</v>
      </c>
      <c r="G184" t="s">
        <v>79</v>
      </c>
      <c r="H184" t="s">
        <v>80</v>
      </c>
      <c r="I184" t="s">
        <v>81</v>
      </c>
      <c r="J184" t="s">
        <v>82</v>
      </c>
      <c r="K184" t="s">
        <v>83</v>
      </c>
      <c r="M184" t="s">
        <v>782</v>
      </c>
      <c r="N184" t="s">
        <v>86</v>
      </c>
      <c r="O184" s="2">
        <v>0.57291666666666663</v>
      </c>
      <c r="P184" t="s">
        <v>783</v>
      </c>
      <c r="Q184">
        <v>1</v>
      </c>
      <c r="R184" t="s">
        <v>88</v>
      </c>
      <c r="S184">
        <v>33.20900125</v>
      </c>
      <c r="T184">
        <v>-117.40103499999999</v>
      </c>
      <c r="U184" t="s">
        <v>89</v>
      </c>
      <c r="V184" t="b">
        <v>0</v>
      </c>
      <c r="W184">
        <v>9</v>
      </c>
      <c r="X184" t="s">
        <v>784</v>
      </c>
      <c r="Y184" t="s">
        <v>91</v>
      </c>
      <c r="AA184" t="s">
        <v>983</v>
      </c>
      <c r="AB184" t="s">
        <v>787</v>
      </c>
      <c r="AC184" t="s">
        <v>788</v>
      </c>
      <c r="AD184" t="s">
        <v>96</v>
      </c>
      <c r="AE184">
        <v>1</v>
      </c>
      <c r="AF184" t="s">
        <v>984</v>
      </c>
      <c r="AG184" t="b">
        <v>1</v>
      </c>
      <c r="AH184" t="s">
        <v>985</v>
      </c>
      <c r="AI184" t="s">
        <v>99</v>
      </c>
      <c r="AJ184" t="s">
        <v>100</v>
      </c>
      <c r="AK184">
        <v>56.25</v>
      </c>
      <c r="AL184" t="s">
        <v>101</v>
      </c>
      <c r="AN184" t="s">
        <v>977</v>
      </c>
      <c r="AO184">
        <v>1</v>
      </c>
      <c r="AP184" t="s">
        <v>103</v>
      </c>
      <c r="AQ184">
        <v>375</v>
      </c>
      <c r="AR184" t="s">
        <v>101</v>
      </c>
      <c r="AS184" t="s">
        <v>83</v>
      </c>
      <c r="AT184" t="s">
        <v>104</v>
      </c>
      <c r="AU184" t="s">
        <v>978</v>
      </c>
      <c r="AV184" t="s">
        <v>106</v>
      </c>
      <c r="AW184" t="s">
        <v>107</v>
      </c>
      <c r="AX184">
        <v>7</v>
      </c>
      <c r="AY184" t="s">
        <v>108</v>
      </c>
      <c r="AZ184" t="s">
        <v>109</v>
      </c>
      <c r="BA184" t="s">
        <v>110</v>
      </c>
      <c r="BB184" t="s">
        <v>111</v>
      </c>
      <c r="BC184" t="s">
        <v>1618</v>
      </c>
      <c r="BD184" s="1">
        <v>45020</v>
      </c>
      <c r="BE184" t="s">
        <v>979</v>
      </c>
      <c r="BF184" s="1">
        <v>44803</v>
      </c>
      <c r="BG184" t="s">
        <v>114</v>
      </c>
      <c r="BH184" s="1">
        <v>44981</v>
      </c>
      <c r="BI184">
        <v>1</v>
      </c>
      <c r="BJ184">
        <v>2.15</v>
      </c>
      <c r="BK184">
        <v>2.15</v>
      </c>
      <c r="BL184" t="s">
        <v>123</v>
      </c>
      <c r="BM184" t="s">
        <v>124</v>
      </c>
      <c r="BN184">
        <v>0.06</v>
      </c>
      <c r="BO184">
        <v>0.18</v>
      </c>
      <c r="BP184">
        <v>1</v>
      </c>
      <c r="BQ184" t="s">
        <v>117</v>
      </c>
      <c r="BR184" t="s">
        <v>118</v>
      </c>
      <c r="BS184" t="s">
        <v>119</v>
      </c>
      <c r="BT184" t="s">
        <v>120</v>
      </c>
      <c r="BW184" t="b">
        <v>0</v>
      </c>
      <c r="BX184" t="b">
        <v>1</v>
      </c>
      <c r="BY184">
        <f>VLOOKUP(AA184,Comps2,6,FALSE)</f>
        <v>198</v>
      </c>
      <c r="BZ184">
        <f>VLOOKUP(AA184,Comps2,7,FALSE)</f>
        <v>217</v>
      </c>
      <c r="CA184" t="str">
        <f>VLOOKUP(AA184,Comps2,8,FALSE)</f>
        <v>mm</v>
      </c>
      <c r="CB184" t="str">
        <f>VLOOKUP(AA184,Comps2,9,FALSE)</f>
        <v>Field</v>
      </c>
      <c r="CC184">
        <f>VLOOKUP(AA184,Comps2,10,FALSE)</f>
        <v>195</v>
      </c>
      <c r="CD184" t="str">
        <f>VLOOKUP(AA184,Comps2,11,FALSE)</f>
        <v>g</v>
      </c>
      <c r="CE184" t="str">
        <f>VLOOKUP(AA184,Comps2,12,FALSE)</f>
        <v>Field</v>
      </c>
      <c r="CF184">
        <f>VLOOKUP(AA184,Comps2,13,FALSE)</f>
        <v>0</v>
      </c>
      <c r="CG184" t="e">
        <f>VLOOKUP(AA184,Comps2,14,FALSE)</f>
        <v>#N/A</v>
      </c>
      <c r="CH184" t="str">
        <f>VLOOKUP(AA184,Comps2,15,FALSE)</f>
        <v>LAB</v>
      </c>
    </row>
    <row r="185" spans="1:86" x14ac:dyDescent="0.25">
      <c r="A185" s="1">
        <v>44803</v>
      </c>
      <c r="B185">
        <v>8</v>
      </c>
      <c r="C185">
        <v>2022</v>
      </c>
      <c r="D185" t="s">
        <v>972</v>
      </c>
      <c r="E185" t="s">
        <v>973</v>
      </c>
      <c r="F185" t="s">
        <v>78</v>
      </c>
      <c r="G185" t="s">
        <v>79</v>
      </c>
      <c r="H185" t="s">
        <v>80</v>
      </c>
      <c r="I185" t="s">
        <v>81</v>
      </c>
      <c r="J185" t="s">
        <v>82</v>
      </c>
      <c r="K185" t="s">
        <v>83</v>
      </c>
      <c r="M185" t="s">
        <v>782</v>
      </c>
      <c r="N185" t="s">
        <v>86</v>
      </c>
      <c r="O185" s="2">
        <v>0.57291666666666663</v>
      </c>
      <c r="P185" t="s">
        <v>783</v>
      </c>
      <c r="Q185">
        <v>1</v>
      </c>
      <c r="R185" t="s">
        <v>88</v>
      </c>
      <c r="S185">
        <v>33.20900125</v>
      </c>
      <c r="T185">
        <v>-117.40103499999999</v>
      </c>
      <c r="U185" t="s">
        <v>89</v>
      </c>
      <c r="V185" t="b">
        <v>0</v>
      </c>
      <c r="W185">
        <v>9</v>
      </c>
      <c r="X185" t="s">
        <v>784</v>
      </c>
      <c r="Y185" t="s">
        <v>91</v>
      </c>
      <c r="AA185" t="s">
        <v>986</v>
      </c>
      <c r="AB185" t="s">
        <v>787</v>
      </c>
      <c r="AC185" t="s">
        <v>788</v>
      </c>
      <c r="AD185" t="s">
        <v>96</v>
      </c>
      <c r="AE185">
        <v>1</v>
      </c>
      <c r="AF185" t="s">
        <v>987</v>
      </c>
      <c r="AG185" t="b">
        <v>1</v>
      </c>
      <c r="AH185" t="s">
        <v>988</v>
      </c>
      <c r="AI185" t="s">
        <v>99</v>
      </c>
      <c r="AJ185" t="s">
        <v>100</v>
      </c>
      <c r="AK185">
        <v>108.75</v>
      </c>
      <c r="AL185" t="s">
        <v>101</v>
      </c>
      <c r="AN185" t="s">
        <v>977</v>
      </c>
      <c r="AO185">
        <v>1</v>
      </c>
      <c r="AP185" t="s">
        <v>103</v>
      </c>
      <c r="AQ185">
        <v>375</v>
      </c>
      <c r="AR185" t="s">
        <v>101</v>
      </c>
      <c r="AS185" t="s">
        <v>83</v>
      </c>
      <c r="AT185" t="s">
        <v>104</v>
      </c>
      <c r="AU185" t="s">
        <v>978</v>
      </c>
      <c r="AV185" t="s">
        <v>106</v>
      </c>
      <c r="AW185" t="s">
        <v>107</v>
      </c>
      <c r="AX185">
        <v>7</v>
      </c>
      <c r="AY185" t="s">
        <v>108</v>
      </c>
      <c r="AZ185" t="s">
        <v>109</v>
      </c>
      <c r="BA185" t="s">
        <v>110</v>
      </c>
      <c r="BB185" t="s">
        <v>111</v>
      </c>
      <c r="BC185" t="s">
        <v>1618</v>
      </c>
      <c r="BD185" s="1">
        <v>45020</v>
      </c>
      <c r="BE185" t="s">
        <v>979</v>
      </c>
      <c r="BF185" s="1">
        <v>44803</v>
      </c>
      <c r="BG185" t="s">
        <v>114</v>
      </c>
      <c r="BH185" s="1">
        <v>44981</v>
      </c>
      <c r="BI185">
        <v>1</v>
      </c>
      <c r="BJ185">
        <v>2.15</v>
      </c>
      <c r="BK185">
        <v>2.15</v>
      </c>
      <c r="BL185" t="s">
        <v>123</v>
      </c>
      <c r="BM185" t="s">
        <v>124</v>
      </c>
      <c r="BN185">
        <v>0.06</v>
      </c>
      <c r="BO185">
        <v>0.18</v>
      </c>
      <c r="BP185">
        <v>1</v>
      </c>
      <c r="BQ185" t="s">
        <v>117</v>
      </c>
      <c r="BR185" t="s">
        <v>118</v>
      </c>
      <c r="BS185" t="s">
        <v>119</v>
      </c>
      <c r="BT185" t="s">
        <v>120</v>
      </c>
      <c r="BW185" t="b">
        <v>0</v>
      </c>
      <c r="BX185" t="b">
        <v>1</v>
      </c>
      <c r="BY185">
        <f>VLOOKUP(AA185,Comps2,6,FALSE)</f>
        <v>246</v>
      </c>
      <c r="BZ185">
        <f>VLOOKUP(AA185,Comps2,7,FALSE)</f>
        <v>266</v>
      </c>
      <c r="CA185" t="str">
        <f>VLOOKUP(AA185,Comps2,8,FALSE)</f>
        <v>mm</v>
      </c>
      <c r="CB185" t="str">
        <f>VLOOKUP(AA185,Comps2,9,FALSE)</f>
        <v>Field</v>
      </c>
      <c r="CC185">
        <f>VLOOKUP(AA185,Comps2,10,FALSE)</f>
        <v>365</v>
      </c>
      <c r="CD185" t="str">
        <f>VLOOKUP(AA185,Comps2,11,FALSE)</f>
        <v>g</v>
      </c>
      <c r="CE185" t="str">
        <f>VLOOKUP(AA185,Comps2,12,FALSE)</f>
        <v>Field</v>
      </c>
      <c r="CF185">
        <f>VLOOKUP(AA185,Comps2,13,FALSE)</f>
        <v>0</v>
      </c>
      <c r="CG185" t="e">
        <f>VLOOKUP(AA185,Comps2,14,FALSE)</f>
        <v>#N/A</v>
      </c>
      <c r="CH185" t="str">
        <f>VLOOKUP(AA185,Comps2,15,FALSE)</f>
        <v>LAB</v>
      </c>
    </row>
    <row r="186" spans="1:86" x14ac:dyDescent="0.25">
      <c r="A186" s="1">
        <v>44803</v>
      </c>
      <c r="B186">
        <v>8</v>
      </c>
      <c r="C186">
        <v>2022</v>
      </c>
      <c r="D186" t="s">
        <v>972</v>
      </c>
      <c r="E186" t="s">
        <v>973</v>
      </c>
      <c r="F186" t="s">
        <v>78</v>
      </c>
      <c r="G186" t="s">
        <v>79</v>
      </c>
      <c r="H186" t="s">
        <v>80</v>
      </c>
      <c r="I186" t="s">
        <v>81</v>
      </c>
      <c r="J186" t="s">
        <v>82</v>
      </c>
      <c r="K186" t="s">
        <v>83</v>
      </c>
      <c r="M186" t="s">
        <v>782</v>
      </c>
      <c r="N186" t="s">
        <v>86</v>
      </c>
      <c r="O186" s="2">
        <v>0.57291666666666663</v>
      </c>
      <c r="P186" t="s">
        <v>783</v>
      </c>
      <c r="Q186">
        <v>1</v>
      </c>
      <c r="R186" t="s">
        <v>88</v>
      </c>
      <c r="S186">
        <v>33.20900125</v>
      </c>
      <c r="T186">
        <v>-117.40103499999999</v>
      </c>
      <c r="U186" t="s">
        <v>89</v>
      </c>
      <c r="V186" t="b">
        <v>0</v>
      </c>
      <c r="W186">
        <v>9</v>
      </c>
      <c r="X186" t="s">
        <v>784</v>
      </c>
      <c r="Y186" t="s">
        <v>91</v>
      </c>
      <c r="AA186" t="s">
        <v>989</v>
      </c>
      <c r="AB186" t="s">
        <v>787</v>
      </c>
      <c r="AC186" t="s">
        <v>788</v>
      </c>
      <c r="AD186" t="s">
        <v>96</v>
      </c>
      <c r="AE186">
        <v>1</v>
      </c>
      <c r="AF186" t="s">
        <v>990</v>
      </c>
      <c r="AG186" t="b">
        <v>1</v>
      </c>
      <c r="AH186" t="s">
        <v>991</v>
      </c>
      <c r="AI186" t="s">
        <v>99</v>
      </c>
      <c r="AJ186" t="s">
        <v>100</v>
      </c>
      <c r="AK186">
        <v>105</v>
      </c>
      <c r="AL186" t="s">
        <v>101</v>
      </c>
      <c r="AN186" t="s">
        <v>977</v>
      </c>
      <c r="AO186">
        <v>1</v>
      </c>
      <c r="AP186" t="s">
        <v>103</v>
      </c>
      <c r="AQ186">
        <v>375</v>
      </c>
      <c r="AR186" t="s">
        <v>101</v>
      </c>
      <c r="AS186" t="s">
        <v>83</v>
      </c>
      <c r="AT186" t="s">
        <v>104</v>
      </c>
      <c r="AU186" t="s">
        <v>978</v>
      </c>
      <c r="AV186" t="s">
        <v>106</v>
      </c>
      <c r="AW186" t="s">
        <v>107</v>
      </c>
      <c r="AX186">
        <v>7</v>
      </c>
      <c r="AY186" t="s">
        <v>108</v>
      </c>
      <c r="AZ186" t="s">
        <v>109</v>
      </c>
      <c r="BA186" t="s">
        <v>110</v>
      </c>
      <c r="BB186" t="s">
        <v>111</v>
      </c>
      <c r="BC186" t="s">
        <v>1618</v>
      </c>
      <c r="BD186" s="1">
        <v>45020</v>
      </c>
      <c r="BE186" t="s">
        <v>979</v>
      </c>
      <c r="BF186" s="1">
        <v>44803</v>
      </c>
      <c r="BG186" t="s">
        <v>114</v>
      </c>
      <c r="BH186" s="1">
        <v>44981</v>
      </c>
      <c r="BI186">
        <v>1</v>
      </c>
      <c r="BJ186">
        <v>2.15</v>
      </c>
      <c r="BK186">
        <v>2.15</v>
      </c>
      <c r="BL186" t="s">
        <v>123</v>
      </c>
      <c r="BM186" t="s">
        <v>124</v>
      </c>
      <c r="BN186">
        <v>0.06</v>
      </c>
      <c r="BO186">
        <v>0.18</v>
      </c>
      <c r="BP186">
        <v>1</v>
      </c>
      <c r="BQ186" t="s">
        <v>117</v>
      </c>
      <c r="BR186" t="s">
        <v>118</v>
      </c>
      <c r="BS186" t="s">
        <v>119</v>
      </c>
      <c r="BT186" t="s">
        <v>120</v>
      </c>
      <c r="BW186" t="b">
        <v>0</v>
      </c>
      <c r="BX186" t="b">
        <v>1</v>
      </c>
      <c r="BY186">
        <f>VLOOKUP(AA186,Comps2,6,FALSE)</f>
        <v>240</v>
      </c>
      <c r="BZ186">
        <f>VLOOKUP(AA186,Comps2,7,FALSE)</f>
        <v>259</v>
      </c>
      <c r="CA186" t="str">
        <f>VLOOKUP(AA186,Comps2,8,FALSE)</f>
        <v>mm</v>
      </c>
      <c r="CB186" t="str">
        <f>VLOOKUP(AA186,Comps2,9,FALSE)</f>
        <v>Field</v>
      </c>
      <c r="CC186">
        <f>VLOOKUP(AA186,Comps2,10,FALSE)</f>
        <v>350</v>
      </c>
      <c r="CD186" t="str">
        <f>VLOOKUP(AA186,Comps2,11,FALSE)</f>
        <v>g</v>
      </c>
      <c r="CE186" t="str">
        <f>VLOOKUP(AA186,Comps2,12,FALSE)</f>
        <v>Field</v>
      </c>
      <c r="CF186">
        <f>VLOOKUP(AA186,Comps2,13,FALSE)</f>
        <v>0</v>
      </c>
      <c r="CG186" t="e">
        <f>VLOOKUP(AA186,Comps2,14,FALSE)</f>
        <v>#N/A</v>
      </c>
      <c r="CH186" t="str">
        <f>VLOOKUP(AA186,Comps2,15,FALSE)</f>
        <v>LAB</v>
      </c>
    </row>
    <row r="187" spans="1:86" x14ac:dyDescent="0.25">
      <c r="A187" s="1">
        <v>44803</v>
      </c>
      <c r="B187">
        <v>8</v>
      </c>
      <c r="C187">
        <v>2022</v>
      </c>
      <c r="D187" t="s">
        <v>972</v>
      </c>
      <c r="E187" t="s">
        <v>973</v>
      </c>
      <c r="F187" t="s">
        <v>78</v>
      </c>
      <c r="G187" t="s">
        <v>79</v>
      </c>
      <c r="H187" t="s">
        <v>80</v>
      </c>
      <c r="I187" t="s">
        <v>81</v>
      </c>
      <c r="J187" t="s">
        <v>82</v>
      </c>
      <c r="K187" t="s">
        <v>83</v>
      </c>
      <c r="M187" t="s">
        <v>782</v>
      </c>
      <c r="N187" t="s">
        <v>86</v>
      </c>
      <c r="O187" s="2">
        <v>0.57291666666666663</v>
      </c>
      <c r="P187" t="s">
        <v>783</v>
      </c>
      <c r="Q187">
        <v>1</v>
      </c>
      <c r="R187" t="s">
        <v>88</v>
      </c>
      <c r="S187">
        <v>33.20900125</v>
      </c>
      <c r="T187">
        <v>-117.40103499999999</v>
      </c>
      <c r="U187" t="s">
        <v>89</v>
      </c>
      <c r="V187" t="b">
        <v>0</v>
      </c>
      <c r="W187">
        <v>9</v>
      </c>
      <c r="X187" t="s">
        <v>784</v>
      </c>
      <c r="Y187" t="s">
        <v>91</v>
      </c>
      <c r="AA187" t="s">
        <v>992</v>
      </c>
      <c r="AB187" t="s">
        <v>531</v>
      </c>
      <c r="AC187" t="s">
        <v>532</v>
      </c>
      <c r="AD187" t="s">
        <v>96</v>
      </c>
      <c r="AE187">
        <v>1</v>
      </c>
      <c r="AF187" t="s">
        <v>993</v>
      </c>
      <c r="AG187" t="b">
        <v>1</v>
      </c>
      <c r="AH187" t="s">
        <v>994</v>
      </c>
      <c r="AI187" t="s">
        <v>99</v>
      </c>
      <c r="AJ187" t="s">
        <v>100</v>
      </c>
      <c r="AK187">
        <v>69.2</v>
      </c>
      <c r="AL187" t="s">
        <v>101</v>
      </c>
      <c r="AN187" t="s">
        <v>995</v>
      </c>
      <c r="AO187">
        <v>1</v>
      </c>
      <c r="AP187" t="s">
        <v>103</v>
      </c>
      <c r="AQ187">
        <v>400.38</v>
      </c>
      <c r="AR187" t="s">
        <v>101</v>
      </c>
      <c r="AS187" t="s">
        <v>83</v>
      </c>
      <c r="AT187" t="s">
        <v>104</v>
      </c>
      <c r="AU187" t="s">
        <v>996</v>
      </c>
      <c r="AV187" t="s">
        <v>106</v>
      </c>
      <c r="AW187" t="s">
        <v>107</v>
      </c>
      <c r="AX187">
        <v>7</v>
      </c>
      <c r="AY187" t="s">
        <v>108</v>
      </c>
      <c r="AZ187" t="s">
        <v>109</v>
      </c>
      <c r="BA187" t="s">
        <v>110</v>
      </c>
      <c r="BB187" t="s">
        <v>111</v>
      </c>
      <c r="BC187" t="s">
        <v>1614</v>
      </c>
      <c r="BD187" s="1">
        <v>45020</v>
      </c>
      <c r="BE187" t="s">
        <v>997</v>
      </c>
      <c r="BF187" s="1">
        <v>44803</v>
      </c>
      <c r="BG187" t="s">
        <v>114</v>
      </c>
      <c r="BH187" s="1">
        <v>45014</v>
      </c>
      <c r="BI187">
        <v>1</v>
      </c>
      <c r="BJ187">
        <v>1.0900000000000001</v>
      </c>
      <c r="BK187">
        <v>1.0900000000000001</v>
      </c>
      <c r="BL187" t="s">
        <v>123</v>
      </c>
      <c r="BM187" t="s">
        <v>124</v>
      </c>
      <c r="BN187">
        <v>0.06</v>
      </c>
      <c r="BO187">
        <v>0.18</v>
      </c>
      <c r="BP187">
        <v>1</v>
      </c>
      <c r="BQ187" t="s">
        <v>117</v>
      </c>
      <c r="BR187" t="s">
        <v>118</v>
      </c>
      <c r="BS187" t="s">
        <v>119</v>
      </c>
      <c r="BT187" t="s">
        <v>120</v>
      </c>
      <c r="BW187" t="b">
        <v>0</v>
      </c>
      <c r="BX187" t="b">
        <v>1</v>
      </c>
      <c r="BY187">
        <f>VLOOKUP(AA187,Comps2,6,FALSE)</f>
        <v>391</v>
      </c>
      <c r="BZ187">
        <f>VLOOKUP(AA187,Comps2,7,FALSE)</f>
        <v>407</v>
      </c>
      <c r="CA187" t="str">
        <f>VLOOKUP(AA187,Comps2,8,FALSE)</f>
        <v>mm</v>
      </c>
      <c r="CB187" t="str">
        <f>VLOOKUP(AA187,Comps2,9,FALSE)</f>
        <v>Field</v>
      </c>
      <c r="CC187">
        <f>VLOOKUP(AA187,Comps2,10,FALSE)</f>
        <v>935</v>
      </c>
      <c r="CD187" t="str">
        <f>VLOOKUP(AA187,Comps2,11,FALSE)</f>
        <v>g</v>
      </c>
      <c r="CE187" t="str">
        <f>VLOOKUP(AA187,Comps2,12,FALSE)</f>
        <v>Field</v>
      </c>
      <c r="CF187">
        <f>VLOOKUP(AA187,Comps2,13,FALSE)</f>
        <v>0</v>
      </c>
      <c r="CG187" t="e">
        <f>VLOOKUP(AA187,Comps2,14,FALSE)</f>
        <v>#N/A</v>
      </c>
      <c r="CH187" t="str">
        <f>VLOOKUP(AA187,Comps2,15,FALSE)</f>
        <v>LAB</v>
      </c>
    </row>
    <row r="188" spans="1:86" x14ac:dyDescent="0.25">
      <c r="A188" s="1">
        <v>44803</v>
      </c>
      <c r="B188">
        <v>8</v>
      </c>
      <c r="C188">
        <v>2022</v>
      </c>
      <c r="D188" t="s">
        <v>972</v>
      </c>
      <c r="E188" t="s">
        <v>973</v>
      </c>
      <c r="F188" t="s">
        <v>78</v>
      </c>
      <c r="G188" t="s">
        <v>79</v>
      </c>
      <c r="H188" t="s">
        <v>80</v>
      </c>
      <c r="I188" t="s">
        <v>81</v>
      </c>
      <c r="J188" t="s">
        <v>82</v>
      </c>
      <c r="K188" t="s">
        <v>83</v>
      </c>
      <c r="M188" t="s">
        <v>782</v>
      </c>
      <c r="N188" t="s">
        <v>86</v>
      </c>
      <c r="O188" s="2">
        <v>0.57291666666666663</v>
      </c>
      <c r="P188" t="s">
        <v>783</v>
      </c>
      <c r="Q188">
        <v>1</v>
      </c>
      <c r="R188" t="s">
        <v>88</v>
      </c>
      <c r="S188">
        <v>33.20900125</v>
      </c>
      <c r="T188">
        <v>-117.40103499999999</v>
      </c>
      <c r="U188" t="s">
        <v>89</v>
      </c>
      <c r="V188" t="b">
        <v>0</v>
      </c>
      <c r="W188">
        <v>9</v>
      </c>
      <c r="X188" t="s">
        <v>784</v>
      </c>
      <c r="Y188" t="s">
        <v>91</v>
      </c>
      <c r="AA188" t="s">
        <v>998</v>
      </c>
      <c r="AB188" t="s">
        <v>531</v>
      </c>
      <c r="AC188" t="s">
        <v>532</v>
      </c>
      <c r="AD188" t="s">
        <v>96</v>
      </c>
      <c r="AE188">
        <v>1</v>
      </c>
      <c r="AF188" t="s">
        <v>999</v>
      </c>
      <c r="AG188" t="b">
        <v>1</v>
      </c>
      <c r="AH188" t="s">
        <v>1000</v>
      </c>
      <c r="AI188" t="s">
        <v>99</v>
      </c>
      <c r="AJ188" t="s">
        <v>100</v>
      </c>
      <c r="AK188">
        <v>75.599999999999994</v>
      </c>
      <c r="AL188" t="s">
        <v>101</v>
      </c>
      <c r="AN188" t="s">
        <v>995</v>
      </c>
      <c r="AO188">
        <v>1</v>
      </c>
      <c r="AP188" t="s">
        <v>103</v>
      </c>
      <c r="AQ188">
        <v>400.38</v>
      </c>
      <c r="AR188" t="s">
        <v>101</v>
      </c>
      <c r="AS188" t="s">
        <v>83</v>
      </c>
      <c r="AT188" t="s">
        <v>104</v>
      </c>
      <c r="AU188" t="s">
        <v>996</v>
      </c>
      <c r="AV188" t="s">
        <v>106</v>
      </c>
      <c r="AW188" t="s">
        <v>107</v>
      </c>
      <c r="AX188">
        <v>7</v>
      </c>
      <c r="AY188" t="s">
        <v>108</v>
      </c>
      <c r="AZ188" t="s">
        <v>109</v>
      </c>
      <c r="BA188" t="s">
        <v>110</v>
      </c>
      <c r="BB188" t="s">
        <v>111</v>
      </c>
      <c r="BC188" t="s">
        <v>1614</v>
      </c>
      <c r="BD188" s="1">
        <v>45020</v>
      </c>
      <c r="BE188" t="s">
        <v>997</v>
      </c>
      <c r="BF188" s="1">
        <v>44803</v>
      </c>
      <c r="BG188" t="s">
        <v>114</v>
      </c>
      <c r="BH188" s="1">
        <v>45014</v>
      </c>
      <c r="BI188">
        <v>1</v>
      </c>
      <c r="BJ188">
        <v>1.0900000000000001</v>
      </c>
      <c r="BK188">
        <v>1.0900000000000001</v>
      </c>
      <c r="BL188" t="s">
        <v>123</v>
      </c>
      <c r="BM188" t="s">
        <v>124</v>
      </c>
      <c r="BN188">
        <v>0.06</v>
      </c>
      <c r="BO188">
        <v>0.18</v>
      </c>
      <c r="BP188">
        <v>1</v>
      </c>
      <c r="BQ188" t="s">
        <v>117</v>
      </c>
      <c r="BR188" t="s">
        <v>118</v>
      </c>
      <c r="BS188" t="s">
        <v>119</v>
      </c>
      <c r="BT188" t="s">
        <v>120</v>
      </c>
      <c r="BW188" t="b">
        <v>0</v>
      </c>
      <c r="BX188" t="b">
        <v>1</v>
      </c>
      <c r="BY188">
        <f>VLOOKUP(AA188,Comps2,6,FALSE)</f>
        <v>426</v>
      </c>
      <c r="BZ188">
        <f>VLOOKUP(AA188,Comps2,7,FALSE)</f>
        <v>445</v>
      </c>
      <c r="CA188" t="str">
        <f>VLOOKUP(AA188,Comps2,8,FALSE)</f>
        <v>mm</v>
      </c>
      <c r="CB188" t="str">
        <f>VLOOKUP(AA188,Comps2,9,FALSE)</f>
        <v>Field</v>
      </c>
      <c r="CC188">
        <f>VLOOKUP(AA188,Comps2,10,FALSE)</f>
        <v>1025</v>
      </c>
      <c r="CD188" t="str">
        <f>VLOOKUP(AA188,Comps2,11,FALSE)</f>
        <v>g</v>
      </c>
      <c r="CE188" t="str">
        <f>VLOOKUP(AA188,Comps2,12,FALSE)</f>
        <v>Field</v>
      </c>
      <c r="CF188">
        <f>VLOOKUP(AA188,Comps2,13,FALSE)</f>
        <v>0</v>
      </c>
      <c r="CG188" t="e">
        <f>VLOOKUP(AA188,Comps2,14,FALSE)</f>
        <v>#N/A</v>
      </c>
      <c r="CH188" t="str">
        <f>VLOOKUP(AA188,Comps2,15,FALSE)</f>
        <v>LAB</v>
      </c>
    </row>
    <row r="189" spans="1:86" x14ac:dyDescent="0.25">
      <c r="A189" s="1">
        <v>44803</v>
      </c>
      <c r="B189">
        <v>8</v>
      </c>
      <c r="C189">
        <v>2022</v>
      </c>
      <c r="D189" t="s">
        <v>972</v>
      </c>
      <c r="E189" t="s">
        <v>973</v>
      </c>
      <c r="F189" t="s">
        <v>78</v>
      </c>
      <c r="G189" t="s">
        <v>79</v>
      </c>
      <c r="H189" t="s">
        <v>80</v>
      </c>
      <c r="I189" t="s">
        <v>81</v>
      </c>
      <c r="J189" t="s">
        <v>82</v>
      </c>
      <c r="K189" t="s">
        <v>83</v>
      </c>
      <c r="M189" t="s">
        <v>782</v>
      </c>
      <c r="N189" t="s">
        <v>86</v>
      </c>
      <c r="O189" s="2">
        <v>0.57291666666666663</v>
      </c>
      <c r="P189" t="s">
        <v>783</v>
      </c>
      <c r="Q189">
        <v>1</v>
      </c>
      <c r="R189" t="s">
        <v>88</v>
      </c>
      <c r="S189">
        <v>33.20900125</v>
      </c>
      <c r="T189">
        <v>-117.40103499999999</v>
      </c>
      <c r="U189" t="s">
        <v>89</v>
      </c>
      <c r="V189" t="b">
        <v>0</v>
      </c>
      <c r="W189">
        <v>9</v>
      </c>
      <c r="X189" t="s">
        <v>784</v>
      </c>
      <c r="Y189" t="s">
        <v>91</v>
      </c>
      <c r="AA189" t="s">
        <v>1001</v>
      </c>
      <c r="AB189" t="s">
        <v>531</v>
      </c>
      <c r="AC189" t="s">
        <v>532</v>
      </c>
      <c r="AD189" t="s">
        <v>96</v>
      </c>
      <c r="AE189">
        <v>1</v>
      </c>
      <c r="AF189" t="s">
        <v>1002</v>
      </c>
      <c r="AG189" t="b">
        <v>1</v>
      </c>
      <c r="AH189" t="s">
        <v>1003</v>
      </c>
      <c r="AI189" t="s">
        <v>99</v>
      </c>
      <c r="AJ189" t="s">
        <v>100</v>
      </c>
      <c r="AK189">
        <v>49.2</v>
      </c>
      <c r="AL189" t="s">
        <v>101</v>
      </c>
      <c r="AN189" t="s">
        <v>995</v>
      </c>
      <c r="AO189">
        <v>1</v>
      </c>
      <c r="AP189" t="s">
        <v>103</v>
      </c>
      <c r="AQ189">
        <v>400.38</v>
      </c>
      <c r="AR189" t="s">
        <v>101</v>
      </c>
      <c r="AS189" t="s">
        <v>83</v>
      </c>
      <c r="AT189" t="s">
        <v>104</v>
      </c>
      <c r="AU189" t="s">
        <v>996</v>
      </c>
      <c r="AV189" t="s">
        <v>106</v>
      </c>
      <c r="AW189" t="s">
        <v>107</v>
      </c>
      <c r="AX189">
        <v>7</v>
      </c>
      <c r="AY189" t="s">
        <v>108</v>
      </c>
      <c r="AZ189" t="s">
        <v>109</v>
      </c>
      <c r="BA189" t="s">
        <v>110</v>
      </c>
      <c r="BB189" t="s">
        <v>111</v>
      </c>
      <c r="BC189" t="s">
        <v>1614</v>
      </c>
      <c r="BD189" s="1">
        <v>45020</v>
      </c>
      <c r="BE189" t="s">
        <v>997</v>
      </c>
      <c r="BF189" s="1">
        <v>44803</v>
      </c>
      <c r="BG189" t="s">
        <v>114</v>
      </c>
      <c r="BH189" s="1">
        <v>45014</v>
      </c>
      <c r="BI189">
        <v>1</v>
      </c>
      <c r="BJ189">
        <v>1.0900000000000001</v>
      </c>
      <c r="BK189">
        <v>1.0900000000000001</v>
      </c>
      <c r="BL189" t="s">
        <v>123</v>
      </c>
      <c r="BM189" t="s">
        <v>124</v>
      </c>
      <c r="BN189">
        <v>0.06</v>
      </c>
      <c r="BO189">
        <v>0.18</v>
      </c>
      <c r="BP189">
        <v>1</v>
      </c>
      <c r="BQ189" t="s">
        <v>117</v>
      </c>
      <c r="BR189" t="s">
        <v>118</v>
      </c>
      <c r="BS189" t="s">
        <v>119</v>
      </c>
      <c r="BT189" t="s">
        <v>120</v>
      </c>
      <c r="BW189" t="b">
        <v>0</v>
      </c>
      <c r="BX189" t="b">
        <v>1</v>
      </c>
      <c r="BY189">
        <f>VLOOKUP(AA189,Comps2,6,FALSE)</f>
        <v>374</v>
      </c>
      <c r="BZ189">
        <f>VLOOKUP(AA189,Comps2,7,FALSE)</f>
        <v>381</v>
      </c>
      <c r="CA189" t="str">
        <f>VLOOKUP(AA189,Comps2,8,FALSE)</f>
        <v>mm</v>
      </c>
      <c r="CB189" t="str">
        <f>VLOOKUP(AA189,Comps2,9,FALSE)</f>
        <v>Field</v>
      </c>
      <c r="CC189">
        <f>VLOOKUP(AA189,Comps2,10,FALSE)</f>
        <v>665</v>
      </c>
      <c r="CD189" t="str">
        <f>VLOOKUP(AA189,Comps2,11,FALSE)</f>
        <v>g</v>
      </c>
      <c r="CE189" t="str">
        <f>VLOOKUP(AA189,Comps2,12,FALSE)</f>
        <v>Field</v>
      </c>
      <c r="CF189">
        <f>VLOOKUP(AA189,Comps2,13,FALSE)</f>
        <v>0</v>
      </c>
      <c r="CG189" t="e">
        <f>VLOOKUP(AA189,Comps2,14,FALSE)</f>
        <v>#N/A</v>
      </c>
      <c r="CH189" t="str">
        <f>VLOOKUP(AA189,Comps2,15,FALSE)</f>
        <v>LAB</v>
      </c>
    </row>
    <row r="190" spans="1:86" x14ac:dyDescent="0.25">
      <c r="A190" s="1">
        <v>44803</v>
      </c>
      <c r="B190">
        <v>8</v>
      </c>
      <c r="C190">
        <v>2022</v>
      </c>
      <c r="D190" t="s">
        <v>972</v>
      </c>
      <c r="E190" t="s">
        <v>973</v>
      </c>
      <c r="F190" t="s">
        <v>78</v>
      </c>
      <c r="G190" t="s">
        <v>79</v>
      </c>
      <c r="H190" t="s">
        <v>80</v>
      </c>
      <c r="I190" t="s">
        <v>81</v>
      </c>
      <c r="J190" t="s">
        <v>82</v>
      </c>
      <c r="K190" t="s">
        <v>83</v>
      </c>
      <c r="M190" t="s">
        <v>782</v>
      </c>
      <c r="N190" t="s">
        <v>86</v>
      </c>
      <c r="O190" s="2">
        <v>0.57291666666666663</v>
      </c>
      <c r="P190" t="s">
        <v>783</v>
      </c>
      <c r="Q190">
        <v>1</v>
      </c>
      <c r="R190" t="s">
        <v>88</v>
      </c>
      <c r="S190">
        <v>33.20900125</v>
      </c>
      <c r="T190">
        <v>-117.40103499999999</v>
      </c>
      <c r="U190" t="s">
        <v>89</v>
      </c>
      <c r="V190" t="b">
        <v>0</v>
      </c>
      <c r="W190">
        <v>9</v>
      </c>
      <c r="X190" t="s">
        <v>784</v>
      </c>
      <c r="Y190" t="s">
        <v>91</v>
      </c>
      <c r="AA190" t="s">
        <v>1004</v>
      </c>
      <c r="AB190" t="s">
        <v>531</v>
      </c>
      <c r="AC190" t="s">
        <v>532</v>
      </c>
      <c r="AD190" t="s">
        <v>96</v>
      </c>
      <c r="AE190">
        <v>1</v>
      </c>
      <c r="AF190" t="s">
        <v>1005</v>
      </c>
      <c r="AG190" t="b">
        <v>1</v>
      </c>
      <c r="AH190" t="s">
        <v>1006</v>
      </c>
      <c r="AI190" t="s">
        <v>99</v>
      </c>
      <c r="AJ190" t="s">
        <v>100</v>
      </c>
      <c r="AK190">
        <v>91.2</v>
      </c>
      <c r="AL190" t="s">
        <v>101</v>
      </c>
      <c r="AN190" t="s">
        <v>995</v>
      </c>
      <c r="AO190">
        <v>1</v>
      </c>
      <c r="AP190" t="s">
        <v>103</v>
      </c>
      <c r="AQ190">
        <v>400.38</v>
      </c>
      <c r="AR190" t="s">
        <v>101</v>
      </c>
      <c r="AS190" t="s">
        <v>83</v>
      </c>
      <c r="AT190" t="s">
        <v>104</v>
      </c>
      <c r="AU190" t="s">
        <v>996</v>
      </c>
      <c r="AV190" t="s">
        <v>106</v>
      </c>
      <c r="AW190" t="s">
        <v>107</v>
      </c>
      <c r="AX190">
        <v>7</v>
      </c>
      <c r="AY190" t="s">
        <v>108</v>
      </c>
      <c r="AZ190" t="s">
        <v>109</v>
      </c>
      <c r="BA190" t="s">
        <v>110</v>
      </c>
      <c r="BB190" t="s">
        <v>111</v>
      </c>
      <c r="BC190" t="s">
        <v>1614</v>
      </c>
      <c r="BD190" s="1">
        <v>45020</v>
      </c>
      <c r="BE190" t="s">
        <v>997</v>
      </c>
      <c r="BF190" s="1">
        <v>44803</v>
      </c>
      <c r="BG190" t="s">
        <v>114</v>
      </c>
      <c r="BH190" s="1">
        <v>45014</v>
      </c>
      <c r="BI190">
        <v>1</v>
      </c>
      <c r="BJ190">
        <v>1.0900000000000001</v>
      </c>
      <c r="BK190">
        <v>1.0900000000000001</v>
      </c>
      <c r="BL190" t="s">
        <v>123</v>
      </c>
      <c r="BM190" t="s">
        <v>124</v>
      </c>
      <c r="BN190">
        <v>0.06</v>
      </c>
      <c r="BO190">
        <v>0.18</v>
      </c>
      <c r="BP190">
        <v>1</v>
      </c>
      <c r="BQ190" t="s">
        <v>117</v>
      </c>
      <c r="BR190" t="s">
        <v>118</v>
      </c>
      <c r="BS190" t="s">
        <v>119</v>
      </c>
      <c r="BT190" t="s">
        <v>120</v>
      </c>
      <c r="BW190" t="b">
        <v>0</v>
      </c>
      <c r="BX190" t="b">
        <v>1</v>
      </c>
      <c r="BY190">
        <f>VLOOKUP(AA190,Comps2,6,FALSE)</f>
        <v>435</v>
      </c>
      <c r="BZ190">
        <f>VLOOKUP(AA190,Comps2,7,FALSE)</f>
        <v>456</v>
      </c>
      <c r="CA190" t="str">
        <f>VLOOKUP(AA190,Comps2,8,FALSE)</f>
        <v>mm</v>
      </c>
      <c r="CB190" t="str">
        <f>VLOOKUP(AA190,Comps2,9,FALSE)</f>
        <v>Field</v>
      </c>
      <c r="CC190">
        <f>VLOOKUP(AA190,Comps2,10,FALSE)</f>
        <v>1235</v>
      </c>
      <c r="CD190" t="str">
        <f>VLOOKUP(AA190,Comps2,11,FALSE)</f>
        <v>g</v>
      </c>
      <c r="CE190" t="str">
        <f>VLOOKUP(AA190,Comps2,12,FALSE)</f>
        <v>Field</v>
      </c>
      <c r="CF190">
        <f>VLOOKUP(AA190,Comps2,13,FALSE)</f>
        <v>0</v>
      </c>
      <c r="CG190" t="e">
        <f>VLOOKUP(AA190,Comps2,14,FALSE)</f>
        <v>#N/A</v>
      </c>
      <c r="CH190" t="str">
        <f>VLOOKUP(AA190,Comps2,15,FALSE)</f>
        <v>LAB</v>
      </c>
    </row>
    <row r="191" spans="1:86" x14ac:dyDescent="0.25">
      <c r="A191" s="1">
        <v>44803</v>
      </c>
      <c r="B191">
        <v>8</v>
      </c>
      <c r="C191">
        <v>2022</v>
      </c>
      <c r="D191" t="s">
        <v>972</v>
      </c>
      <c r="E191" t="s">
        <v>973</v>
      </c>
      <c r="F191" t="s">
        <v>78</v>
      </c>
      <c r="G191" t="s">
        <v>79</v>
      </c>
      <c r="H191" t="s">
        <v>80</v>
      </c>
      <c r="I191" t="s">
        <v>81</v>
      </c>
      <c r="J191" t="s">
        <v>82</v>
      </c>
      <c r="K191" t="s">
        <v>83</v>
      </c>
      <c r="M191" t="s">
        <v>782</v>
      </c>
      <c r="N191" t="s">
        <v>86</v>
      </c>
      <c r="O191" s="2">
        <v>0.57291666666666663</v>
      </c>
      <c r="P191" t="s">
        <v>783</v>
      </c>
      <c r="Q191">
        <v>1</v>
      </c>
      <c r="R191" t="s">
        <v>88</v>
      </c>
      <c r="S191">
        <v>33.20900125</v>
      </c>
      <c r="T191">
        <v>-117.40103499999999</v>
      </c>
      <c r="U191" t="s">
        <v>89</v>
      </c>
      <c r="V191" t="b">
        <v>0</v>
      </c>
      <c r="W191">
        <v>9</v>
      </c>
      <c r="X191" t="s">
        <v>784</v>
      </c>
      <c r="Y191" t="s">
        <v>91</v>
      </c>
      <c r="AA191" t="s">
        <v>1007</v>
      </c>
      <c r="AB191" t="s">
        <v>531</v>
      </c>
      <c r="AC191" t="s">
        <v>532</v>
      </c>
      <c r="AD191" t="s">
        <v>96</v>
      </c>
      <c r="AE191">
        <v>1</v>
      </c>
      <c r="AF191" t="s">
        <v>1008</v>
      </c>
      <c r="AG191" t="b">
        <v>1</v>
      </c>
      <c r="AH191" t="s">
        <v>1009</v>
      </c>
      <c r="AI191" t="s">
        <v>99</v>
      </c>
      <c r="AJ191" t="s">
        <v>100</v>
      </c>
      <c r="AK191">
        <v>115.18</v>
      </c>
      <c r="AL191" t="s">
        <v>101</v>
      </c>
      <c r="AN191" t="s">
        <v>995</v>
      </c>
      <c r="AO191">
        <v>1</v>
      </c>
      <c r="AP191" t="s">
        <v>103</v>
      </c>
      <c r="AQ191">
        <v>400.38</v>
      </c>
      <c r="AR191" t="s">
        <v>101</v>
      </c>
      <c r="AS191" t="s">
        <v>83</v>
      </c>
      <c r="AT191" t="s">
        <v>104</v>
      </c>
      <c r="AU191" t="s">
        <v>996</v>
      </c>
      <c r="AV191" t="s">
        <v>106</v>
      </c>
      <c r="AW191" t="s">
        <v>107</v>
      </c>
      <c r="AX191">
        <v>7</v>
      </c>
      <c r="AY191" t="s">
        <v>108</v>
      </c>
      <c r="AZ191" t="s">
        <v>109</v>
      </c>
      <c r="BA191" t="s">
        <v>110</v>
      </c>
      <c r="BB191" t="s">
        <v>111</v>
      </c>
      <c r="BC191" t="s">
        <v>1614</v>
      </c>
      <c r="BD191" s="1">
        <v>45020</v>
      </c>
      <c r="BE191" t="s">
        <v>997</v>
      </c>
      <c r="BF191" s="1">
        <v>44803</v>
      </c>
      <c r="BG191" t="s">
        <v>114</v>
      </c>
      <c r="BH191" s="1">
        <v>45014</v>
      </c>
      <c r="BI191">
        <v>1</v>
      </c>
      <c r="BJ191">
        <v>1.0900000000000001</v>
      </c>
      <c r="BK191">
        <v>1.0900000000000001</v>
      </c>
      <c r="BL191" t="s">
        <v>123</v>
      </c>
      <c r="BM191" t="s">
        <v>124</v>
      </c>
      <c r="BN191">
        <v>0.06</v>
      </c>
      <c r="BO191">
        <v>0.18</v>
      </c>
      <c r="BP191">
        <v>1</v>
      </c>
      <c r="BQ191" t="s">
        <v>117</v>
      </c>
      <c r="BR191" t="s">
        <v>118</v>
      </c>
      <c r="BS191" t="s">
        <v>119</v>
      </c>
      <c r="BT191" t="s">
        <v>120</v>
      </c>
      <c r="BW191" t="b">
        <v>0</v>
      </c>
      <c r="BX191" t="b">
        <v>1</v>
      </c>
      <c r="BY191">
        <f>VLOOKUP(AA191,Comps2,6,FALSE)</f>
        <v>466</v>
      </c>
      <c r="BZ191">
        <f>VLOOKUP(AA191,Comps2,7,FALSE)</f>
        <v>485</v>
      </c>
      <c r="CA191" t="str">
        <f>VLOOKUP(AA191,Comps2,8,FALSE)</f>
        <v>mm</v>
      </c>
      <c r="CB191" t="str">
        <f>VLOOKUP(AA191,Comps2,9,FALSE)</f>
        <v>Field</v>
      </c>
      <c r="CC191">
        <f>VLOOKUP(AA191,Comps2,10,FALSE)</f>
        <v>1560</v>
      </c>
      <c r="CD191" t="str">
        <f>VLOOKUP(AA191,Comps2,11,FALSE)</f>
        <v>g</v>
      </c>
      <c r="CE191" t="str">
        <f>VLOOKUP(AA191,Comps2,12,FALSE)</f>
        <v>Field</v>
      </c>
      <c r="CF191">
        <f>VLOOKUP(AA191,Comps2,13,FALSE)</f>
        <v>0</v>
      </c>
      <c r="CG191" t="e">
        <f>VLOOKUP(AA191,Comps2,14,FALSE)</f>
        <v>#N/A</v>
      </c>
      <c r="CH191" t="str">
        <f>VLOOKUP(AA191,Comps2,15,FALSE)</f>
        <v>LAB</v>
      </c>
    </row>
    <row r="192" spans="1:86" x14ac:dyDescent="0.25">
      <c r="A192" s="1">
        <v>44803</v>
      </c>
      <c r="B192">
        <v>8</v>
      </c>
      <c r="C192">
        <v>2022</v>
      </c>
      <c r="D192" t="s">
        <v>972</v>
      </c>
      <c r="E192" t="s">
        <v>973</v>
      </c>
      <c r="F192" t="s">
        <v>78</v>
      </c>
      <c r="G192" t="s">
        <v>79</v>
      </c>
      <c r="H192" t="s">
        <v>80</v>
      </c>
      <c r="I192" t="s">
        <v>81</v>
      </c>
      <c r="J192" t="s">
        <v>82</v>
      </c>
      <c r="K192" t="s">
        <v>83</v>
      </c>
      <c r="M192" t="s">
        <v>538</v>
      </c>
      <c r="N192" t="s">
        <v>86</v>
      </c>
      <c r="O192" s="2">
        <v>0.3888888888888889</v>
      </c>
      <c r="P192" t="s">
        <v>528</v>
      </c>
      <c r="Q192">
        <v>1</v>
      </c>
      <c r="R192" t="s">
        <v>88</v>
      </c>
      <c r="S192">
        <v>33.20900125</v>
      </c>
      <c r="T192">
        <v>-117.40103499999999</v>
      </c>
      <c r="U192" t="s">
        <v>89</v>
      </c>
      <c r="V192" t="b">
        <v>0</v>
      </c>
      <c r="W192">
        <v>9</v>
      </c>
      <c r="X192" t="s">
        <v>529</v>
      </c>
      <c r="Y192" t="s">
        <v>91</v>
      </c>
      <c r="AA192" t="s">
        <v>1010</v>
      </c>
      <c r="AB192" t="s">
        <v>732</v>
      </c>
      <c r="AC192" t="s">
        <v>733</v>
      </c>
      <c r="AD192" t="s">
        <v>96</v>
      </c>
      <c r="AE192">
        <v>1</v>
      </c>
      <c r="AF192" t="s">
        <v>1011</v>
      </c>
      <c r="AG192" t="b">
        <v>1</v>
      </c>
      <c r="AH192" t="s">
        <v>1012</v>
      </c>
      <c r="AI192" t="s">
        <v>99</v>
      </c>
      <c r="AJ192" t="s">
        <v>100</v>
      </c>
      <c r="AK192">
        <v>50.4</v>
      </c>
      <c r="AL192" t="s">
        <v>101</v>
      </c>
      <c r="AN192" t="s">
        <v>1013</v>
      </c>
      <c r="AO192">
        <v>1</v>
      </c>
      <c r="AP192" t="s">
        <v>103</v>
      </c>
      <c r="AQ192">
        <v>399.6</v>
      </c>
      <c r="AR192" t="s">
        <v>101</v>
      </c>
      <c r="AS192" t="s">
        <v>83</v>
      </c>
      <c r="AT192" t="s">
        <v>104</v>
      </c>
      <c r="AU192" t="s">
        <v>1014</v>
      </c>
      <c r="AV192" t="s">
        <v>106</v>
      </c>
      <c r="AW192" t="s">
        <v>107</v>
      </c>
      <c r="AX192">
        <v>7</v>
      </c>
      <c r="AY192" t="s">
        <v>108</v>
      </c>
      <c r="AZ192" t="s">
        <v>109</v>
      </c>
      <c r="BA192" t="s">
        <v>110</v>
      </c>
      <c r="BB192" t="s">
        <v>111</v>
      </c>
      <c r="BC192" t="s">
        <v>1618</v>
      </c>
      <c r="BD192" s="1">
        <v>45020</v>
      </c>
      <c r="BE192" t="s">
        <v>1015</v>
      </c>
      <c r="BF192" s="1">
        <v>44803</v>
      </c>
      <c r="BG192" t="s">
        <v>114</v>
      </c>
      <c r="BH192" s="1">
        <v>44981</v>
      </c>
      <c r="BI192">
        <v>1</v>
      </c>
      <c r="BJ192">
        <v>2.16</v>
      </c>
      <c r="BK192">
        <v>2.16</v>
      </c>
      <c r="BL192" t="s">
        <v>123</v>
      </c>
      <c r="BM192" t="s">
        <v>124</v>
      </c>
      <c r="BN192">
        <v>0.06</v>
      </c>
      <c r="BO192">
        <v>0.18</v>
      </c>
      <c r="BP192">
        <v>1</v>
      </c>
      <c r="BQ192" t="s">
        <v>117</v>
      </c>
      <c r="BR192" t="s">
        <v>118</v>
      </c>
      <c r="BS192" t="s">
        <v>119</v>
      </c>
      <c r="BT192" t="s">
        <v>120</v>
      </c>
      <c r="BW192" t="b">
        <v>0</v>
      </c>
      <c r="BX192" t="b">
        <v>1</v>
      </c>
      <c r="BY192">
        <f>VLOOKUP(AA192,Comps2,6,FALSE)</f>
        <v>216</v>
      </c>
      <c r="BZ192">
        <f>VLOOKUP(AA192,Comps2,7,FALSE)</f>
        <v>227</v>
      </c>
      <c r="CA192" t="str">
        <f>VLOOKUP(AA192,Comps2,8,FALSE)</f>
        <v>mm</v>
      </c>
      <c r="CB192" t="str">
        <f>VLOOKUP(AA192,Comps2,9,FALSE)</f>
        <v>Field</v>
      </c>
      <c r="CC192">
        <f>VLOOKUP(AA192,Comps2,10,FALSE)</f>
        <v>75</v>
      </c>
      <c r="CD192" t="str">
        <f>VLOOKUP(AA192,Comps2,11,FALSE)</f>
        <v>g</v>
      </c>
      <c r="CE192" t="str">
        <f>VLOOKUP(AA192,Comps2,12,FALSE)</f>
        <v>Field</v>
      </c>
      <c r="CF192">
        <f>VLOOKUP(AA192,Comps2,13,FALSE)</f>
        <v>0</v>
      </c>
      <c r="CG192" t="e">
        <f>VLOOKUP(AA192,Comps2,14,FALSE)</f>
        <v>#N/A</v>
      </c>
      <c r="CH192" t="str">
        <f>VLOOKUP(AA192,Comps2,15,FALSE)</f>
        <v>LAB</v>
      </c>
    </row>
    <row r="193" spans="1:86" x14ac:dyDescent="0.25">
      <c r="A193" s="1">
        <v>44803</v>
      </c>
      <c r="B193">
        <v>8</v>
      </c>
      <c r="C193">
        <v>2022</v>
      </c>
      <c r="D193" t="s">
        <v>972</v>
      </c>
      <c r="E193" t="s">
        <v>973</v>
      </c>
      <c r="F193" t="s">
        <v>78</v>
      </c>
      <c r="G193" t="s">
        <v>79</v>
      </c>
      <c r="H193" t="s">
        <v>80</v>
      </c>
      <c r="I193" t="s">
        <v>81</v>
      </c>
      <c r="J193" t="s">
        <v>82</v>
      </c>
      <c r="K193" t="s">
        <v>83</v>
      </c>
      <c r="M193" t="s">
        <v>538</v>
      </c>
      <c r="N193" t="s">
        <v>86</v>
      </c>
      <c r="O193" s="2">
        <v>0.3888888888888889</v>
      </c>
      <c r="P193" t="s">
        <v>528</v>
      </c>
      <c r="Q193">
        <v>1</v>
      </c>
      <c r="R193" t="s">
        <v>88</v>
      </c>
      <c r="S193">
        <v>33.20900125</v>
      </c>
      <c r="T193">
        <v>-117.40103499999999</v>
      </c>
      <c r="U193" t="s">
        <v>89</v>
      </c>
      <c r="V193" t="b">
        <v>0</v>
      </c>
      <c r="W193">
        <v>9</v>
      </c>
      <c r="X193" t="s">
        <v>529</v>
      </c>
      <c r="Y193" t="s">
        <v>91</v>
      </c>
      <c r="AA193" t="s">
        <v>1016</v>
      </c>
      <c r="AB193" t="s">
        <v>732</v>
      </c>
      <c r="AC193" t="s">
        <v>733</v>
      </c>
      <c r="AD193" t="s">
        <v>96</v>
      </c>
      <c r="AE193">
        <v>1</v>
      </c>
      <c r="AF193" t="s">
        <v>1017</v>
      </c>
      <c r="AG193" t="b">
        <v>1</v>
      </c>
      <c r="AH193" t="s">
        <v>1018</v>
      </c>
      <c r="AI193" t="s">
        <v>99</v>
      </c>
      <c r="AJ193" t="s">
        <v>100</v>
      </c>
      <c r="AK193">
        <v>70.400000000000006</v>
      </c>
      <c r="AL193" t="s">
        <v>101</v>
      </c>
      <c r="AN193" t="s">
        <v>1013</v>
      </c>
      <c r="AO193">
        <v>1</v>
      </c>
      <c r="AP193" t="s">
        <v>103</v>
      </c>
      <c r="AQ193">
        <v>399.6</v>
      </c>
      <c r="AR193" t="s">
        <v>101</v>
      </c>
      <c r="AS193" t="s">
        <v>83</v>
      </c>
      <c r="AT193" t="s">
        <v>104</v>
      </c>
      <c r="AU193" t="s">
        <v>1014</v>
      </c>
      <c r="AV193" t="s">
        <v>106</v>
      </c>
      <c r="AW193" t="s">
        <v>107</v>
      </c>
      <c r="AX193">
        <v>7</v>
      </c>
      <c r="AY193" t="s">
        <v>108</v>
      </c>
      <c r="AZ193" t="s">
        <v>109</v>
      </c>
      <c r="BA193" t="s">
        <v>110</v>
      </c>
      <c r="BB193" t="s">
        <v>111</v>
      </c>
      <c r="BC193" t="s">
        <v>1618</v>
      </c>
      <c r="BD193" s="1">
        <v>45020</v>
      </c>
      <c r="BE193" t="s">
        <v>1015</v>
      </c>
      <c r="BF193" s="1">
        <v>44803</v>
      </c>
      <c r="BG193" t="s">
        <v>114</v>
      </c>
      <c r="BH193" s="1">
        <v>44981</v>
      </c>
      <c r="BI193">
        <v>1</v>
      </c>
      <c r="BJ193">
        <v>2.16</v>
      </c>
      <c r="BK193">
        <v>2.16</v>
      </c>
      <c r="BL193" t="s">
        <v>123</v>
      </c>
      <c r="BM193" t="s">
        <v>124</v>
      </c>
      <c r="BN193">
        <v>0.06</v>
      </c>
      <c r="BO193">
        <v>0.18</v>
      </c>
      <c r="BP193">
        <v>1</v>
      </c>
      <c r="BQ193" t="s">
        <v>117</v>
      </c>
      <c r="BR193" t="s">
        <v>118</v>
      </c>
      <c r="BS193" t="s">
        <v>119</v>
      </c>
      <c r="BT193" t="s">
        <v>120</v>
      </c>
      <c r="BW193" t="b">
        <v>0</v>
      </c>
      <c r="BX193" t="b">
        <v>1</v>
      </c>
      <c r="BY193">
        <f>VLOOKUP(AA193,Comps2,6,FALSE)</f>
        <v>228</v>
      </c>
      <c r="BZ193">
        <f>VLOOKUP(AA193,Comps2,7,FALSE)</f>
        <v>251</v>
      </c>
      <c r="CA193" t="str">
        <f>VLOOKUP(AA193,Comps2,8,FALSE)</f>
        <v>mm</v>
      </c>
      <c r="CB193" t="str">
        <f>VLOOKUP(AA193,Comps2,9,FALSE)</f>
        <v>Field</v>
      </c>
      <c r="CC193">
        <f>VLOOKUP(AA193,Comps2,10,FALSE)</f>
        <v>105</v>
      </c>
      <c r="CD193" t="str">
        <f>VLOOKUP(AA193,Comps2,11,FALSE)</f>
        <v>g</v>
      </c>
      <c r="CE193" t="str">
        <f>VLOOKUP(AA193,Comps2,12,FALSE)</f>
        <v>Field</v>
      </c>
      <c r="CF193">
        <f>VLOOKUP(AA193,Comps2,13,FALSE)</f>
        <v>0</v>
      </c>
      <c r="CG193" t="e">
        <f>VLOOKUP(AA193,Comps2,14,FALSE)</f>
        <v>#N/A</v>
      </c>
      <c r="CH193" t="str">
        <f>VLOOKUP(AA193,Comps2,15,FALSE)</f>
        <v>LAB</v>
      </c>
    </row>
    <row r="194" spans="1:86" x14ac:dyDescent="0.25">
      <c r="A194" s="1">
        <v>44803</v>
      </c>
      <c r="B194">
        <v>8</v>
      </c>
      <c r="C194">
        <v>2022</v>
      </c>
      <c r="D194" t="s">
        <v>972</v>
      </c>
      <c r="E194" t="s">
        <v>973</v>
      </c>
      <c r="F194" t="s">
        <v>78</v>
      </c>
      <c r="G194" t="s">
        <v>79</v>
      </c>
      <c r="H194" t="s">
        <v>80</v>
      </c>
      <c r="I194" t="s">
        <v>81</v>
      </c>
      <c r="J194" t="s">
        <v>82</v>
      </c>
      <c r="K194" t="s">
        <v>83</v>
      </c>
      <c r="M194" t="s">
        <v>538</v>
      </c>
      <c r="N194" t="s">
        <v>86</v>
      </c>
      <c r="O194" s="2">
        <v>0.3888888888888889</v>
      </c>
      <c r="P194" t="s">
        <v>528</v>
      </c>
      <c r="Q194">
        <v>1</v>
      </c>
      <c r="R194" t="s">
        <v>88</v>
      </c>
      <c r="S194">
        <v>33.20900125</v>
      </c>
      <c r="T194">
        <v>-117.40103499999999</v>
      </c>
      <c r="U194" t="s">
        <v>89</v>
      </c>
      <c r="V194" t="b">
        <v>0</v>
      </c>
      <c r="W194">
        <v>9</v>
      </c>
      <c r="X194" t="s">
        <v>529</v>
      </c>
      <c r="Y194" t="s">
        <v>91</v>
      </c>
      <c r="AA194" t="s">
        <v>1019</v>
      </c>
      <c r="AB194" t="s">
        <v>732</v>
      </c>
      <c r="AC194" t="s">
        <v>733</v>
      </c>
      <c r="AD194" t="s">
        <v>96</v>
      </c>
      <c r="AE194">
        <v>1</v>
      </c>
      <c r="AF194" t="s">
        <v>1020</v>
      </c>
      <c r="AG194" t="b">
        <v>1</v>
      </c>
      <c r="AH194" t="s">
        <v>1021</v>
      </c>
      <c r="AI194" t="s">
        <v>99</v>
      </c>
      <c r="AJ194" t="s">
        <v>100</v>
      </c>
      <c r="AK194">
        <v>70.400000000000006</v>
      </c>
      <c r="AL194" t="s">
        <v>101</v>
      </c>
      <c r="AN194" t="s">
        <v>1013</v>
      </c>
      <c r="AO194">
        <v>1</v>
      </c>
      <c r="AP194" t="s">
        <v>103</v>
      </c>
      <c r="AQ194">
        <v>399.6</v>
      </c>
      <c r="AR194" t="s">
        <v>101</v>
      </c>
      <c r="AS194" t="s">
        <v>83</v>
      </c>
      <c r="AT194" t="s">
        <v>104</v>
      </c>
      <c r="AU194" t="s">
        <v>1014</v>
      </c>
      <c r="AV194" t="s">
        <v>106</v>
      </c>
      <c r="AW194" t="s">
        <v>107</v>
      </c>
      <c r="AX194">
        <v>7</v>
      </c>
      <c r="AY194" t="s">
        <v>108</v>
      </c>
      <c r="AZ194" t="s">
        <v>109</v>
      </c>
      <c r="BA194" t="s">
        <v>110</v>
      </c>
      <c r="BB194" t="s">
        <v>111</v>
      </c>
      <c r="BC194" t="s">
        <v>1618</v>
      </c>
      <c r="BD194" s="1">
        <v>45020</v>
      </c>
      <c r="BE194" t="s">
        <v>1015</v>
      </c>
      <c r="BF194" s="1">
        <v>44803</v>
      </c>
      <c r="BG194" t="s">
        <v>114</v>
      </c>
      <c r="BH194" s="1">
        <v>44981</v>
      </c>
      <c r="BI194">
        <v>1</v>
      </c>
      <c r="BJ194">
        <v>2.16</v>
      </c>
      <c r="BK194">
        <v>2.16</v>
      </c>
      <c r="BL194" t="s">
        <v>123</v>
      </c>
      <c r="BM194" t="s">
        <v>124</v>
      </c>
      <c r="BN194">
        <v>0.06</v>
      </c>
      <c r="BO194">
        <v>0.18</v>
      </c>
      <c r="BP194">
        <v>1</v>
      </c>
      <c r="BQ194" t="s">
        <v>117</v>
      </c>
      <c r="BR194" t="s">
        <v>118</v>
      </c>
      <c r="BS194" t="s">
        <v>119</v>
      </c>
      <c r="BT194" t="s">
        <v>120</v>
      </c>
      <c r="BW194" t="b">
        <v>0</v>
      </c>
      <c r="BX194" t="b">
        <v>1</v>
      </c>
      <c r="BY194">
        <f>VLOOKUP(AA194,Comps2,6,FALSE)</f>
        <v>215</v>
      </c>
      <c r="BZ194">
        <f>VLOOKUP(AA194,Comps2,7,FALSE)</f>
        <v>236</v>
      </c>
      <c r="CA194" t="str">
        <f>VLOOKUP(AA194,Comps2,8,FALSE)</f>
        <v>mm</v>
      </c>
      <c r="CB194" t="str">
        <f>VLOOKUP(AA194,Comps2,9,FALSE)</f>
        <v>Field</v>
      </c>
      <c r="CC194">
        <f>VLOOKUP(AA194,Comps2,10,FALSE)</f>
        <v>105</v>
      </c>
      <c r="CD194" t="str">
        <f>VLOOKUP(AA194,Comps2,11,FALSE)</f>
        <v>g</v>
      </c>
      <c r="CE194" t="str">
        <f>VLOOKUP(AA194,Comps2,12,FALSE)</f>
        <v>Field</v>
      </c>
      <c r="CF194">
        <f>VLOOKUP(AA194,Comps2,13,FALSE)</f>
        <v>0</v>
      </c>
      <c r="CG194" t="e">
        <f>VLOOKUP(AA194,Comps2,14,FALSE)</f>
        <v>#N/A</v>
      </c>
      <c r="CH194" t="str">
        <f>VLOOKUP(AA194,Comps2,15,FALSE)</f>
        <v>LAB</v>
      </c>
    </row>
    <row r="195" spans="1:86" x14ac:dyDescent="0.25">
      <c r="A195" s="1">
        <v>44803</v>
      </c>
      <c r="B195">
        <v>8</v>
      </c>
      <c r="C195">
        <v>2022</v>
      </c>
      <c r="D195" t="s">
        <v>972</v>
      </c>
      <c r="E195" t="s">
        <v>973</v>
      </c>
      <c r="F195" t="s">
        <v>78</v>
      </c>
      <c r="G195" t="s">
        <v>79</v>
      </c>
      <c r="H195" t="s">
        <v>80</v>
      </c>
      <c r="I195" t="s">
        <v>81</v>
      </c>
      <c r="J195" t="s">
        <v>82</v>
      </c>
      <c r="K195" t="s">
        <v>83</v>
      </c>
      <c r="M195" t="s">
        <v>538</v>
      </c>
      <c r="N195" t="s">
        <v>86</v>
      </c>
      <c r="O195" s="2">
        <v>0.3888888888888889</v>
      </c>
      <c r="P195" t="s">
        <v>528</v>
      </c>
      <c r="Q195">
        <v>1</v>
      </c>
      <c r="R195" t="s">
        <v>88</v>
      </c>
      <c r="S195">
        <v>33.20900125</v>
      </c>
      <c r="T195">
        <v>-117.40103499999999</v>
      </c>
      <c r="U195" t="s">
        <v>89</v>
      </c>
      <c r="V195" t="b">
        <v>0</v>
      </c>
      <c r="W195">
        <v>9</v>
      </c>
      <c r="X195" t="s">
        <v>529</v>
      </c>
      <c r="Y195" t="s">
        <v>91</v>
      </c>
      <c r="AA195" t="s">
        <v>1022</v>
      </c>
      <c r="AB195" t="s">
        <v>732</v>
      </c>
      <c r="AC195" t="s">
        <v>733</v>
      </c>
      <c r="AD195" t="s">
        <v>96</v>
      </c>
      <c r="AE195">
        <v>1</v>
      </c>
      <c r="AF195" t="s">
        <v>1023</v>
      </c>
      <c r="AG195" t="b">
        <v>1</v>
      </c>
      <c r="AH195" t="s">
        <v>1024</v>
      </c>
      <c r="AI195" t="s">
        <v>99</v>
      </c>
      <c r="AJ195" t="s">
        <v>100</v>
      </c>
      <c r="AK195">
        <v>60.4</v>
      </c>
      <c r="AL195" t="s">
        <v>101</v>
      </c>
      <c r="AN195" t="s">
        <v>1013</v>
      </c>
      <c r="AO195">
        <v>1</v>
      </c>
      <c r="AP195" t="s">
        <v>103</v>
      </c>
      <c r="AQ195">
        <v>399.6</v>
      </c>
      <c r="AR195" t="s">
        <v>101</v>
      </c>
      <c r="AS195" t="s">
        <v>83</v>
      </c>
      <c r="AT195" t="s">
        <v>104</v>
      </c>
      <c r="AU195" t="s">
        <v>1014</v>
      </c>
      <c r="AV195" t="s">
        <v>106</v>
      </c>
      <c r="AW195" t="s">
        <v>107</v>
      </c>
      <c r="AX195">
        <v>7</v>
      </c>
      <c r="AY195" t="s">
        <v>108</v>
      </c>
      <c r="AZ195" t="s">
        <v>109</v>
      </c>
      <c r="BA195" t="s">
        <v>110</v>
      </c>
      <c r="BB195" t="s">
        <v>111</v>
      </c>
      <c r="BC195" t="s">
        <v>1618</v>
      </c>
      <c r="BD195" s="1">
        <v>45020</v>
      </c>
      <c r="BE195" t="s">
        <v>1015</v>
      </c>
      <c r="BF195" s="1">
        <v>44803</v>
      </c>
      <c r="BG195" t="s">
        <v>114</v>
      </c>
      <c r="BH195" s="1">
        <v>44981</v>
      </c>
      <c r="BI195">
        <v>1</v>
      </c>
      <c r="BJ195">
        <v>2.16</v>
      </c>
      <c r="BK195">
        <v>2.16</v>
      </c>
      <c r="BL195" t="s">
        <v>123</v>
      </c>
      <c r="BM195" t="s">
        <v>124</v>
      </c>
      <c r="BN195">
        <v>0.06</v>
      </c>
      <c r="BO195">
        <v>0.18</v>
      </c>
      <c r="BP195">
        <v>1</v>
      </c>
      <c r="BQ195" t="s">
        <v>117</v>
      </c>
      <c r="BR195" t="s">
        <v>118</v>
      </c>
      <c r="BS195" t="s">
        <v>119</v>
      </c>
      <c r="BT195" t="s">
        <v>120</v>
      </c>
      <c r="BW195" t="b">
        <v>0</v>
      </c>
      <c r="BX195" t="b">
        <v>1</v>
      </c>
      <c r="BY195">
        <f>VLOOKUP(AA195,Comps2,6,FALSE)</f>
        <v>218</v>
      </c>
      <c r="BZ195">
        <f>VLOOKUP(AA195,Comps2,7,FALSE)</f>
        <v>238</v>
      </c>
      <c r="CA195" t="str">
        <f>VLOOKUP(AA195,Comps2,8,FALSE)</f>
        <v>mm</v>
      </c>
      <c r="CB195" t="str">
        <f>VLOOKUP(AA195,Comps2,9,FALSE)</f>
        <v>Field</v>
      </c>
      <c r="CC195">
        <f>VLOOKUP(AA195,Comps2,10,FALSE)</f>
        <v>90</v>
      </c>
      <c r="CD195" t="str">
        <f>VLOOKUP(AA195,Comps2,11,FALSE)</f>
        <v>g</v>
      </c>
      <c r="CE195" t="str">
        <f>VLOOKUP(AA195,Comps2,12,FALSE)</f>
        <v>Field</v>
      </c>
      <c r="CF195">
        <f>VLOOKUP(AA195,Comps2,13,FALSE)</f>
        <v>0</v>
      </c>
      <c r="CG195" t="e">
        <f>VLOOKUP(AA195,Comps2,14,FALSE)</f>
        <v>#N/A</v>
      </c>
      <c r="CH195" t="str">
        <f>VLOOKUP(AA195,Comps2,15,FALSE)</f>
        <v>LAB</v>
      </c>
    </row>
    <row r="196" spans="1:86" x14ac:dyDescent="0.25">
      <c r="A196" s="1">
        <v>44803</v>
      </c>
      <c r="B196">
        <v>8</v>
      </c>
      <c r="C196">
        <v>2022</v>
      </c>
      <c r="D196" t="s">
        <v>972</v>
      </c>
      <c r="E196" t="s">
        <v>973</v>
      </c>
      <c r="F196" t="s">
        <v>78</v>
      </c>
      <c r="G196" t="s">
        <v>79</v>
      </c>
      <c r="H196" t="s">
        <v>80</v>
      </c>
      <c r="I196" t="s">
        <v>81</v>
      </c>
      <c r="J196" t="s">
        <v>82</v>
      </c>
      <c r="K196" t="s">
        <v>83</v>
      </c>
      <c r="M196" t="s">
        <v>538</v>
      </c>
      <c r="N196" t="s">
        <v>86</v>
      </c>
      <c r="O196" s="2">
        <v>0.3888888888888889</v>
      </c>
      <c r="P196" t="s">
        <v>528</v>
      </c>
      <c r="Q196">
        <v>1</v>
      </c>
      <c r="R196" t="s">
        <v>88</v>
      </c>
      <c r="S196">
        <v>33.20900125</v>
      </c>
      <c r="T196">
        <v>-117.40103499999999</v>
      </c>
      <c r="U196" t="s">
        <v>89</v>
      </c>
      <c r="V196" t="b">
        <v>0</v>
      </c>
      <c r="W196">
        <v>9</v>
      </c>
      <c r="X196" t="s">
        <v>529</v>
      </c>
      <c r="Y196" t="s">
        <v>91</v>
      </c>
      <c r="AA196" t="s">
        <v>1025</v>
      </c>
      <c r="AB196" t="s">
        <v>732</v>
      </c>
      <c r="AC196" t="s">
        <v>733</v>
      </c>
      <c r="AD196" t="s">
        <v>96</v>
      </c>
      <c r="AE196">
        <v>1</v>
      </c>
      <c r="AF196" t="s">
        <v>1026</v>
      </c>
      <c r="AG196" t="b">
        <v>1</v>
      </c>
      <c r="AH196" t="s">
        <v>1027</v>
      </c>
      <c r="AI196" t="s">
        <v>99</v>
      </c>
      <c r="AJ196" t="s">
        <v>100</v>
      </c>
      <c r="AK196">
        <v>148</v>
      </c>
      <c r="AL196" t="s">
        <v>101</v>
      </c>
      <c r="AN196" t="s">
        <v>1013</v>
      </c>
      <c r="AO196">
        <v>1</v>
      </c>
      <c r="AP196" t="s">
        <v>103</v>
      </c>
      <c r="AQ196">
        <v>399.6</v>
      </c>
      <c r="AR196" t="s">
        <v>101</v>
      </c>
      <c r="AS196" t="s">
        <v>83</v>
      </c>
      <c r="AT196" t="s">
        <v>104</v>
      </c>
      <c r="AU196" t="s">
        <v>1014</v>
      </c>
      <c r="AV196" t="s">
        <v>106</v>
      </c>
      <c r="AW196" t="s">
        <v>107</v>
      </c>
      <c r="AX196">
        <v>7</v>
      </c>
      <c r="AY196" t="s">
        <v>108</v>
      </c>
      <c r="AZ196" t="s">
        <v>109</v>
      </c>
      <c r="BA196" t="s">
        <v>110</v>
      </c>
      <c r="BB196" t="s">
        <v>111</v>
      </c>
      <c r="BC196" t="s">
        <v>1618</v>
      </c>
      <c r="BD196" s="1">
        <v>45020</v>
      </c>
      <c r="BE196" t="s">
        <v>1015</v>
      </c>
      <c r="BF196" s="1">
        <v>44803</v>
      </c>
      <c r="BG196" t="s">
        <v>114</v>
      </c>
      <c r="BH196" s="1">
        <v>44981</v>
      </c>
      <c r="BI196">
        <v>1</v>
      </c>
      <c r="BJ196">
        <v>2.16</v>
      </c>
      <c r="BK196">
        <v>2.16</v>
      </c>
      <c r="BL196" t="s">
        <v>123</v>
      </c>
      <c r="BM196" t="s">
        <v>124</v>
      </c>
      <c r="BN196">
        <v>0.06</v>
      </c>
      <c r="BO196">
        <v>0.18</v>
      </c>
      <c r="BP196">
        <v>1</v>
      </c>
      <c r="BQ196" t="s">
        <v>117</v>
      </c>
      <c r="BR196" t="s">
        <v>118</v>
      </c>
      <c r="BS196" t="s">
        <v>119</v>
      </c>
      <c r="BT196" t="s">
        <v>120</v>
      </c>
      <c r="BW196" t="b">
        <v>0</v>
      </c>
      <c r="BX196" t="b">
        <v>1</v>
      </c>
      <c r="BY196">
        <f>VLOOKUP(AA196,Comps2,6,FALSE)</f>
        <v>280</v>
      </c>
      <c r="BZ196">
        <f>VLOOKUP(AA196,Comps2,7,FALSE)</f>
        <v>304</v>
      </c>
      <c r="CA196" t="str">
        <f>VLOOKUP(AA196,Comps2,8,FALSE)</f>
        <v>mm</v>
      </c>
      <c r="CB196" t="str">
        <f>VLOOKUP(AA196,Comps2,9,FALSE)</f>
        <v>Field</v>
      </c>
      <c r="CC196">
        <f>VLOOKUP(AA196,Comps2,10,FALSE)</f>
        <v>220</v>
      </c>
      <c r="CD196" t="str">
        <f>VLOOKUP(AA196,Comps2,11,FALSE)</f>
        <v>g</v>
      </c>
      <c r="CE196" t="str">
        <f>VLOOKUP(AA196,Comps2,12,FALSE)</f>
        <v>Field</v>
      </c>
      <c r="CF196">
        <f>VLOOKUP(AA196,Comps2,13,FALSE)</f>
        <v>0</v>
      </c>
      <c r="CG196" t="e">
        <f>VLOOKUP(AA196,Comps2,14,FALSE)</f>
        <v>#N/A</v>
      </c>
      <c r="CH196" t="str">
        <f>VLOOKUP(AA196,Comps2,15,FALSE)</f>
        <v>LAB</v>
      </c>
    </row>
    <row r="197" spans="1:86" x14ac:dyDescent="0.25">
      <c r="A197" s="1">
        <v>44803</v>
      </c>
      <c r="B197">
        <v>8</v>
      </c>
      <c r="C197">
        <v>2022</v>
      </c>
      <c r="D197" t="s">
        <v>972</v>
      </c>
      <c r="E197" t="s">
        <v>973</v>
      </c>
      <c r="F197" t="s">
        <v>78</v>
      </c>
      <c r="G197" t="s">
        <v>79</v>
      </c>
      <c r="H197" t="s">
        <v>80</v>
      </c>
      <c r="I197" t="s">
        <v>81</v>
      </c>
      <c r="J197" t="s">
        <v>82</v>
      </c>
      <c r="K197" t="s">
        <v>83</v>
      </c>
      <c r="M197" t="s">
        <v>538</v>
      </c>
      <c r="N197" t="s">
        <v>86</v>
      </c>
      <c r="O197" s="2">
        <v>0.3888888888888889</v>
      </c>
      <c r="P197" t="s">
        <v>528</v>
      </c>
      <c r="Q197">
        <v>1</v>
      </c>
      <c r="R197" t="s">
        <v>88</v>
      </c>
      <c r="S197">
        <v>33.20900125</v>
      </c>
      <c r="T197">
        <v>-117.40103499999999</v>
      </c>
      <c r="U197" t="s">
        <v>89</v>
      </c>
      <c r="V197" t="b">
        <v>0</v>
      </c>
      <c r="W197">
        <v>9</v>
      </c>
      <c r="X197" t="s">
        <v>529</v>
      </c>
      <c r="Y197" t="s">
        <v>91</v>
      </c>
      <c r="AA197" t="s">
        <v>1028</v>
      </c>
      <c r="AB197" t="s">
        <v>744</v>
      </c>
      <c r="AC197" t="s">
        <v>745</v>
      </c>
      <c r="AD197" t="s">
        <v>96</v>
      </c>
      <c r="AE197">
        <v>1</v>
      </c>
      <c r="AF197" t="s">
        <v>1029</v>
      </c>
      <c r="AG197" t="b">
        <v>1</v>
      </c>
      <c r="AH197" t="s">
        <v>1030</v>
      </c>
      <c r="AI197" t="s">
        <v>99</v>
      </c>
      <c r="AJ197" t="s">
        <v>100</v>
      </c>
      <c r="AK197">
        <v>193.6</v>
      </c>
      <c r="AL197" t="s">
        <v>101</v>
      </c>
      <c r="AN197" t="s">
        <v>1031</v>
      </c>
      <c r="AO197">
        <v>1</v>
      </c>
      <c r="AP197" t="s">
        <v>103</v>
      </c>
      <c r="AQ197">
        <v>400</v>
      </c>
      <c r="AR197" t="s">
        <v>101</v>
      </c>
      <c r="AS197" t="s">
        <v>83</v>
      </c>
      <c r="AT197" t="s">
        <v>104</v>
      </c>
      <c r="AU197" t="s">
        <v>1032</v>
      </c>
      <c r="AV197" t="s">
        <v>106</v>
      </c>
      <c r="AW197" t="s">
        <v>107</v>
      </c>
      <c r="AX197">
        <v>7</v>
      </c>
      <c r="AY197" t="s">
        <v>108</v>
      </c>
      <c r="AZ197" t="s">
        <v>109</v>
      </c>
      <c r="BA197" t="s">
        <v>110</v>
      </c>
      <c r="BB197" t="s">
        <v>111</v>
      </c>
      <c r="BC197" t="s">
        <v>1618</v>
      </c>
      <c r="BD197" s="1">
        <v>45020</v>
      </c>
      <c r="BE197" t="s">
        <v>1033</v>
      </c>
      <c r="BF197" s="1">
        <v>44803</v>
      </c>
      <c r="BG197" t="s">
        <v>114</v>
      </c>
      <c r="BH197" s="1">
        <v>44981</v>
      </c>
      <c r="BI197">
        <v>1</v>
      </c>
      <c r="BJ197">
        <v>0.42</v>
      </c>
      <c r="BK197">
        <v>0.42</v>
      </c>
      <c r="BL197" t="s">
        <v>123</v>
      </c>
      <c r="BM197" t="s">
        <v>124</v>
      </c>
      <c r="BN197">
        <v>0.06</v>
      </c>
      <c r="BO197">
        <v>0.18</v>
      </c>
      <c r="BP197">
        <v>1</v>
      </c>
      <c r="BQ197" t="s">
        <v>117</v>
      </c>
      <c r="BR197" t="s">
        <v>118</v>
      </c>
      <c r="BS197" t="s">
        <v>119</v>
      </c>
      <c r="BT197" t="s">
        <v>120</v>
      </c>
      <c r="BW197" t="b">
        <v>0</v>
      </c>
      <c r="BX197" t="b">
        <v>1</v>
      </c>
      <c r="BY197">
        <f>VLOOKUP(AA197,Comps2,6,FALSE)</f>
        <v>297</v>
      </c>
      <c r="BZ197">
        <f>VLOOKUP(AA197,Comps2,7,FALSE)</f>
        <v>326</v>
      </c>
      <c r="CA197" t="str">
        <f>VLOOKUP(AA197,Comps2,8,FALSE)</f>
        <v>mm</v>
      </c>
      <c r="CB197" t="str">
        <f>VLOOKUP(AA197,Comps2,9,FALSE)</f>
        <v>Field</v>
      </c>
      <c r="CC197">
        <f>VLOOKUP(AA197,Comps2,10,FALSE)</f>
        <v>310</v>
      </c>
      <c r="CD197" t="str">
        <f>VLOOKUP(AA197,Comps2,11,FALSE)</f>
        <v>g</v>
      </c>
      <c r="CE197" t="str">
        <f>VLOOKUP(AA197,Comps2,12,FALSE)</f>
        <v>Field</v>
      </c>
      <c r="CF197">
        <f>VLOOKUP(AA197,Comps2,13,FALSE)</f>
        <v>0</v>
      </c>
      <c r="CG197" t="e">
        <f>VLOOKUP(AA197,Comps2,14,FALSE)</f>
        <v>#N/A</v>
      </c>
      <c r="CH197" t="str">
        <f>VLOOKUP(AA197,Comps2,15,FALSE)</f>
        <v>LAB</v>
      </c>
    </row>
    <row r="198" spans="1:86" x14ac:dyDescent="0.25">
      <c r="A198" s="1">
        <v>44803</v>
      </c>
      <c r="B198">
        <v>8</v>
      </c>
      <c r="C198">
        <v>2022</v>
      </c>
      <c r="D198" t="s">
        <v>972</v>
      </c>
      <c r="E198" t="s">
        <v>973</v>
      </c>
      <c r="F198" t="s">
        <v>78</v>
      </c>
      <c r="G198" t="s">
        <v>79</v>
      </c>
      <c r="H198" t="s">
        <v>80</v>
      </c>
      <c r="I198" t="s">
        <v>81</v>
      </c>
      <c r="J198" t="s">
        <v>82</v>
      </c>
      <c r="K198" t="s">
        <v>83</v>
      </c>
      <c r="M198" t="s">
        <v>538</v>
      </c>
      <c r="N198" t="s">
        <v>86</v>
      </c>
      <c r="O198" s="2">
        <v>0.3888888888888889</v>
      </c>
      <c r="P198" t="s">
        <v>528</v>
      </c>
      <c r="Q198">
        <v>1</v>
      </c>
      <c r="R198" t="s">
        <v>88</v>
      </c>
      <c r="S198">
        <v>33.20900125</v>
      </c>
      <c r="T198">
        <v>-117.40103499999999</v>
      </c>
      <c r="U198" t="s">
        <v>89</v>
      </c>
      <c r="V198" t="b">
        <v>0</v>
      </c>
      <c r="W198">
        <v>9</v>
      </c>
      <c r="X198" t="s">
        <v>529</v>
      </c>
      <c r="Y198" t="s">
        <v>91</v>
      </c>
      <c r="AA198" t="s">
        <v>1034</v>
      </c>
      <c r="AB198" t="s">
        <v>744</v>
      </c>
      <c r="AC198" t="s">
        <v>745</v>
      </c>
      <c r="AD198" t="s">
        <v>96</v>
      </c>
      <c r="AE198">
        <v>1</v>
      </c>
      <c r="AF198" t="s">
        <v>1035</v>
      </c>
      <c r="AG198" t="b">
        <v>1</v>
      </c>
      <c r="AH198" t="s">
        <v>1036</v>
      </c>
      <c r="AI198" t="s">
        <v>99</v>
      </c>
      <c r="AJ198" t="s">
        <v>100</v>
      </c>
      <c r="AK198">
        <v>206.4</v>
      </c>
      <c r="AL198" t="s">
        <v>101</v>
      </c>
      <c r="AN198" t="s">
        <v>1031</v>
      </c>
      <c r="AO198">
        <v>1</v>
      </c>
      <c r="AP198" t="s">
        <v>103</v>
      </c>
      <c r="AQ198">
        <v>400</v>
      </c>
      <c r="AR198" t="s">
        <v>101</v>
      </c>
      <c r="AS198" t="s">
        <v>83</v>
      </c>
      <c r="AT198" t="s">
        <v>104</v>
      </c>
      <c r="AU198" t="s">
        <v>1032</v>
      </c>
      <c r="AV198" t="s">
        <v>106</v>
      </c>
      <c r="AW198" t="s">
        <v>107</v>
      </c>
      <c r="AX198">
        <v>7</v>
      </c>
      <c r="AY198" t="s">
        <v>108</v>
      </c>
      <c r="AZ198" t="s">
        <v>109</v>
      </c>
      <c r="BA198" t="s">
        <v>110</v>
      </c>
      <c r="BB198" t="s">
        <v>111</v>
      </c>
      <c r="BC198" t="s">
        <v>1618</v>
      </c>
      <c r="BD198" s="1">
        <v>45020</v>
      </c>
      <c r="BE198" t="s">
        <v>1033</v>
      </c>
      <c r="BF198" s="1">
        <v>44803</v>
      </c>
      <c r="BG198" t="s">
        <v>114</v>
      </c>
      <c r="BH198" s="1">
        <v>44981</v>
      </c>
      <c r="BI198">
        <v>1</v>
      </c>
      <c r="BJ198">
        <v>0.42</v>
      </c>
      <c r="BK198">
        <v>0.42</v>
      </c>
      <c r="BL198" t="s">
        <v>123</v>
      </c>
      <c r="BM198" t="s">
        <v>124</v>
      </c>
      <c r="BN198">
        <v>0.06</v>
      </c>
      <c r="BO198">
        <v>0.18</v>
      </c>
      <c r="BP198">
        <v>1</v>
      </c>
      <c r="BQ198" t="s">
        <v>117</v>
      </c>
      <c r="BR198" t="s">
        <v>118</v>
      </c>
      <c r="BS198" t="s">
        <v>119</v>
      </c>
      <c r="BT198" t="s">
        <v>120</v>
      </c>
      <c r="BW198" t="b">
        <v>0</v>
      </c>
      <c r="BX198" t="b">
        <v>1</v>
      </c>
      <c r="BY198">
        <f>VLOOKUP(AA198,Comps2,6,FALSE)</f>
        <v>298</v>
      </c>
      <c r="BZ198">
        <f>VLOOKUP(AA198,Comps2,7,FALSE)</f>
        <v>328</v>
      </c>
      <c r="CA198" t="str">
        <f>VLOOKUP(AA198,Comps2,8,FALSE)</f>
        <v>mm</v>
      </c>
      <c r="CB198" t="str">
        <f>VLOOKUP(AA198,Comps2,9,FALSE)</f>
        <v>Field</v>
      </c>
      <c r="CC198">
        <f>VLOOKUP(AA198,Comps2,10,FALSE)</f>
        <v>330</v>
      </c>
      <c r="CD198" t="str">
        <f>VLOOKUP(AA198,Comps2,11,FALSE)</f>
        <v>g</v>
      </c>
      <c r="CE198" t="str">
        <f>VLOOKUP(AA198,Comps2,12,FALSE)</f>
        <v>Field</v>
      </c>
      <c r="CF198">
        <f>VLOOKUP(AA198,Comps2,13,FALSE)</f>
        <v>0</v>
      </c>
      <c r="CG198" t="e">
        <f>VLOOKUP(AA198,Comps2,14,FALSE)</f>
        <v>#N/A</v>
      </c>
      <c r="CH198" t="str">
        <f>VLOOKUP(AA198,Comps2,15,FALSE)</f>
        <v>LAB</v>
      </c>
    </row>
    <row r="199" spans="1:86" x14ac:dyDescent="0.25">
      <c r="A199" s="1">
        <v>44803</v>
      </c>
      <c r="B199">
        <v>8</v>
      </c>
      <c r="C199">
        <v>2022</v>
      </c>
      <c r="D199" t="s">
        <v>972</v>
      </c>
      <c r="E199" t="s">
        <v>973</v>
      </c>
      <c r="F199" t="s">
        <v>78</v>
      </c>
      <c r="G199" t="s">
        <v>79</v>
      </c>
      <c r="H199" t="s">
        <v>80</v>
      </c>
      <c r="I199" t="s">
        <v>81</v>
      </c>
      <c r="J199" t="s">
        <v>82</v>
      </c>
      <c r="K199" t="s">
        <v>83</v>
      </c>
      <c r="M199" t="s">
        <v>538</v>
      </c>
      <c r="N199" t="s">
        <v>86</v>
      </c>
      <c r="O199" s="2">
        <v>0.3888888888888889</v>
      </c>
      <c r="P199" t="s">
        <v>528</v>
      </c>
      <c r="Q199">
        <v>1</v>
      </c>
      <c r="R199" t="s">
        <v>88</v>
      </c>
      <c r="S199">
        <v>33.20900125</v>
      </c>
      <c r="T199">
        <v>-117.40103499999999</v>
      </c>
      <c r="U199" t="s">
        <v>89</v>
      </c>
      <c r="V199" t="b">
        <v>0</v>
      </c>
      <c r="W199">
        <v>9</v>
      </c>
      <c r="X199" t="s">
        <v>529</v>
      </c>
      <c r="Y199" t="s">
        <v>91</v>
      </c>
      <c r="AA199" t="s">
        <v>1037</v>
      </c>
      <c r="AB199" t="s">
        <v>758</v>
      </c>
      <c r="AC199" t="s">
        <v>759</v>
      </c>
      <c r="AD199" t="s">
        <v>96</v>
      </c>
      <c r="AE199">
        <v>1</v>
      </c>
      <c r="AF199" t="s">
        <v>1038</v>
      </c>
      <c r="AG199" t="b">
        <v>1</v>
      </c>
      <c r="AH199" t="s">
        <v>1039</v>
      </c>
      <c r="AI199" t="s">
        <v>99</v>
      </c>
      <c r="AJ199" t="s">
        <v>100</v>
      </c>
      <c r="AK199">
        <v>54</v>
      </c>
      <c r="AL199" t="s">
        <v>101</v>
      </c>
      <c r="AN199" t="s">
        <v>1040</v>
      </c>
      <c r="AO199">
        <v>1</v>
      </c>
      <c r="AP199" t="s">
        <v>103</v>
      </c>
      <c r="AQ199">
        <v>300.99</v>
      </c>
      <c r="AR199" t="s">
        <v>101</v>
      </c>
      <c r="AS199" t="s">
        <v>83</v>
      </c>
      <c r="AT199" t="s">
        <v>104</v>
      </c>
      <c r="AU199" t="s">
        <v>1041</v>
      </c>
      <c r="AV199" t="s">
        <v>106</v>
      </c>
      <c r="AW199" t="s">
        <v>107</v>
      </c>
      <c r="AX199">
        <v>7</v>
      </c>
      <c r="AY199" t="s">
        <v>108</v>
      </c>
      <c r="AZ199" t="s">
        <v>109</v>
      </c>
      <c r="BA199" t="s">
        <v>110</v>
      </c>
      <c r="BB199" t="s">
        <v>111</v>
      </c>
      <c r="BC199" t="s">
        <v>1618</v>
      </c>
      <c r="BD199" s="1">
        <v>45020</v>
      </c>
      <c r="BE199" t="s">
        <v>1042</v>
      </c>
      <c r="BF199" s="1">
        <v>44803</v>
      </c>
      <c r="BG199" t="s">
        <v>114</v>
      </c>
      <c r="BH199" s="1">
        <v>44981</v>
      </c>
      <c r="BI199">
        <v>1</v>
      </c>
      <c r="BJ199">
        <v>1.05</v>
      </c>
      <c r="BK199">
        <v>1.05</v>
      </c>
      <c r="BL199" t="s">
        <v>123</v>
      </c>
      <c r="BM199" t="s">
        <v>124</v>
      </c>
      <c r="BN199">
        <v>0.06</v>
      </c>
      <c r="BO199">
        <v>0.18</v>
      </c>
      <c r="BP199">
        <v>1</v>
      </c>
      <c r="BQ199" t="s">
        <v>117</v>
      </c>
      <c r="BR199" t="s">
        <v>118</v>
      </c>
      <c r="BS199" t="s">
        <v>119</v>
      </c>
      <c r="BT199" t="s">
        <v>120</v>
      </c>
      <c r="BW199" t="b">
        <v>0</v>
      </c>
      <c r="BX199" t="b">
        <v>1</v>
      </c>
      <c r="BY199">
        <f>VLOOKUP(AA199,Comps2,6,FALSE)</f>
        <v>219</v>
      </c>
      <c r="BZ199">
        <f>VLOOKUP(AA199,Comps2,7,FALSE)</f>
        <v>228</v>
      </c>
      <c r="CA199" t="str">
        <f>VLOOKUP(AA199,Comps2,8,FALSE)</f>
        <v>mm</v>
      </c>
      <c r="CB199" t="str">
        <f>VLOOKUP(AA199,Comps2,9,FALSE)</f>
        <v>Field</v>
      </c>
      <c r="CC199">
        <f>VLOOKUP(AA199,Comps2,10,FALSE)</f>
        <v>125</v>
      </c>
      <c r="CD199" t="str">
        <f>VLOOKUP(AA199,Comps2,11,FALSE)</f>
        <v>g</v>
      </c>
      <c r="CE199" t="str">
        <f>VLOOKUP(AA199,Comps2,12,FALSE)</f>
        <v>Field</v>
      </c>
      <c r="CF199">
        <f>VLOOKUP(AA199,Comps2,13,FALSE)</f>
        <v>0</v>
      </c>
      <c r="CG199" t="e">
        <f>VLOOKUP(AA199,Comps2,14,FALSE)</f>
        <v>#N/A</v>
      </c>
      <c r="CH199" t="str">
        <f>VLOOKUP(AA199,Comps2,15,FALSE)</f>
        <v>LAB</v>
      </c>
    </row>
    <row r="200" spans="1:86" x14ac:dyDescent="0.25">
      <c r="A200" s="1">
        <v>44803</v>
      </c>
      <c r="B200">
        <v>8</v>
      </c>
      <c r="C200">
        <v>2022</v>
      </c>
      <c r="D200" t="s">
        <v>972</v>
      </c>
      <c r="E200" t="s">
        <v>973</v>
      </c>
      <c r="F200" t="s">
        <v>78</v>
      </c>
      <c r="G200" t="s">
        <v>79</v>
      </c>
      <c r="H200" t="s">
        <v>80</v>
      </c>
      <c r="I200" t="s">
        <v>81</v>
      </c>
      <c r="J200" t="s">
        <v>82</v>
      </c>
      <c r="K200" t="s">
        <v>83</v>
      </c>
      <c r="M200" t="s">
        <v>538</v>
      </c>
      <c r="N200" t="s">
        <v>86</v>
      </c>
      <c r="O200" s="2">
        <v>0.3888888888888889</v>
      </c>
      <c r="P200" t="s">
        <v>528</v>
      </c>
      <c r="Q200">
        <v>1</v>
      </c>
      <c r="R200" t="s">
        <v>88</v>
      </c>
      <c r="S200">
        <v>33.20900125</v>
      </c>
      <c r="T200">
        <v>-117.40103499999999</v>
      </c>
      <c r="U200" t="s">
        <v>89</v>
      </c>
      <c r="V200" t="b">
        <v>0</v>
      </c>
      <c r="W200">
        <v>9</v>
      </c>
      <c r="X200" t="s">
        <v>529</v>
      </c>
      <c r="Y200" t="s">
        <v>91</v>
      </c>
      <c r="AA200" t="s">
        <v>1043</v>
      </c>
      <c r="AB200" t="s">
        <v>758</v>
      </c>
      <c r="AC200" t="s">
        <v>759</v>
      </c>
      <c r="AD200" t="s">
        <v>96</v>
      </c>
      <c r="AE200">
        <v>1</v>
      </c>
      <c r="AF200" t="s">
        <v>1044</v>
      </c>
      <c r="AG200" t="b">
        <v>1</v>
      </c>
      <c r="AH200" t="s">
        <v>1045</v>
      </c>
      <c r="AI200" t="s">
        <v>99</v>
      </c>
      <c r="AJ200" t="s">
        <v>100</v>
      </c>
      <c r="AK200">
        <v>54</v>
      </c>
      <c r="AL200" t="s">
        <v>101</v>
      </c>
      <c r="AN200" t="s">
        <v>1040</v>
      </c>
      <c r="AO200">
        <v>1</v>
      </c>
      <c r="AP200" t="s">
        <v>103</v>
      </c>
      <c r="AQ200">
        <v>300.99</v>
      </c>
      <c r="AR200" t="s">
        <v>101</v>
      </c>
      <c r="AS200" t="s">
        <v>83</v>
      </c>
      <c r="AT200" t="s">
        <v>104</v>
      </c>
      <c r="AU200" t="s">
        <v>1041</v>
      </c>
      <c r="AV200" t="s">
        <v>106</v>
      </c>
      <c r="AW200" t="s">
        <v>107</v>
      </c>
      <c r="AX200">
        <v>7</v>
      </c>
      <c r="AY200" t="s">
        <v>108</v>
      </c>
      <c r="AZ200" t="s">
        <v>109</v>
      </c>
      <c r="BA200" t="s">
        <v>110</v>
      </c>
      <c r="BB200" t="s">
        <v>111</v>
      </c>
      <c r="BC200" t="s">
        <v>1618</v>
      </c>
      <c r="BD200" s="1">
        <v>45020</v>
      </c>
      <c r="BE200" t="s">
        <v>1042</v>
      </c>
      <c r="BF200" s="1">
        <v>44803</v>
      </c>
      <c r="BG200" t="s">
        <v>114</v>
      </c>
      <c r="BH200" s="1">
        <v>44981</v>
      </c>
      <c r="BI200">
        <v>1</v>
      </c>
      <c r="BJ200">
        <v>1.05</v>
      </c>
      <c r="BK200">
        <v>1.05</v>
      </c>
      <c r="BL200" t="s">
        <v>123</v>
      </c>
      <c r="BM200" t="s">
        <v>124</v>
      </c>
      <c r="BN200">
        <v>0.06</v>
      </c>
      <c r="BO200">
        <v>0.18</v>
      </c>
      <c r="BP200">
        <v>1</v>
      </c>
      <c r="BQ200" t="s">
        <v>117</v>
      </c>
      <c r="BR200" t="s">
        <v>118</v>
      </c>
      <c r="BS200" t="s">
        <v>119</v>
      </c>
      <c r="BT200" t="s">
        <v>120</v>
      </c>
      <c r="BW200" t="b">
        <v>0</v>
      </c>
      <c r="BX200" t="b">
        <v>1</v>
      </c>
      <c r="BY200">
        <f>VLOOKUP(AA200,Comps2,6,FALSE)</f>
        <v>214</v>
      </c>
      <c r="BZ200">
        <f>VLOOKUP(AA200,Comps2,7,FALSE)</f>
        <v>234</v>
      </c>
      <c r="CA200" t="str">
        <f>VLOOKUP(AA200,Comps2,8,FALSE)</f>
        <v>mm</v>
      </c>
      <c r="CB200" t="str">
        <f>VLOOKUP(AA200,Comps2,9,FALSE)</f>
        <v>Field</v>
      </c>
      <c r="CC200">
        <f>VLOOKUP(AA200,Comps2,10,FALSE)</f>
        <v>125</v>
      </c>
      <c r="CD200" t="str">
        <f>VLOOKUP(AA200,Comps2,11,FALSE)</f>
        <v>g</v>
      </c>
      <c r="CE200" t="str">
        <f>VLOOKUP(AA200,Comps2,12,FALSE)</f>
        <v>Field</v>
      </c>
      <c r="CF200">
        <f>VLOOKUP(AA200,Comps2,13,FALSE)</f>
        <v>0</v>
      </c>
      <c r="CG200" t="e">
        <f>VLOOKUP(AA200,Comps2,14,FALSE)</f>
        <v>#N/A</v>
      </c>
      <c r="CH200" t="str">
        <f>VLOOKUP(AA200,Comps2,15,FALSE)</f>
        <v>LAB</v>
      </c>
    </row>
    <row r="201" spans="1:86" x14ac:dyDescent="0.25">
      <c r="A201" s="1">
        <v>44803</v>
      </c>
      <c r="B201">
        <v>8</v>
      </c>
      <c r="C201">
        <v>2022</v>
      </c>
      <c r="D201" t="s">
        <v>972</v>
      </c>
      <c r="E201" t="s">
        <v>973</v>
      </c>
      <c r="F201" t="s">
        <v>78</v>
      </c>
      <c r="G201" t="s">
        <v>79</v>
      </c>
      <c r="H201" t="s">
        <v>80</v>
      </c>
      <c r="I201" t="s">
        <v>81</v>
      </c>
      <c r="J201" t="s">
        <v>82</v>
      </c>
      <c r="K201" t="s">
        <v>83</v>
      </c>
      <c r="M201" t="s">
        <v>538</v>
      </c>
      <c r="N201" t="s">
        <v>86</v>
      </c>
      <c r="O201" s="2">
        <v>0.3888888888888889</v>
      </c>
      <c r="P201" t="s">
        <v>528</v>
      </c>
      <c r="Q201">
        <v>1</v>
      </c>
      <c r="R201" t="s">
        <v>88</v>
      </c>
      <c r="S201">
        <v>33.20900125</v>
      </c>
      <c r="T201">
        <v>-117.40103499999999</v>
      </c>
      <c r="U201" t="s">
        <v>89</v>
      </c>
      <c r="V201" t="b">
        <v>0</v>
      </c>
      <c r="W201">
        <v>9</v>
      </c>
      <c r="X201" t="s">
        <v>529</v>
      </c>
      <c r="Y201" t="s">
        <v>91</v>
      </c>
      <c r="AA201" t="s">
        <v>1046</v>
      </c>
      <c r="AB201" t="s">
        <v>758</v>
      </c>
      <c r="AC201" t="s">
        <v>759</v>
      </c>
      <c r="AD201" t="s">
        <v>96</v>
      </c>
      <c r="AE201">
        <v>1</v>
      </c>
      <c r="AF201" t="s">
        <v>1047</v>
      </c>
      <c r="AG201" t="b">
        <v>1</v>
      </c>
      <c r="AH201" t="s">
        <v>1048</v>
      </c>
      <c r="AI201" t="s">
        <v>99</v>
      </c>
      <c r="AJ201" t="s">
        <v>100</v>
      </c>
      <c r="AK201">
        <v>60</v>
      </c>
      <c r="AL201" t="s">
        <v>101</v>
      </c>
      <c r="AN201" t="s">
        <v>1040</v>
      </c>
      <c r="AO201">
        <v>1</v>
      </c>
      <c r="AP201" t="s">
        <v>103</v>
      </c>
      <c r="AQ201">
        <v>300.99</v>
      </c>
      <c r="AR201" t="s">
        <v>101</v>
      </c>
      <c r="AS201" t="s">
        <v>83</v>
      </c>
      <c r="AT201" t="s">
        <v>104</v>
      </c>
      <c r="AU201" t="s">
        <v>1041</v>
      </c>
      <c r="AV201" t="s">
        <v>106</v>
      </c>
      <c r="AW201" t="s">
        <v>107</v>
      </c>
      <c r="AX201">
        <v>7</v>
      </c>
      <c r="AY201" t="s">
        <v>108</v>
      </c>
      <c r="AZ201" t="s">
        <v>109</v>
      </c>
      <c r="BA201" t="s">
        <v>110</v>
      </c>
      <c r="BB201" t="s">
        <v>111</v>
      </c>
      <c r="BC201" t="s">
        <v>1618</v>
      </c>
      <c r="BD201" s="1">
        <v>45020</v>
      </c>
      <c r="BE201" t="s">
        <v>1042</v>
      </c>
      <c r="BF201" s="1">
        <v>44803</v>
      </c>
      <c r="BG201" t="s">
        <v>114</v>
      </c>
      <c r="BH201" s="1">
        <v>44981</v>
      </c>
      <c r="BI201">
        <v>1</v>
      </c>
      <c r="BJ201">
        <v>1.05</v>
      </c>
      <c r="BK201">
        <v>1.05</v>
      </c>
      <c r="BL201" t="s">
        <v>123</v>
      </c>
      <c r="BM201" t="s">
        <v>124</v>
      </c>
      <c r="BN201">
        <v>0.06</v>
      </c>
      <c r="BO201">
        <v>0.18</v>
      </c>
      <c r="BP201">
        <v>1</v>
      </c>
      <c r="BQ201" t="s">
        <v>117</v>
      </c>
      <c r="BR201" t="s">
        <v>118</v>
      </c>
      <c r="BS201" t="s">
        <v>119</v>
      </c>
      <c r="BT201" t="s">
        <v>120</v>
      </c>
      <c r="BW201" t="b">
        <v>0</v>
      </c>
      <c r="BX201" t="b">
        <v>1</v>
      </c>
      <c r="BY201">
        <f>VLOOKUP(AA201,Comps2,6,FALSE)</f>
        <v>225</v>
      </c>
      <c r="BZ201">
        <f>VLOOKUP(AA201,Comps2,7,FALSE)</f>
        <v>246</v>
      </c>
      <c r="CA201" t="str">
        <f>VLOOKUP(AA201,Comps2,8,FALSE)</f>
        <v>mm</v>
      </c>
      <c r="CB201" t="str">
        <f>VLOOKUP(AA201,Comps2,9,FALSE)</f>
        <v>Field</v>
      </c>
      <c r="CC201">
        <f>VLOOKUP(AA201,Comps2,10,FALSE)</f>
        <v>140</v>
      </c>
      <c r="CD201" t="str">
        <f>VLOOKUP(AA201,Comps2,11,FALSE)</f>
        <v>g</v>
      </c>
      <c r="CE201" t="str">
        <f>VLOOKUP(AA201,Comps2,12,FALSE)</f>
        <v>Field</v>
      </c>
      <c r="CF201">
        <f>VLOOKUP(AA201,Comps2,13,FALSE)</f>
        <v>0</v>
      </c>
      <c r="CG201" t="e">
        <f>VLOOKUP(AA201,Comps2,14,FALSE)</f>
        <v>#N/A</v>
      </c>
      <c r="CH201" t="str">
        <f>VLOOKUP(AA201,Comps2,15,FALSE)</f>
        <v>LAB</v>
      </c>
    </row>
    <row r="202" spans="1:86" x14ac:dyDescent="0.25">
      <c r="A202" s="1">
        <v>44803</v>
      </c>
      <c r="B202">
        <v>8</v>
      </c>
      <c r="C202">
        <v>2022</v>
      </c>
      <c r="D202" t="s">
        <v>972</v>
      </c>
      <c r="E202" t="s">
        <v>973</v>
      </c>
      <c r="F202" t="s">
        <v>78</v>
      </c>
      <c r="G202" t="s">
        <v>79</v>
      </c>
      <c r="H202" t="s">
        <v>80</v>
      </c>
      <c r="I202" t="s">
        <v>81</v>
      </c>
      <c r="J202" t="s">
        <v>82</v>
      </c>
      <c r="K202" t="s">
        <v>83</v>
      </c>
      <c r="M202" t="s">
        <v>538</v>
      </c>
      <c r="N202" t="s">
        <v>86</v>
      </c>
      <c r="O202" s="2">
        <v>0.3888888888888889</v>
      </c>
      <c r="P202" t="s">
        <v>528</v>
      </c>
      <c r="Q202">
        <v>1</v>
      </c>
      <c r="R202" t="s">
        <v>88</v>
      </c>
      <c r="S202">
        <v>33.20900125</v>
      </c>
      <c r="T202">
        <v>-117.40103499999999</v>
      </c>
      <c r="U202" t="s">
        <v>89</v>
      </c>
      <c r="V202" t="b">
        <v>0</v>
      </c>
      <c r="W202">
        <v>9</v>
      </c>
      <c r="X202" t="s">
        <v>529</v>
      </c>
      <c r="Y202" t="s">
        <v>91</v>
      </c>
      <c r="AA202" t="s">
        <v>1049</v>
      </c>
      <c r="AB202" t="s">
        <v>758</v>
      </c>
      <c r="AC202" t="s">
        <v>759</v>
      </c>
      <c r="AD202" t="s">
        <v>96</v>
      </c>
      <c r="AE202">
        <v>1</v>
      </c>
      <c r="AF202" t="s">
        <v>1050</v>
      </c>
      <c r="AG202" t="b">
        <v>1</v>
      </c>
      <c r="AH202" t="s">
        <v>1051</v>
      </c>
      <c r="AI202" t="s">
        <v>99</v>
      </c>
      <c r="AJ202" t="s">
        <v>100</v>
      </c>
      <c r="AK202">
        <v>75</v>
      </c>
      <c r="AL202" t="s">
        <v>101</v>
      </c>
      <c r="AN202" t="s">
        <v>1040</v>
      </c>
      <c r="AO202">
        <v>1</v>
      </c>
      <c r="AP202" t="s">
        <v>103</v>
      </c>
      <c r="AQ202">
        <v>300.99</v>
      </c>
      <c r="AR202" t="s">
        <v>101</v>
      </c>
      <c r="AS202" t="s">
        <v>83</v>
      </c>
      <c r="AT202" t="s">
        <v>104</v>
      </c>
      <c r="AU202" t="s">
        <v>1041</v>
      </c>
      <c r="AV202" t="s">
        <v>106</v>
      </c>
      <c r="AW202" t="s">
        <v>107</v>
      </c>
      <c r="AX202">
        <v>7</v>
      </c>
      <c r="AY202" t="s">
        <v>108</v>
      </c>
      <c r="AZ202" t="s">
        <v>109</v>
      </c>
      <c r="BA202" t="s">
        <v>110</v>
      </c>
      <c r="BB202" t="s">
        <v>111</v>
      </c>
      <c r="BC202" t="s">
        <v>1618</v>
      </c>
      <c r="BD202" s="1">
        <v>45020</v>
      </c>
      <c r="BE202" t="s">
        <v>1042</v>
      </c>
      <c r="BF202" s="1">
        <v>44803</v>
      </c>
      <c r="BG202" t="s">
        <v>114</v>
      </c>
      <c r="BH202" s="1">
        <v>44981</v>
      </c>
      <c r="BI202">
        <v>1</v>
      </c>
      <c r="BJ202">
        <v>1.05</v>
      </c>
      <c r="BK202">
        <v>1.05</v>
      </c>
      <c r="BL202" t="s">
        <v>123</v>
      </c>
      <c r="BM202" t="s">
        <v>124</v>
      </c>
      <c r="BN202">
        <v>0.06</v>
      </c>
      <c r="BO202">
        <v>0.18</v>
      </c>
      <c r="BP202">
        <v>1</v>
      </c>
      <c r="BQ202" t="s">
        <v>117</v>
      </c>
      <c r="BR202" t="s">
        <v>118</v>
      </c>
      <c r="BS202" t="s">
        <v>119</v>
      </c>
      <c r="BT202" t="s">
        <v>120</v>
      </c>
      <c r="BW202" t="b">
        <v>0</v>
      </c>
      <c r="BX202" t="b">
        <v>1</v>
      </c>
      <c r="BY202">
        <f>VLOOKUP(AA202,Comps2,6,FALSE)</f>
        <v>240</v>
      </c>
      <c r="BZ202">
        <f>VLOOKUP(AA202,Comps2,7,FALSE)</f>
        <v>269</v>
      </c>
      <c r="CA202" t="str">
        <f>VLOOKUP(AA202,Comps2,8,FALSE)</f>
        <v>mm</v>
      </c>
      <c r="CB202" t="str">
        <f>VLOOKUP(AA202,Comps2,9,FALSE)</f>
        <v>Field</v>
      </c>
      <c r="CC202">
        <f>VLOOKUP(AA202,Comps2,10,FALSE)</f>
        <v>175</v>
      </c>
      <c r="CD202" t="str">
        <f>VLOOKUP(AA202,Comps2,11,FALSE)</f>
        <v>g</v>
      </c>
      <c r="CE202" t="str">
        <f>VLOOKUP(AA202,Comps2,12,FALSE)</f>
        <v>Field</v>
      </c>
      <c r="CF202">
        <f>VLOOKUP(AA202,Comps2,13,FALSE)</f>
        <v>0</v>
      </c>
      <c r="CG202" t="e">
        <f>VLOOKUP(AA202,Comps2,14,FALSE)</f>
        <v>#N/A</v>
      </c>
      <c r="CH202" t="str">
        <f>VLOOKUP(AA202,Comps2,15,FALSE)</f>
        <v>LAB</v>
      </c>
    </row>
    <row r="203" spans="1:86" x14ac:dyDescent="0.25">
      <c r="A203" s="1">
        <v>44803</v>
      </c>
      <c r="B203">
        <v>8</v>
      </c>
      <c r="C203">
        <v>2022</v>
      </c>
      <c r="D203" t="s">
        <v>972</v>
      </c>
      <c r="E203" t="s">
        <v>973</v>
      </c>
      <c r="F203" t="s">
        <v>78</v>
      </c>
      <c r="G203" t="s">
        <v>79</v>
      </c>
      <c r="H203" t="s">
        <v>80</v>
      </c>
      <c r="I203" t="s">
        <v>81</v>
      </c>
      <c r="J203" t="s">
        <v>82</v>
      </c>
      <c r="K203" t="s">
        <v>83</v>
      </c>
      <c r="M203" t="s">
        <v>538</v>
      </c>
      <c r="N203" t="s">
        <v>86</v>
      </c>
      <c r="O203" s="2">
        <v>0.3888888888888889</v>
      </c>
      <c r="P203" t="s">
        <v>528</v>
      </c>
      <c r="Q203">
        <v>1</v>
      </c>
      <c r="R203" t="s">
        <v>88</v>
      </c>
      <c r="S203">
        <v>33.20900125</v>
      </c>
      <c r="T203">
        <v>-117.40103499999999</v>
      </c>
      <c r="U203" t="s">
        <v>89</v>
      </c>
      <c r="V203" t="b">
        <v>0</v>
      </c>
      <c r="W203">
        <v>9</v>
      </c>
      <c r="X203" t="s">
        <v>529</v>
      </c>
      <c r="Y203" t="s">
        <v>91</v>
      </c>
      <c r="AA203" t="s">
        <v>1052</v>
      </c>
      <c r="AB203" t="s">
        <v>758</v>
      </c>
      <c r="AC203" t="s">
        <v>759</v>
      </c>
      <c r="AD203" t="s">
        <v>96</v>
      </c>
      <c r="AE203">
        <v>1</v>
      </c>
      <c r="AF203" t="s">
        <v>1053</v>
      </c>
      <c r="AG203" t="b">
        <v>1</v>
      </c>
      <c r="AH203" t="s">
        <v>1054</v>
      </c>
      <c r="AI203" t="s">
        <v>99</v>
      </c>
      <c r="AJ203" t="s">
        <v>100</v>
      </c>
      <c r="AK203">
        <v>57.99</v>
      </c>
      <c r="AL203" t="s">
        <v>101</v>
      </c>
      <c r="AN203" t="s">
        <v>1040</v>
      </c>
      <c r="AO203">
        <v>1</v>
      </c>
      <c r="AP203" t="s">
        <v>103</v>
      </c>
      <c r="AQ203">
        <v>300.99</v>
      </c>
      <c r="AR203" t="s">
        <v>101</v>
      </c>
      <c r="AS203" t="s">
        <v>83</v>
      </c>
      <c r="AT203" t="s">
        <v>104</v>
      </c>
      <c r="AU203" t="s">
        <v>1041</v>
      </c>
      <c r="AV203" t="s">
        <v>106</v>
      </c>
      <c r="AW203" t="s">
        <v>107</v>
      </c>
      <c r="AX203">
        <v>7</v>
      </c>
      <c r="AY203" t="s">
        <v>108</v>
      </c>
      <c r="AZ203" t="s">
        <v>109</v>
      </c>
      <c r="BA203" t="s">
        <v>110</v>
      </c>
      <c r="BB203" t="s">
        <v>111</v>
      </c>
      <c r="BC203" t="s">
        <v>1618</v>
      </c>
      <c r="BD203" s="1">
        <v>45020</v>
      </c>
      <c r="BE203" t="s">
        <v>1042</v>
      </c>
      <c r="BF203" s="1">
        <v>44803</v>
      </c>
      <c r="BG203" t="s">
        <v>114</v>
      </c>
      <c r="BH203" s="1">
        <v>44981</v>
      </c>
      <c r="BI203">
        <v>1</v>
      </c>
      <c r="BJ203">
        <v>1.05</v>
      </c>
      <c r="BK203">
        <v>1.05</v>
      </c>
      <c r="BL203" t="s">
        <v>123</v>
      </c>
      <c r="BM203" t="s">
        <v>124</v>
      </c>
      <c r="BN203">
        <v>0.06</v>
      </c>
      <c r="BO203">
        <v>0.18</v>
      </c>
      <c r="BP203">
        <v>1</v>
      </c>
      <c r="BQ203" t="s">
        <v>117</v>
      </c>
      <c r="BR203" t="s">
        <v>118</v>
      </c>
      <c r="BS203" t="s">
        <v>119</v>
      </c>
      <c r="BT203" t="s">
        <v>120</v>
      </c>
      <c r="BW203" t="b">
        <v>0</v>
      </c>
      <c r="BX203" t="b">
        <v>1</v>
      </c>
      <c r="BY203">
        <f>VLOOKUP(AA203,Comps2,6,FALSE)</f>
        <v>218</v>
      </c>
      <c r="BZ203">
        <f>VLOOKUP(AA203,Comps2,7,FALSE)</f>
        <v>239</v>
      </c>
      <c r="CA203" t="str">
        <f>VLOOKUP(AA203,Comps2,8,FALSE)</f>
        <v>mm</v>
      </c>
      <c r="CB203" t="str">
        <f>VLOOKUP(AA203,Comps2,9,FALSE)</f>
        <v>Field</v>
      </c>
      <c r="CC203">
        <f>VLOOKUP(AA203,Comps2,10,FALSE)</f>
        <v>130</v>
      </c>
      <c r="CD203" t="str">
        <f>VLOOKUP(AA203,Comps2,11,FALSE)</f>
        <v>g</v>
      </c>
      <c r="CE203" t="str">
        <f>VLOOKUP(AA203,Comps2,12,FALSE)</f>
        <v>Field</v>
      </c>
      <c r="CF203">
        <f>VLOOKUP(AA203,Comps2,13,FALSE)</f>
        <v>0</v>
      </c>
      <c r="CG203" t="e">
        <f>VLOOKUP(AA203,Comps2,14,FALSE)</f>
        <v>#N/A</v>
      </c>
      <c r="CH203" t="str">
        <f>VLOOKUP(AA203,Comps2,15,FALSE)</f>
        <v>LAB</v>
      </c>
    </row>
    <row r="204" spans="1:86" x14ac:dyDescent="0.25">
      <c r="A204" s="1">
        <v>44803</v>
      </c>
      <c r="B204">
        <v>8</v>
      </c>
      <c r="C204">
        <v>2022</v>
      </c>
      <c r="D204" t="s">
        <v>929</v>
      </c>
      <c r="E204" t="s">
        <v>930</v>
      </c>
      <c r="F204" t="s">
        <v>78</v>
      </c>
      <c r="G204" t="s">
        <v>79</v>
      </c>
      <c r="H204" t="s">
        <v>80</v>
      </c>
      <c r="I204" t="s">
        <v>81</v>
      </c>
      <c r="J204" t="s">
        <v>82</v>
      </c>
      <c r="K204" t="s">
        <v>83</v>
      </c>
      <c r="M204" t="s">
        <v>782</v>
      </c>
      <c r="N204" t="s">
        <v>86</v>
      </c>
      <c r="O204" s="2">
        <v>0.2986111111111111</v>
      </c>
      <c r="P204" t="s">
        <v>783</v>
      </c>
      <c r="Q204">
        <v>1</v>
      </c>
      <c r="R204" t="s">
        <v>88</v>
      </c>
      <c r="S204">
        <v>32.75752</v>
      </c>
      <c r="T204">
        <v>-117.25532</v>
      </c>
      <c r="U204" t="s">
        <v>89</v>
      </c>
      <c r="V204" t="b">
        <v>0</v>
      </c>
      <c r="X204" t="s">
        <v>784</v>
      </c>
      <c r="Y204" t="s">
        <v>91</v>
      </c>
      <c r="AA204" t="s">
        <v>1055</v>
      </c>
      <c r="AB204" t="s">
        <v>531</v>
      </c>
      <c r="AC204" t="s">
        <v>532</v>
      </c>
      <c r="AD204" t="s">
        <v>96</v>
      </c>
      <c r="AE204">
        <v>1</v>
      </c>
      <c r="AF204" t="s">
        <v>1056</v>
      </c>
      <c r="AG204" t="b">
        <v>1</v>
      </c>
      <c r="AH204" t="s">
        <v>1057</v>
      </c>
      <c r="AI204" t="s">
        <v>99</v>
      </c>
      <c r="AJ204" t="s">
        <v>100</v>
      </c>
      <c r="AK204">
        <v>53</v>
      </c>
      <c r="AL204" t="s">
        <v>101</v>
      </c>
      <c r="AM204" t="s">
        <v>912</v>
      </c>
      <c r="AN204" t="s">
        <v>1058</v>
      </c>
      <c r="AO204">
        <v>1</v>
      </c>
      <c r="AP204" t="s">
        <v>103</v>
      </c>
      <c r="AQ204">
        <v>265</v>
      </c>
      <c r="AR204" t="s">
        <v>101</v>
      </c>
      <c r="AS204" t="s">
        <v>83</v>
      </c>
      <c r="AT204" t="s">
        <v>104</v>
      </c>
      <c r="AU204" t="s">
        <v>1059</v>
      </c>
      <c r="AV204" t="s">
        <v>106</v>
      </c>
      <c r="AW204" t="s">
        <v>107</v>
      </c>
      <c r="AX204">
        <v>7</v>
      </c>
      <c r="AY204" t="s">
        <v>108</v>
      </c>
      <c r="AZ204" t="s">
        <v>109</v>
      </c>
      <c r="BA204" t="s">
        <v>110</v>
      </c>
      <c r="BB204" t="s">
        <v>111</v>
      </c>
      <c r="BC204" t="s">
        <v>1618</v>
      </c>
      <c r="BD204" s="1">
        <v>45020</v>
      </c>
      <c r="BE204" t="s">
        <v>1060</v>
      </c>
      <c r="BF204" s="1">
        <v>44803</v>
      </c>
      <c r="BG204" t="s">
        <v>114</v>
      </c>
      <c r="BH204" s="1">
        <v>44981</v>
      </c>
      <c r="BI204">
        <v>1</v>
      </c>
      <c r="BJ204">
        <v>1.0900000000000001</v>
      </c>
      <c r="BK204">
        <v>1.0900000000000001</v>
      </c>
      <c r="BL204" t="s">
        <v>123</v>
      </c>
      <c r="BM204" t="s">
        <v>124</v>
      </c>
      <c r="BN204">
        <v>0.06</v>
      </c>
      <c r="BO204">
        <v>0.18</v>
      </c>
      <c r="BP204">
        <v>1</v>
      </c>
      <c r="BQ204" t="s">
        <v>117</v>
      </c>
      <c r="BR204" t="s">
        <v>118</v>
      </c>
      <c r="BS204" t="s">
        <v>119</v>
      </c>
      <c r="BT204" t="s">
        <v>120</v>
      </c>
      <c r="BW204" t="b">
        <v>0</v>
      </c>
      <c r="BX204" t="b">
        <v>1</v>
      </c>
      <c r="BY204">
        <f>VLOOKUP(AA204,Comps2,6,FALSE)</f>
        <v>460</v>
      </c>
      <c r="BZ204">
        <f>VLOOKUP(AA204,Comps2,7,FALSE)</f>
        <v>480</v>
      </c>
      <c r="CA204" t="str">
        <f>VLOOKUP(AA204,Comps2,8,FALSE)</f>
        <v>mm</v>
      </c>
      <c r="CB204" t="str">
        <f>VLOOKUP(AA204,Comps2,9,FALSE)</f>
        <v>Field</v>
      </c>
      <c r="CC204">
        <f>VLOOKUP(AA204,Comps2,10,FALSE)</f>
        <v>1425</v>
      </c>
      <c r="CD204" t="str">
        <f>VLOOKUP(AA204,Comps2,11,FALSE)</f>
        <v>g</v>
      </c>
      <c r="CE204" t="str">
        <f>VLOOKUP(AA204,Comps2,12,FALSE)</f>
        <v>Field</v>
      </c>
      <c r="CF204">
        <f>VLOOKUP(AA204,Comps2,13,FALSE)</f>
        <v>0</v>
      </c>
      <c r="CG204" t="e">
        <f>VLOOKUP(AA204,Comps2,14,FALSE)</f>
        <v>#N/A</v>
      </c>
      <c r="CH204" t="str">
        <f>VLOOKUP(AA204,Comps2,15,FALSE)</f>
        <v>LAB</v>
      </c>
    </row>
    <row r="205" spans="1:86" x14ac:dyDescent="0.25">
      <c r="A205" s="1">
        <v>44803</v>
      </c>
      <c r="B205">
        <v>8</v>
      </c>
      <c r="C205">
        <v>2022</v>
      </c>
      <c r="D205" t="s">
        <v>929</v>
      </c>
      <c r="E205" t="s">
        <v>930</v>
      </c>
      <c r="F205" t="s">
        <v>78</v>
      </c>
      <c r="G205" t="s">
        <v>79</v>
      </c>
      <c r="H205" t="s">
        <v>80</v>
      </c>
      <c r="I205" t="s">
        <v>81</v>
      </c>
      <c r="J205" t="s">
        <v>82</v>
      </c>
      <c r="K205" t="s">
        <v>83</v>
      </c>
      <c r="M205" t="s">
        <v>782</v>
      </c>
      <c r="N205" t="s">
        <v>86</v>
      </c>
      <c r="O205" s="2">
        <v>0.2986111111111111</v>
      </c>
      <c r="P205" t="s">
        <v>783</v>
      </c>
      <c r="Q205">
        <v>1</v>
      </c>
      <c r="R205" t="s">
        <v>88</v>
      </c>
      <c r="S205">
        <v>32.75752</v>
      </c>
      <c r="T205">
        <v>-117.25532</v>
      </c>
      <c r="U205" t="s">
        <v>89</v>
      </c>
      <c r="V205" t="b">
        <v>0</v>
      </c>
      <c r="X205" t="s">
        <v>784</v>
      </c>
      <c r="Y205" t="s">
        <v>91</v>
      </c>
      <c r="AA205" t="s">
        <v>1061</v>
      </c>
      <c r="AB205" t="s">
        <v>531</v>
      </c>
      <c r="AC205" t="s">
        <v>532</v>
      </c>
      <c r="AD205" t="s">
        <v>96</v>
      </c>
      <c r="AE205">
        <v>1</v>
      </c>
      <c r="AF205" t="s">
        <v>1062</v>
      </c>
      <c r="AG205" t="b">
        <v>1</v>
      </c>
      <c r="AH205" t="s">
        <v>1063</v>
      </c>
      <c r="AI205" t="s">
        <v>99</v>
      </c>
      <c r="AJ205" t="s">
        <v>100</v>
      </c>
      <c r="AK205">
        <v>53</v>
      </c>
      <c r="AL205" t="s">
        <v>101</v>
      </c>
      <c r="AM205" t="s">
        <v>912</v>
      </c>
      <c r="AN205" t="s">
        <v>1058</v>
      </c>
      <c r="AO205">
        <v>1</v>
      </c>
      <c r="AP205" t="s">
        <v>103</v>
      </c>
      <c r="AQ205">
        <v>265</v>
      </c>
      <c r="AR205" t="s">
        <v>101</v>
      </c>
      <c r="AS205" t="s">
        <v>83</v>
      </c>
      <c r="AT205" t="s">
        <v>104</v>
      </c>
      <c r="AU205" t="s">
        <v>1059</v>
      </c>
      <c r="AV205" t="s">
        <v>106</v>
      </c>
      <c r="AW205" t="s">
        <v>107</v>
      </c>
      <c r="AX205">
        <v>7</v>
      </c>
      <c r="AY205" t="s">
        <v>108</v>
      </c>
      <c r="AZ205" t="s">
        <v>109</v>
      </c>
      <c r="BA205" t="s">
        <v>110</v>
      </c>
      <c r="BB205" t="s">
        <v>111</v>
      </c>
      <c r="BC205" t="s">
        <v>1618</v>
      </c>
      <c r="BD205" s="1">
        <v>45020</v>
      </c>
      <c r="BE205" t="s">
        <v>1060</v>
      </c>
      <c r="BF205" s="1">
        <v>44803</v>
      </c>
      <c r="BG205" t="s">
        <v>114</v>
      </c>
      <c r="BH205" s="1">
        <v>44981</v>
      </c>
      <c r="BI205">
        <v>1</v>
      </c>
      <c r="BJ205">
        <v>1.0900000000000001</v>
      </c>
      <c r="BK205">
        <v>1.0900000000000001</v>
      </c>
      <c r="BL205" t="s">
        <v>123</v>
      </c>
      <c r="BM205" t="s">
        <v>124</v>
      </c>
      <c r="BN205">
        <v>0.06</v>
      </c>
      <c r="BO205">
        <v>0.18</v>
      </c>
      <c r="BP205">
        <v>1</v>
      </c>
      <c r="BQ205" t="s">
        <v>117</v>
      </c>
      <c r="BR205" t="s">
        <v>118</v>
      </c>
      <c r="BS205" t="s">
        <v>119</v>
      </c>
      <c r="BT205" t="s">
        <v>120</v>
      </c>
      <c r="BW205" t="b">
        <v>0</v>
      </c>
      <c r="BX205" t="b">
        <v>1</v>
      </c>
      <c r="BY205">
        <f>VLOOKUP(AA205,Comps2,6,FALSE)</f>
        <v>457</v>
      </c>
      <c r="BZ205">
        <f>VLOOKUP(AA205,Comps2,7,FALSE)</f>
        <v>482</v>
      </c>
      <c r="CA205" t="str">
        <f>VLOOKUP(AA205,Comps2,8,FALSE)</f>
        <v>mm</v>
      </c>
      <c r="CB205" t="str">
        <f>VLOOKUP(AA205,Comps2,9,FALSE)</f>
        <v>Field</v>
      </c>
      <c r="CC205">
        <f>VLOOKUP(AA205,Comps2,10,FALSE)</f>
        <v>1325</v>
      </c>
      <c r="CD205" t="str">
        <f>VLOOKUP(AA205,Comps2,11,FALSE)</f>
        <v>g</v>
      </c>
      <c r="CE205" t="str">
        <f>VLOOKUP(AA205,Comps2,12,FALSE)</f>
        <v>Field</v>
      </c>
      <c r="CF205">
        <f>VLOOKUP(AA205,Comps2,13,FALSE)</f>
        <v>0</v>
      </c>
      <c r="CG205" t="e">
        <f>VLOOKUP(AA205,Comps2,14,FALSE)</f>
        <v>#N/A</v>
      </c>
      <c r="CH205" t="str">
        <f>VLOOKUP(AA205,Comps2,15,FALSE)</f>
        <v>LAB</v>
      </c>
    </row>
    <row r="206" spans="1:86" x14ac:dyDescent="0.25">
      <c r="A206" s="1">
        <v>44803</v>
      </c>
      <c r="B206">
        <v>8</v>
      </c>
      <c r="C206">
        <v>2022</v>
      </c>
      <c r="D206" t="s">
        <v>929</v>
      </c>
      <c r="E206" t="s">
        <v>930</v>
      </c>
      <c r="F206" t="s">
        <v>78</v>
      </c>
      <c r="G206" t="s">
        <v>79</v>
      </c>
      <c r="H206" t="s">
        <v>80</v>
      </c>
      <c r="I206" t="s">
        <v>81</v>
      </c>
      <c r="J206" t="s">
        <v>82</v>
      </c>
      <c r="K206" t="s">
        <v>83</v>
      </c>
      <c r="M206" t="s">
        <v>782</v>
      </c>
      <c r="N206" t="s">
        <v>86</v>
      </c>
      <c r="O206" s="2">
        <v>0.2986111111111111</v>
      </c>
      <c r="P206" t="s">
        <v>783</v>
      </c>
      <c r="Q206">
        <v>1</v>
      </c>
      <c r="R206" t="s">
        <v>88</v>
      </c>
      <c r="S206">
        <v>32.75752</v>
      </c>
      <c r="T206">
        <v>-117.25532</v>
      </c>
      <c r="U206" t="s">
        <v>89</v>
      </c>
      <c r="V206" t="b">
        <v>0</v>
      </c>
      <c r="X206" t="s">
        <v>784</v>
      </c>
      <c r="Y206" t="s">
        <v>91</v>
      </c>
      <c r="AA206" t="s">
        <v>1064</v>
      </c>
      <c r="AB206" t="s">
        <v>531</v>
      </c>
      <c r="AC206" t="s">
        <v>532</v>
      </c>
      <c r="AD206" t="s">
        <v>96</v>
      </c>
      <c r="AE206">
        <v>1</v>
      </c>
      <c r="AF206" t="s">
        <v>1065</v>
      </c>
      <c r="AG206" t="b">
        <v>1</v>
      </c>
      <c r="AH206" t="s">
        <v>1066</v>
      </c>
      <c r="AI206" t="s">
        <v>99</v>
      </c>
      <c r="AJ206" t="s">
        <v>100</v>
      </c>
      <c r="AK206">
        <v>53</v>
      </c>
      <c r="AL206" t="s">
        <v>101</v>
      </c>
      <c r="AM206" t="s">
        <v>912</v>
      </c>
      <c r="AN206" t="s">
        <v>1058</v>
      </c>
      <c r="AO206">
        <v>1</v>
      </c>
      <c r="AP206" t="s">
        <v>103</v>
      </c>
      <c r="AQ206">
        <v>265</v>
      </c>
      <c r="AR206" t="s">
        <v>101</v>
      </c>
      <c r="AS206" t="s">
        <v>83</v>
      </c>
      <c r="AT206" t="s">
        <v>104</v>
      </c>
      <c r="AU206" t="s">
        <v>1059</v>
      </c>
      <c r="AV206" t="s">
        <v>106</v>
      </c>
      <c r="AW206" t="s">
        <v>107</v>
      </c>
      <c r="AX206">
        <v>7</v>
      </c>
      <c r="AY206" t="s">
        <v>108</v>
      </c>
      <c r="AZ206" t="s">
        <v>109</v>
      </c>
      <c r="BA206" t="s">
        <v>110</v>
      </c>
      <c r="BB206" t="s">
        <v>111</v>
      </c>
      <c r="BC206" t="s">
        <v>1618</v>
      </c>
      <c r="BD206" s="1">
        <v>45020</v>
      </c>
      <c r="BE206" t="s">
        <v>1060</v>
      </c>
      <c r="BF206" s="1">
        <v>44803</v>
      </c>
      <c r="BG206" t="s">
        <v>114</v>
      </c>
      <c r="BH206" s="1">
        <v>44981</v>
      </c>
      <c r="BI206">
        <v>1</v>
      </c>
      <c r="BJ206">
        <v>1.0900000000000001</v>
      </c>
      <c r="BK206">
        <v>1.0900000000000001</v>
      </c>
      <c r="BL206" t="s">
        <v>123</v>
      </c>
      <c r="BM206" t="s">
        <v>124</v>
      </c>
      <c r="BN206">
        <v>0.06</v>
      </c>
      <c r="BO206">
        <v>0.18</v>
      </c>
      <c r="BP206">
        <v>1</v>
      </c>
      <c r="BQ206" t="s">
        <v>117</v>
      </c>
      <c r="BR206" t="s">
        <v>118</v>
      </c>
      <c r="BS206" t="s">
        <v>119</v>
      </c>
      <c r="BT206" t="s">
        <v>120</v>
      </c>
      <c r="BW206" t="b">
        <v>0</v>
      </c>
      <c r="BX206" t="b">
        <v>1</v>
      </c>
      <c r="BY206">
        <f>VLOOKUP(AA206,Comps2,6,FALSE)</f>
        <v>463</v>
      </c>
      <c r="BZ206">
        <f>VLOOKUP(AA206,Comps2,7,FALSE)</f>
        <v>477</v>
      </c>
      <c r="CA206" t="str">
        <f>VLOOKUP(AA206,Comps2,8,FALSE)</f>
        <v>mm</v>
      </c>
      <c r="CB206" t="str">
        <f>VLOOKUP(AA206,Comps2,9,FALSE)</f>
        <v>Field</v>
      </c>
      <c r="CC206">
        <f>VLOOKUP(AA206,Comps2,10,FALSE)</f>
        <v>1490</v>
      </c>
      <c r="CD206" t="str">
        <f>VLOOKUP(AA206,Comps2,11,FALSE)</f>
        <v>g</v>
      </c>
      <c r="CE206" t="str">
        <f>VLOOKUP(AA206,Comps2,12,FALSE)</f>
        <v>Field</v>
      </c>
      <c r="CF206">
        <f>VLOOKUP(AA206,Comps2,13,FALSE)</f>
        <v>0</v>
      </c>
      <c r="CG206" t="e">
        <f>VLOOKUP(AA206,Comps2,14,FALSE)</f>
        <v>#N/A</v>
      </c>
      <c r="CH206" t="str">
        <f>VLOOKUP(AA206,Comps2,15,FALSE)</f>
        <v>LAB</v>
      </c>
    </row>
    <row r="207" spans="1:86" x14ac:dyDescent="0.25">
      <c r="A207" s="1">
        <v>44803</v>
      </c>
      <c r="B207">
        <v>8</v>
      </c>
      <c r="C207">
        <v>2022</v>
      </c>
      <c r="D207" t="s">
        <v>929</v>
      </c>
      <c r="E207" t="s">
        <v>930</v>
      </c>
      <c r="F207" t="s">
        <v>78</v>
      </c>
      <c r="G207" t="s">
        <v>79</v>
      </c>
      <c r="H207" t="s">
        <v>80</v>
      </c>
      <c r="I207" t="s">
        <v>81</v>
      </c>
      <c r="J207" t="s">
        <v>82</v>
      </c>
      <c r="K207" t="s">
        <v>83</v>
      </c>
      <c r="M207" t="s">
        <v>782</v>
      </c>
      <c r="N207" t="s">
        <v>86</v>
      </c>
      <c r="O207" s="2">
        <v>0.2986111111111111</v>
      </c>
      <c r="P207" t="s">
        <v>783</v>
      </c>
      <c r="Q207">
        <v>1</v>
      </c>
      <c r="R207" t="s">
        <v>88</v>
      </c>
      <c r="S207">
        <v>32.75752</v>
      </c>
      <c r="T207">
        <v>-117.25532</v>
      </c>
      <c r="U207" t="s">
        <v>89</v>
      </c>
      <c r="V207" t="b">
        <v>0</v>
      </c>
      <c r="X207" t="s">
        <v>784</v>
      </c>
      <c r="Y207" t="s">
        <v>91</v>
      </c>
      <c r="AA207" t="s">
        <v>1067</v>
      </c>
      <c r="AB207" t="s">
        <v>531</v>
      </c>
      <c r="AC207" t="s">
        <v>532</v>
      </c>
      <c r="AD207" t="s">
        <v>96</v>
      </c>
      <c r="AE207">
        <v>1</v>
      </c>
      <c r="AF207" t="s">
        <v>1068</v>
      </c>
      <c r="AG207" t="b">
        <v>1</v>
      </c>
      <c r="AH207" t="s">
        <v>1069</v>
      </c>
      <c r="AI207" t="s">
        <v>99</v>
      </c>
      <c r="AJ207" t="s">
        <v>100</v>
      </c>
      <c r="AK207">
        <v>53</v>
      </c>
      <c r="AL207" t="s">
        <v>101</v>
      </c>
      <c r="AM207" t="s">
        <v>912</v>
      </c>
      <c r="AN207" t="s">
        <v>1058</v>
      </c>
      <c r="AO207">
        <v>1</v>
      </c>
      <c r="AP207" t="s">
        <v>103</v>
      </c>
      <c r="AQ207">
        <v>265</v>
      </c>
      <c r="AR207" t="s">
        <v>101</v>
      </c>
      <c r="AS207" t="s">
        <v>83</v>
      </c>
      <c r="AT207" t="s">
        <v>104</v>
      </c>
      <c r="AU207" t="s">
        <v>1059</v>
      </c>
      <c r="AV207" t="s">
        <v>106</v>
      </c>
      <c r="AW207" t="s">
        <v>107</v>
      </c>
      <c r="AX207">
        <v>7</v>
      </c>
      <c r="AY207" t="s">
        <v>108</v>
      </c>
      <c r="AZ207" t="s">
        <v>109</v>
      </c>
      <c r="BA207" t="s">
        <v>110</v>
      </c>
      <c r="BB207" t="s">
        <v>111</v>
      </c>
      <c r="BC207" t="s">
        <v>1618</v>
      </c>
      <c r="BD207" s="1">
        <v>45020</v>
      </c>
      <c r="BE207" t="s">
        <v>1060</v>
      </c>
      <c r="BF207" s="1">
        <v>44803</v>
      </c>
      <c r="BG207" t="s">
        <v>114</v>
      </c>
      <c r="BH207" s="1">
        <v>44981</v>
      </c>
      <c r="BI207">
        <v>1</v>
      </c>
      <c r="BJ207">
        <v>1.0900000000000001</v>
      </c>
      <c r="BK207">
        <v>1.0900000000000001</v>
      </c>
      <c r="BL207" t="s">
        <v>123</v>
      </c>
      <c r="BM207" t="s">
        <v>124</v>
      </c>
      <c r="BN207">
        <v>0.06</v>
      </c>
      <c r="BO207">
        <v>0.18</v>
      </c>
      <c r="BP207">
        <v>1</v>
      </c>
      <c r="BQ207" t="s">
        <v>117</v>
      </c>
      <c r="BR207" t="s">
        <v>118</v>
      </c>
      <c r="BS207" t="s">
        <v>119</v>
      </c>
      <c r="BT207" t="s">
        <v>120</v>
      </c>
      <c r="BW207" t="b">
        <v>0</v>
      </c>
      <c r="BX207" t="b">
        <v>1</v>
      </c>
      <c r="BY207">
        <f>VLOOKUP(AA207,Comps2,6,FALSE)</f>
        <v>435</v>
      </c>
      <c r="BZ207">
        <f>VLOOKUP(AA207,Comps2,7,FALSE)</f>
        <v>458</v>
      </c>
      <c r="CA207" t="str">
        <f>VLOOKUP(AA207,Comps2,8,FALSE)</f>
        <v>mm</v>
      </c>
      <c r="CB207" t="str">
        <f>VLOOKUP(AA207,Comps2,9,FALSE)</f>
        <v>Field</v>
      </c>
      <c r="CC207">
        <f>VLOOKUP(AA207,Comps2,10,FALSE)</f>
        <v>1205</v>
      </c>
      <c r="CD207" t="str">
        <f>VLOOKUP(AA207,Comps2,11,FALSE)</f>
        <v>g</v>
      </c>
      <c r="CE207" t="str">
        <f>VLOOKUP(AA207,Comps2,12,FALSE)</f>
        <v>Field</v>
      </c>
      <c r="CF207">
        <f>VLOOKUP(AA207,Comps2,13,FALSE)</f>
        <v>0</v>
      </c>
      <c r="CG207" t="e">
        <f>VLOOKUP(AA207,Comps2,14,FALSE)</f>
        <v>#N/A</v>
      </c>
      <c r="CH207" t="str">
        <f>VLOOKUP(AA207,Comps2,15,FALSE)</f>
        <v>LAB</v>
      </c>
    </row>
    <row r="208" spans="1:86" x14ac:dyDescent="0.25">
      <c r="A208" s="1">
        <v>44803</v>
      </c>
      <c r="B208">
        <v>8</v>
      </c>
      <c r="C208">
        <v>2022</v>
      </c>
      <c r="D208" t="s">
        <v>929</v>
      </c>
      <c r="E208" t="s">
        <v>930</v>
      </c>
      <c r="F208" t="s">
        <v>78</v>
      </c>
      <c r="G208" t="s">
        <v>79</v>
      </c>
      <c r="H208" t="s">
        <v>80</v>
      </c>
      <c r="I208" t="s">
        <v>81</v>
      </c>
      <c r="J208" t="s">
        <v>82</v>
      </c>
      <c r="K208" t="s">
        <v>83</v>
      </c>
      <c r="M208" t="s">
        <v>782</v>
      </c>
      <c r="N208" t="s">
        <v>86</v>
      </c>
      <c r="O208" s="2">
        <v>0.2986111111111111</v>
      </c>
      <c r="P208" t="s">
        <v>783</v>
      </c>
      <c r="Q208">
        <v>1</v>
      </c>
      <c r="R208" t="s">
        <v>88</v>
      </c>
      <c r="S208">
        <v>32.75752</v>
      </c>
      <c r="T208">
        <v>-117.25532</v>
      </c>
      <c r="U208" t="s">
        <v>89</v>
      </c>
      <c r="V208" t="b">
        <v>0</v>
      </c>
      <c r="X208" t="s">
        <v>784</v>
      </c>
      <c r="Y208" t="s">
        <v>91</v>
      </c>
      <c r="AA208" t="s">
        <v>1070</v>
      </c>
      <c r="AB208" t="s">
        <v>531</v>
      </c>
      <c r="AC208" t="s">
        <v>532</v>
      </c>
      <c r="AD208" t="s">
        <v>96</v>
      </c>
      <c r="AE208">
        <v>1</v>
      </c>
      <c r="AF208" t="s">
        <v>1071</v>
      </c>
      <c r="AG208" t="b">
        <v>1</v>
      </c>
      <c r="AH208" t="s">
        <v>1072</v>
      </c>
      <c r="AI208" t="s">
        <v>99</v>
      </c>
      <c r="AJ208" t="s">
        <v>100</v>
      </c>
      <c r="AK208">
        <v>53</v>
      </c>
      <c r="AL208" t="s">
        <v>101</v>
      </c>
      <c r="AM208" t="s">
        <v>912</v>
      </c>
      <c r="AN208" t="s">
        <v>1058</v>
      </c>
      <c r="AO208">
        <v>1</v>
      </c>
      <c r="AP208" t="s">
        <v>103</v>
      </c>
      <c r="AQ208">
        <v>265</v>
      </c>
      <c r="AR208" t="s">
        <v>101</v>
      </c>
      <c r="AS208" t="s">
        <v>83</v>
      </c>
      <c r="AT208" t="s">
        <v>104</v>
      </c>
      <c r="AU208" t="s">
        <v>1059</v>
      </c>
      <c r="AV208" t="s">
        <v>106</v>
      </c>
      <c r="AW208" t="s">
        <v>107</v>
      </c>
      <c r="AX208">
        <v>7</v>
      </c>
      <c r="AY208" t="s">
        <v>108</v>
      </c>
      <c r="AZ208" t="s">
        <v>109</v>
      </c>
      <c r="BA208" t="s">
        <v>110</v>
      </c>
      <c r="BB208" t="s">
        <v>111</v>
      </c>
      <c r="BC208" t="s">
        <v>1618</v>
      </c>
      <c r="BD208" s="1">
        <v>45020</v>
      </c>
      <c r="BE208" t="s">
        <v>1060</v>
      </c>
      <c r="BF208" s="1">
        <v>44803</v>
      </c>
      <c r="BG208" t="s">
        <v>114</v>
      </c>
      <c r="BH208" s="1">
        <v>44981</v>
      </c>
      <c r="BI208">
        <v>1</v>
      </c>
      <c r="BJ208">
        <v>1.0900000000000001</v>
      </c>
      <c r="BK208">
        <v>1.0900000000000001</v>
      </c>
      <c r="BL208" t="s">
        <v>123</v>
      </c>
      <c r="BM208" t="s">
        <v>124</v>
      </c>
      <c r="BN208">
        <v>0.06</v>
      </c>
      <c r="BO208">
        <v>0.18</v>
      </c>
      <c r="BP208">
        <v>1</v>
      </c>
      <c r="BQ208" t="s">
        <v>117</v>
      </c>
      <c r="BR208" t="s">
        <v>118</v>
      </c>
      <c r="BS208" t="s">
        <v>119</v>
      </c>
      <c r="BT208" t="s">
        <v>120</v>
      </c>
      <c r="BW208" t="b">
        <v>0</v>
      </c>
      <c r="BX208" t="b">
        <v>1</v>
      </c>
      <c r="BY208">
        <f>VLOOKUP(AA208,Comps2,6,FALSE)</f>
        <v>454</v>
      </c>
      <c r="BZ208">
        <f>VLOOKUP(AA208,Comps2,7,FALSE)</f>
        <v>480</v>
      </c>
      <c r="CA208" t="str">
        <f>VLOOKUP(AA208,Comps2,8,FALSE)</f>
        <v>mm</v>
      </c>
      <c r="CB208" t="str">
        <f>VLOOKUP(AA208,Comps2,9,FALSE)</f>
        <v>Field</v>
      </c>
      <c r="CC208">
        <f>VLOOKUP(AA208,Comps2,10,FALSE)</f>
        <v>1230</v>
      </c>
      <c r="CD208" t="str">
        <f>VLOOKUP(AA208,Comps2,11,FALSE)</f>
        <v>g</v>
      </c>
      <c r="CE208" t="str">
        <f>VLOOKUP(AA208,Comps2,12,FALSE)</f>
        <v>Field</v>
      </c>
      <c r="CF208">
        <f>VLOOKUP(AA208,Comps2,13,FALSE)</f>
        <v>0</v>
      </c>
      <c r="CG208" t="e">
        <f>VLOOKUP(AA208,Comps2,14,FALSE)</f>
        <v>#N/A</v>
      </c>
      <c r="CH208" t="str">
        <f>VLOOKUP(AA208,Comps2,15,FALSE)</f>
        <v>LAB</v>
      </c>
    </row>
    <row r="209" spans="1:86" x14ac:dyDescent="0.25">
      <c r="A209" s="1">
        <v>44804</v>
      </c>
      <c r="B209">
        <v>8</v>
      </c>
      <c r="C209">
        <v>2022</v>
      </c>
      <c r="D209" t="s">
        <v>878</v>
      </c>
      <c r="E209" t="s">
        <v>879</v>
      </c>
      <c r="F209" t="s">
        <v>78</v>
      </c>
      <c r="G209" t="s">
        <v>79</v>
      </c>
      <c r="H209" t="s">
        <v>80</v>
      </c>
      <c r="I209" t="s">
        <v>81</v>
      </c>
      <c r="J209" t="s">
        <v>82</v>
      </c>
      <c r="K209" t="s">
        <v>83</v>
      </c>
      <c r="M209" t="s">
        <v>782</v>
      </c>
      <c r="N209" t="s">
        <v>86</v>
      </c>
      <c r="O209" s="2">
        <v>0.30208333333333331</v>
      </c>
      <c r="P209" t="s">
        <v>783</v>
      </c>
      <c r="Q209">
        <v>1</v>
      </c>
      <c r="R209" t="s">
        <v>88</v>
      </c>
      <c r="S209">
        <v>33.191589999999998</v>
      </c>
      <c r="T209">
        <v>-117.38888</v>
      </c>
      <c r="U209" t="s">
        <v>89</v>
      </c>
      <c r="V209" t="b">
        <v>0</v>
      </c>
      <c r="X209" t="s">
        <v>784</v>
      </c>
      <c r="Y209" t="s">
        <v>91</v>
      </c>
      <c r="Z209" t="s">
        <v>1073</v>
      </c>
      <c r="AA209" t="s">
        <v>1074</v>
      </c>
      <c r="AB209" t="s">
        <v>787</v>
      </c>
      <c r="AC209" t="s">
        <v>788</v>
      </c>
      <c r="AD209" t="s">
        <v>96</v>
      </c>
      <c r="AE209">
        <v>1</v>
      </c>
      <c r="AF209" t="s">
        <v>1075</v>
      </c>
      <c r="AG209" t="b">
        <v>1</v>
      </c>
      <c r="AH209" t="s">
        <v>1076</v>
      </c>
      <c r="AI209" t="s">
        <v>99</v>
      </c>
      <c r="AJ209" t="s">
        <v>100</v>
      </c>
      <c r="AK209">
        <v>61.6</v>
      </c>
      <c r="AL209" t="s">
        <v>101</v>
      </c>
      <c r="AN209" t="s">
        <v>883</v>
      </c>
      <c r="AO209">
        <v>1</v>
      </c>
      <c r="AP209" t="s">
        <v>103</v>
      </c>
      <c r="AQ209">
        <v>400.38</v>
      </c>
      <c r="AR209" t="s">
        <v>101</v>
      </c>
      <c r="AS209" t="s">
        <v>83</v>
      </c>
      <c r="AT209" t="s">
        <v>104</v>
      </c>
      <c r="AU209" t="s">
        <v>884</v>
      </c>
      <c r="AV209" t="s">
        <v>106</v>
      </c>
      <c r="AW209" t="s">
        <v>107</v>
      </c>
      <c r="AX209">
        <v>7</v>
      </c>
      <c r="AY209" t="s">
        <v>108</v>
      </c>
      <c r="AZ209" t="s">
        <v>109</v>
      </c>
      <c r="BA209" t="s">
        <v>110</v>
      </c>
      <c r="BB209" t="s">
        <v>111</v>
      </c>
      <c r="BC209" t="s">
        <v>1618</v>
      </c>
      <c r="BD209" s="1">
        <v>45020</v>
      </c>
      <c r="BE209" t="s">
        <v>885</v>
      </c>
      <c r="BF209" s="1">
        <v>44797</v>
      </c>
      <c r="BG209" t="s">
        <v>114</v>
      </c>
      <c r="BH209" s="1">
        <v>44981</v>
      </c>
      <c r="BI209">
        <v>1</v>
      </c>
      <c r="BJ209">
        <v>1.23</v>
      </c>
      <c r="BK209">
        <v>1.23</v>
      </c>
      <c r="BL209" t="s">
        <v>123</v>
      </c>
      <c r="BM209" t="s">
        <v>124</v>
      </c>
      <c r="BN209">
        <v>0.06</v>
      </c>
      <c r="BO209">
        <v>0.18</v>
      </c>
      <c r="BP209">
        <v>1</v>
      </c>
      <c r="BQ209" t="s">
        <v>117</v>
      </c>
      <c r="BR209" t="s">
        <v>118</v>
      </c>
      <c r="BS209" t="s">
        <v>119</v>
      </c>
      <c r="BT209" t="s">
        <v>120</v>
      </c>
      <c r="BW209" t="b">
        <v>0</v>
      </c>
      <c r="BX209" t="b">
        <v>1</v>
      </c>
      <c r="BY209">
        <f>VLOOKUP(AA209,Comps2,6,FALSE)</f>
        <v>214</v>
      </c>
      <c r="BZ209">
        <f>VLOOKUP(AA209,Comps2,7,FALSE)</f>
        <v>233</v>
      </c>
      <c r="CA209" t="str">
        <f>VLOOKUP(AA209,Comps2,8,FALSE)</f>
        <v>mm</v>
      </c>
      <c r="CB209" t="str">
        <f>VLOOKUP(AA209,Comps2,9,FALSE)</f>
        <v>Field</v>
      </c>
      <c r="CC209">
        <f>VLOOKUP(AA209,Comps2,10,FALSE)</f>
        <v>280</v>
      </c>
      <c r="CD209" t="str">
        <f>VLOOKUP(AA209,Comps2,11,FALSE)</f>
        <v>g</v>
      </c>
      <c r="CE209" t="str">
        <f>VLOOKUP(AA209,Comps2,12,FALSE)</f>
        <v>Field</v>
      </c>
      <c r="CF209">
        <f>VLOOKUP(AA209,Comps2,13,FALSE)</f>
        <v>0</v>
      </c>
      <c r="CG209" t="e">
        <f>VLOOKUP(AA209,Comps2,14,FALSE)</f>
        <v>#N/A</v>
      </c>
      <c r="CH209" t="str">
        <f>VLOOKUP(AA209,Comps2,15,FALSE)</f>
        <v>LAB</v>
      </c>
    </row>
    <row r="210" spans="1:86" x14ac:dyDescent="0.25">
      <c r="A210" s="1">
        <v>44804</v>
      </c>
      <c r="B210">
        <v>8</v>
      </c>
      <c r="C210">
        <v>2022</v>
      </c>
      <c r="D210" t="s">
        <v>878</v>
      </c>
      <c r="E210" t="s">
        <v>879</v>
      </c>
      <c r="F210" t="s">
        <v>78</v>
      </c>
      <c r="G210" t="s">
        <v>79</v>
      </c>
      <c r="H210" t="s">
        <v>80</v>
      </c>
      <c r="I210" t="s">
        <v>81</v>
      </c>
      <c r="J210" t="s">
        <v>82</v>
      </c>
      <c r="K210" t="s">
        <v>83</v>
      </c>
      <c r="M210" t="s">
        <v>782</v>
      </c>
      <c r="N210" t="s">
        <v>86</v>
      </c>
      <c r="O210" s="2">
        <v>0.30208333333333331</v>
      </c>
      <c r="P210" t="s">
        <v>783</v>
      </c>
      <c r="Q210">
        <v>1</v>
      </c>
      <c r="R210" t="s">
        <v>88</v>
      </c>
      <c r="S210">
        <v>33.191589999999998</v>
      </c>
      <c r="T210">
        <v>-117.38888</v>
      </c>
      <c r="U210" t="s">
        <v>89</v>
      </c>
      <c r="V210" t="b">
        <v>0</v>
      </c>
      <c r="X210" t="s">
        <v>784</v>
      </c>
      <c r="Y210" t="s">
        <v>91</v>
      </c>
      <c r="Z210" t="s">
        <v>1073</v>
      </c>
      <c r="AA210" t="s">
        <v>1077</v>
      </c>
      <c r="AB210" t="s">
        <v>787</v>
      </c>
      <c r="AC210" t="s">
        <v>788</v>
      </c>
      <c r="AD210" t="s">
        <v>96</v>
      </c>
      <c r="AE210">
        <v>1</v>
      </c>
      <c r="AF210" t="s">
        <v>1078</v>
      </c>
      <c r="AG210" t="b">
        <v>1</v>
      </c>
      <c r="AH210" t="s">
        <v>1079</v>
      </c>
      <c r="AI210" t="s">
        <v>99</v>
      </c>
      <c r="AJ210" t="s">
        <v>100</v>
      </c>
      <c r="AK210">
        <v>37.19</v>
      </c>
      <c r="AL210" t="s">
        <v>101</v>
      </c>
      <c r="AN210" t="s">
        <v>883</v>
      </c>
      <c r="AO210">
        <v>1</v>
      </c>
      <c r="AP210" t="s">
        <v>103</v>
      </c>
      <c r="AQ210">
        <v>400.38</v>
      </c>
      <c r="AR210" t="s">
        <v>101</v>
      </c>
      <c r="AS210" t="s">
        <v>83</v>
      </c>
      <c r="AT210" t="s">
        <v>104</v>
      </c>
      <c r="AU210" t="s">
        <v>884</v>
      </c>
      <c r="AV210" t="s">
        <v>106</v>
      </c>
      <c r="AW210" t="s">
        <v>107</v>
      </c>
      <c r="AX210">
        <v>7</v>
      </c>
      <c r="AY210" t="s">
        <v>108</v>
      </c>
      <c r="AZ210" t="s">
        <v>109</v>
      </c>
      <c r="BA210" t="s">
        <v>110</v>
      </c>
      <c r="BB210" t="s">
        <v>111</v>
      </c>
      <c r="BC210" t="s">
        <v>1618</v>
      </c>
      <c r="BD210" s="1">
        <v>45020</v>
      </c>
      <c r="BE210" t="s">
        <v>885</v>
      </c>
      <c r="BF210" s="1">
        <v>44797</v>
      </c>
      <c r="BG210" t="s">
        <v>114</v>
      </c>
      <c r="BH210" s="1">
        <v>44981</v>
      </c>
      <c r="BI210">
        <v>1</v>
      </c>
      <c r="BJ210">
        <v>1.23</v>
      </c>
      <c r="BK210">
        <v>1.23</v>
      </c>
      <c r="BL210" t="s">
        <v>123</v>
      </c>
      <c r="BM210" t="s">
        <v>124</v>
      </c>
      <c r="BN210">
        <v>0.06</v>
      </c>
      <c r="BO210">
        <v>0.18</v>
      </c>
      <c r="BP210">
        <v>1</v>
      </c>
      <c r="BQ210" t="s">
        <v>117</v>
      </c>
      <c r="BR210" t="s">
        <v>118</v>
      </c>
      <c r="BS210" t="s">
        <v>119</v>
      </c>
      <c r="BT210" t="s">
        <v>120</v>
      </c>
      <c r="BW210" t="b">
        <v>0</v>
      </c>
      <c r="BX210" t="b">
        <v>1</v>
      </c>
      <c r="BY210">
        <f>VLOOKUP(AA210,Comps2,6,FALSE)</f>
        <v>191</v>
      </c>
      <c r="BZ210">
        <f>VLOOKUP(AA210,Comps2,7,FALSE)</f>
        <v>206</v>
      </c>
      <c r="CA210" t="str">
        <f>VLOOKUP(AA210,Comps2,8,FALSE)</f>
        <v>mm</v>
      </c>
      <c r="CB210" t="str">
        <f>VLOOKUP(AA210,Comps2,9,FALSE)</f>
        <v>Field</v>
      </c>
      <c r="CC210">
        <f>VLOOKUP(AA210,Comps2,10,FALSE)</f>
        <v>170</v>
      </c>
      <c r="CD210" t="str">
        <f>VLOOKUP(AA210,Comps2,11,FALSE)</f>
        <v>g</v>
      </c>
      <c r="CE210" t="str">
        <f>VLOOKUP(AA210,Comps2,12,FALSE)</f>
        <v>Field</v>
      </c>
      <c r="CF210">
        <f>VLOOKUP(AA210,Comps2,13,FALSE)</f>
        <v>0</v>
      </c>
      <c r="CG210" t="e">
        <f>VLOOKUP(AA210,Comps2,14,FALSE)</f>
        <v>#N/A</v>
      </c>
      <c r="CH210" t="str">
        <f>VLOOKUP(AA210,Comps2,15,FALSE)</f>
        <v>LAB</v>
      </c>
    </row>
    <row r="211" spans="1:86" x14ac:dyDescent="0.25">
      <c r="A211" s="1">
        <v>44804</v>
      </c>
      <c r="B211">
        <v>8</v>
      </c>
      <c r="C211">
        <v>2022</v>
      </c>
      <c r="D211" t="s">
        <v>878</v>
      </c>
      <c r="E211" t="s">
        <v>879</v>
      </c>
      <c r="F211" t="s">
        <v>78</v>
      </c>
      <c r="G211" t="s">
        <v>79</v>
      </c>
      <c r="H211" t="s">
        <v>80</v>
      </c>
      <c r="I211" t="s">
        <v>81</v>
      </c>
      <c r="J211" t="s">
        <v>82</v>
      </c>
      <c r="K211" t="s">
        <v>83</v>
      </c>
      <c r="M211" t="s">
        <v>782</v>
      </c>
      <c r="N211" t="s">
        <v>86</v>
      </c>
      <c r="O211" s="2">
        <v>0.30208333333333331</v>
      </c>
      <c r="P211" t="s">
        <v>783</v>
      </c>
      <c r="Q211">
        <v>1</v>
      </c>
      <c r="R211" t="s">
        <v>88</v>
      </c>
      <c r="S211">
        <v>33.191589999999998</v>
      </c>
      <c r="T211">
        <v>-117.38888</v>
      </c>
      <c r="U211" t="s">
        <v>89</v>
      </c>
      <c r="V211" t="b">
        <v>0</v>
      </c>
      <c r="X211" t="s">
        <v>784</v>
      </c>
      <c r="Y211" t="s">
        <v>91</v>
      </c>
      <c r="Z211" t="s">
        <v>1073</v>
      </c>
      <c r="AA211" t="s">
        <v>1080</v>
      </c>
      <c r="AB211" t="s">
        <v>787</v>
      </c>
      <c r="AC211" t="s">
        <v>788</v>
      </c>
      <c r="AD211" t="s">
        <v>96</v>
      </c>
      <c r="AE211">
        <v>1</v>
      </c>
      <c r="AF211" t="s">
        <v>1081</v>
      </c>
      <c r="AG211" t="b">
        <v>1</v>
      </c>
      <c r="AH211" t="s">
        <v>1082</v>
      </c>
      <c r="AI211" t="s">
        <v>99</v>
      </c>
      <c r="AJ211" t="s">
        <v>100</v>
      </c>
      <c r="AK211">
        <v>92.4</v>
      </c>
      <c r="AL211" t="s">
        <v>101</v>
      </c>
      <c r="AN211" t="s">
        <v>883</v>
      </c>
      <c r="AO211">
        <v>1</v>
      </c>
      <c r="AP211" t="s">
        <v>103</v>
      </c>
      <c r="AQ211">
        <v>400.38</v>
      </c>
      <c r="AR211" t="s">
        <v>101</v>
      </c>
      <c r="AS211" t="s">
        <v>83</v>
      </c>
      <c r="AT211" t="s">
        <v>104</v>
      </c>
      <c r="AU211" t="s">
        <v>884</v>
      </c>
      <c r="AV211" t="s">
        <v>106</v>
      </c>
      <c r="AW211" t="s">
        <v>107</v>
      </c>
      <c r="AX211">
        <v>7</v>
      </c>
      <c r="AY211" t="s">
        <v>108</v>
      </c>
      <c r="AZ211" t="s">
        <v>109</v>
      </c>
      <c r="BA211" t="s">
        <v>110</v>
      </c>
      <c r="BB211" t="s">
        <v>111</v>
      </c>
      <c r="BC211" t="s">
        <v>1618</v>
      </c>
      <c r="BD211" s="1">
        <v>45020</v>
      </c>
      <c r="BE211" t="s">
        <v>885</v>
      </c>
      <c r="BF211" s="1">
        <v>44797</v>
      </c>
      <c r="BG211" t="s">
        <v>114</v>
      </c>
      <c r="BH211" s="1">
        <v>44981</v>
      </c>
      <c r="BI211">
        <v>1</v>
      </c>
      <c r="BJ211">
        <v>1.23</v>
      </c>
      <c r="BK211">
        <v>1.23</v>
      </c>
      <c r="BL211" t="s">
        <v>123</v>
      </c>
      <c r="BM211" t="s">
        <v>124</v>
      </c>
      <c r="BN211">
        <v>0.06</v>
      </c>
      <c r="BO211">
        <v>0.18</v>
      </c>
      <c r="BP211">
        <v>1</v>
      </c>
      <c r="BQ211" t="s">
        <v>117</v>
      </c>
      <c r="BR211" t="s">
        <v>118</v>
      </c>
      <c r="BS211" t="s">
        <v>119</v>
      </c>
      <c r="BT211" t="s">
        <v>120</v>
      </c>
      <c r="BW211" t="b">
        <v>0</v>
      </c>
      <c r="BX211" t="b">
        <v>1</v>
      </c>
      <c r="BY211">
        <f>VLOOKUP(AA211,Comps2,6,FALSE)</f>
        <v>260</v>
      </c>
      <c r="BZ211">
        <f>VLOOKUP(AA211,Comps2,7,FALSE)</f>
        <v>275</v>
      </c>
      <c r="CA211" t="str">
        <f>VLOOKUP(AA211,Comps2,8,FALSE)</f>
        <v>mm</v>
      </c>
      <c r="CB211" t="str">
        <f>VLOOKUP(AA211,Comps2,9,FALSE)</f>
        <v>Field</v>
      </c>
      <c r="CC211">
        <f>VLOOKUP(AA211,Comps2,10,FALSE)</f>
        <v>420</v>
      </c>
      <c r="CD211" t="str">
        <f>VLOOKUP(AA211,Comps2,11,FALSE)</f>
        <v>g</v>
      </c>
      <c r="CE211" t="str">
        <f>VLOOKUP(AA211,Comps2,12,FALSE)</f>
        <v>Field</v>
      </c>
      <c r="CF211">
        <f>VLOOKUP(AA211,Comps2,13,FALSE)</f>
        <v>0</v>
      </c>
      <c r="CG211" t="e">
        <f>VLOOKUP(AA211,Comps2,14,FALSE)</f>
        <v>#N/A</v>
      </c>
      <c r="CH211" t="str">
        <f>VLOOKUP(AA211,Comps2,15,FALSE)</f>
        <v>LAB</v>
      </c>
    </row>
    <row r="212" spans="1:86" x14ac:dyDescent="0.25">
      <c r="A212" s="1">
        <v>44804</v>
      </c>
      <c r="B212">
        <v>8</v>
      </c>
      <c r="C212">
        <v>2022</v>
      </c>
      <c r="D212" t="s">
        <v>878</v>
      </c>
      <c r="E212" t="s">
        <v>879</v>
      </c>
      <c r="F212" t="s">
        <v>78</v>
      </c>
      <c r="G212" t="s">
        <v>79</v>
      </c>
      <c r="H212" t="s">
        <v>80</v>
      </c>
      <c r="I212" t="s">
        <v>81</v>
      </c>
      <c r="J212" t="s">
        <v>82</v>
      </c>
      <c r="K212" t="s">
        <v>83</v>
      </c>
      <c r="M212" t="s">
        <v>782</v>
      </c>
      <c r="N212" t="s">
        <v>86</v>
      </c>
      <c r="O212" s="2">
        <v>0.30208333333333331</v>
      </c>
      <c r="P212" t="s">
        <v>783</v>
      </c>
      <c r="Q212">
        <v>1</v>
      </c>
      <c r="R212" t="s">
        <v>88</v>
      </c>
      <c r="S212">
        <v>33.191589999999998</v>
      </c>
      <c r="T212">
        <v>-117.38888</v>
      </c>
      <c r="U212" t="s">
        <v>89</v>
      </c>
      <c r="V212" t="b">
        <v>0</v>
      </c>
      <c r="X212" t="s">
        <v>784</v>
      </c>
      <c r="Y212" t="s">
        <v>91</v>
      </c>
      <c r="Z212" t="s">
        <v>1073</v>
      </c>
      <c r="AA212" t="s">
        <v>1083</v>
      </c>
      <c r="AB212" t="s">
        <v>787</v>
      </c>
      <c r="AC212" t="s">
        <v>788</v>
      </c>
      <c r="AD212" t="s">
        <v>96</v>
      </c>
      <c r="AE212">
        <v>1</v>
      </c>
      <c r="AF212" t="s">
        <v>1084</v>
      </c>
      <c r="AG212" t="b">
        <v>1</v>
      </c>
      <c r="AH212" t="s">
        <v>1085</v>
      </c>
      <c r="AI212" t="s">
        <v>99</v>
      </c>
      <c r="AJ212" t="s">
        <v>100</v>
      </c>
      <c r="AK212">
        <v>92.39</v>
      </c>
      <c r="AL212" t="s">
        <v>101</v>
      </c>
      <c r="AN212" t="s">
        <v>883</v>
      </c>
      <c r="AO212">
        <v>1</v>
      </c>
      <c r="AP212" t="s">
        <v>103</v>
      </c>
      <c r="AQ212">
        <v>400.38</v>
      </c>
      <c r="AR212" t="s">
        <v>101</v>
      </c>
      <c r="AS212" t="s">
        <v>83</v>
      </c>
      <c r="AT212" t="s">
        <v>104</v>
      </c>
      <c r="AU212" t="s">
        <v>884</v>
      </c>
      <c r="AV212" t="s">
        <v>106</v>
      </c>
      <c r="AW212" t="s">
        <v>107</v>
      </c>
      <c r="AX212">
        <v>7</v>
      </c>
      <c r="AY212" t="s">
        <v>108</v>
      </c>
      <c r="AZ212" t="s">
        <v>109</v>
      </c>
      <c r="BA212" t="s">
        <v>110</v>
      </c>
      <c r="BB212" t="s">
        <v>111</v>
      </c>
      <c r="BC212" t="s">
        <v>1618</v>
      </c>
      <c r="BD212" s="1">
        <v>45020</v>
      </c>
      <c r="BE212" t="s">
        <v>885</v>
      </c>
      <c r="BF212" s="1">
        <v>44797</v>
      </c>
      <c r="BG212" t="s">
        <v>114</v>
      </c>
      <c r="BH212" s="1">
        <v>44981</v>
      </c>
      <c r="BI212">
        <v>1</v>
      </c>
      <c r="BJ212">
        <v>1.23</v>
      </c>
      <c r="BK212">
        <v>1.23</v>
      </c>
      <c r="BL212" t="s">
        <v>123</v>
      </c>
      <c r="BM212" t="s">
        <v>124</v>
      </c>
      <c r="BN212">
        <v>0.06</v>
      </c>
      <c r="BO212">
        <v>0.18</v>
      </c>
      <c r="BP212">
        <v>1</v>
      </c>
      <c r="BQ212" t="s">
        <v>117</v>
      </c>
      <c r="BR212" t="s">
        <v>118</v>
      </c>
      <c r="BS212" t="s">
        <v>119</v>
      </c>
      <c r="BT212" t="s">
        <v>120</v>
      </c>
      <c r="BW212" t="b">
        <v>0</v>
      </c>
      <c r="BX212" t="b">
        <v>1</v>
      </c>
      <c r="BY212">
        <f>VLOOKUP(AA212,Comps2,6,FALSE)</f>
        <v>256</v>
      </c>
      <c r="BZ212">
        <f>VLOOKUP(AA212,Comps2,7,FALSE)</f>
        <v>275</v>
      </c>
      <c r="CA212" t="str">
        <f>VLOOKUP(AA212,Comps2,8,FALSE)</f>
        <v>mm</v>
      </c>
      <c r="CB212" t="str">
        <f>VLOOKUP(AA212,Comps2,9,FALSE)</f>
        <v>Field</v>
      </c>
      <c r="CC212">
        <f>VLOOKUP(AA212,Comps2,10,FALSE)</f>
        <v>420</v>
      </c>
      <c r="CD212" t="str">
        <f>VLOOKUP(AA212,Comps2,11,FALSE)</f>
        <v>g</v>
      </c>
      <c r="CE212" t="str">
        <f>VLOOKUP(AA212,Comps2,12,FALSE)</f>
        <v>Field</v>
      </c>
      <c r="CF212">
        <f>VLOOKUP(AA212,Comps2,13,FALSE)</f>
        <v>0</v>
      </c>
      <c r="CG212" t="e">
        <f>VLOOKUP(AA212,Comps2,14,FALSE)</f>
        <v>#N/A</v>
      </c>
      <c r="CH212" t="str">
        <f>VLOOKUP(AA212,Comps2,15,FALSE)</f>
        <v>LAB</v>
      </c>
    </row>
    <row r="213" spans="1:86" x14ac:dyDescent="0.25">
      <c r="A213" s="1">
        <v>44804</v>
      </c>
      <c r="B213">
        <v>8</v>
      </c>
      <c r="C213">
        <v>2022</v>
      </c>
      <c r="D213" t="s">
        <v>878</v>
      </c>
      <c r="E213" t="s">
        <v>879</v>
      </c>
      <c r="F213" t="s">
        <v>78</v>
      </c>
      <c r="G213" t="s">
        <v>79</v>
      </c>
      <c r="H213" t="s">
        <v>80</v>
      </c>
      <c r="I213" t="s">
        <v>81</v>
      </c>
      <c r="J213" t="s">
        <v>82</v>
      </c>
      <c r="K213" t="s">
        <v>83</v>
      </c>
      <c r="M213" t="s">
        <v>782</v>
      </c>
      <c r="N213" t="s">
        <v>86</v>
      </c>
      <c r="O213" s="2">
        <v>0.30208333333333331</v>
      </c>
      <c r="P213" t="s">
        <v>783</v>
      </c>
      <c r="Q213">
        <v>1</v>
      </c>
      <c r="R213" t="s">
        <v>88</v>
      </c>
      <c r="S213">
        <v>33.191589999999998</v>
      </c>
      <c r="T213">
        <v>-117.38888</v>
      </c>
      <c r="U213" t="s">
        <v>89</v>
      </c>
      <c r="V213" t="b">
        <v>0</v>
      </c>
      <c r="X213" t="s">
        <v>784</v>
      </c>
      <c r="Y213" t="s">
        <v>91</v>
      </c>
      <c r="Z213" t="s">
        <v>1073</v>
      </c>
      <c r="AA213" t="s">
        <v>1086</v>
      </c>
      <c r="AB213" t="s">
        <v>531</v>
      </c>
      <c r="AC213" t="s">
        <v>532</v>
      </c>
      <c r="AD213" t="s">
        <v>96</v>
      </c>
      <c r="AE213">
        <v>1</v>
      </c>
      <c r="AF213" t="s">
        <v>1087</v>
      </c>
      <c r="AG213" t="b">
        <v>1</v>
      </c>
      <c r="AH213" t="s">
        <v>1088</v>
      </c>
      <c r="AI213" t="s">
        <v>146</v>
      </c>
      <c r="AJ213" t="s">
        <v>147</v>
      </c>
      <c r="AK213">
        <v>87.36</v>
      </c>
      <c r="AL213" t="s">
        <v>101</v>
      </c>
      <c r="AN213" t="s">
        <v>1089</v>
      </c>
      <c r="AO213">
        <v>1</v>
      </c>
      <c r="AP213" t="s">
        <v>103</v>
      </c>
      <c r="AQ213">
        <v>436.81</v>
      </c>
      <c r="AR213" t="s">
        <v>101</v>
      </c>
      <c r="AS213" t="s">
        <v>83</v>
      </c>
      <c r="AT213" t="s">
        <v>104</v>
      </c>
      <c r="AU213" t="s">
        <v>1090</v>
      </c>
      <c r="AV213" t="s">
        <v>106</v>
      </c>
      <c r="AW213" t="s">
        <v>107</v>
      </c>
      <c r="AX213">
        <v>7</v>
      </c>
      <c r="AY213" t="s">
        <v>108</v>
      </c>
      <c r="AZ213" t="s">
        <v>109</v>
      </c>
      <c r="BA213" t="s">
        <v>110</v>
      </c>
      <c r="BB213" t="s">
        <v>111</v>
      </c>
      <c r="BC213" t="s">
        <v>1614</v>
      </c>
      <c r="BD213" s="1">
        <v>45020</v>
      </c>
      <c r="BE213" t="s">
        <v>1091</v>
      </c>
      <c r="BF213" s="1">
        <v>44797</v>
      </c>
      <c r="BG213" t="s">
        <v>114</v>
      </c>
      <c r="BH213" s="1">
        <v>45014</v>
      </c>
      <c r="BI213">
        <v>1</v>
      </c>
      <c r="BJ213">
        <v>0.34</v>
      </c>
      <c r="BK213">
        <v>0.34</v>
      </c>
      <c r="BL213" t="s">
        <v>123</v>
      </c>
      <c r="BM213" t="s">
        <v>124</v>
      </c>
      <c r="BN213">
        <v>0.06</v>
      </c>
      <c r="BO213">
        <v>0.18</v>
      </c>
      <c r="BP213">
        <v>1</v>
      </c>
      <c r="BQ213" t="s">
        <v>117</v>
      </c>
      <c r="BR213" t="s">
        <v>118</v>
      </c>
      <c r="BS213" t="s">
        <v>119</v>
      </c>
      <c r="BT213" t="s">
        <v>120</v>
      </c>
      <c r="BW213" t="b">
        <v>0</v>
      </c>
      <c r="BX213" t="b">
        <v>1</v>
      </c>
      <c r="BY213">
        <f>VLOOKUP(AA213,Comps2,6,FALSE)</f>
        <v>552</v>
      </c>
      <c r="BZ213">
        <f>VLOOKUP(AA213,Comps2,7,FALSE)</f>
        <v>575</v>
      </c>
      <c r="CA213" t="str">
        <f>VLOOKUP(AA213,Comps2,8,FALSE)</f>
        <v>mm</v>
      </c>
      <c r="CB213" t="str">
        <f>VLOOKUP(AA213,Comps2,9,FALSE)</f>
        <v>Field</v>
      </c>
      <c r="CC213">
        <f>VLOOKUP(AA213,Comps2,10,FALSE)</f>
        <v>2515</v>
      </c>
      <c r="CD213" t="str">
        <f>VLOOKUP(AA213,Comps2,11,FALSE)</f>
        <v>g</v>
      </c>
      <c r="CE213" t="str">
        <f>VLOOKUP(AA213,Comps2,12,FALSE)</f>
        <v>Field</v>
      </c>
      <c r="CF213">
        <f>VLOOKUP(AA213,Comps2,13,FALSE)</f>
        <v>0</v>
      </c>
      <c r="CG213" t="e">
        <f>VLOOKUP(AA213,Comps2,14,FALSE)</f>
        <v>#N/A</v>
      </c>
      <c r="CH213" t="str">
        <f>VLOOKUP(AA213,Comps2,15,FALSE)</f>
        <v>LAB</v>
      </c>
    </row>
    <row r="214" spans="1:86" x14ac:dyDescent="0.25">
      <c r="A214" s="1">
        <v>44804</v>
      </c>
      <c r="B214">
        <v>8</v>
      </c>
      <c r="C214">
        <v>2022</v>
      </c>
      <c r="D214" t="s">
        <v>878</v>
      </c>
      <c r="E214" t="s">
        <v>879</v>
      </c>
      <c r="F214" t="s">
        <v>78</v>
      </c>
      <c r="G214" t="s">
        <v>79</v>
      </c>
      <c r="H214" t="s">
        <v>80</v>
      </c>
      <c r="I214" t="s">
        <v>81</v>
      </c>
      <c r="J214" t="s">
        <v>82</v>
      </c>
      <c r="K214" t="s">
        <v>83</v>
      </c>
      <c r="M214" t="s">
        <v>782</v>
      </c>
      <c r="N214" t="s">
        <v>86</v>
      </c>
      <c r="O214" s="2">
        <v>0.30208333333333331</v>
      </c>
      <c r="P214" t="s">
        <v>783</v>
      </c>
      <c r="Q214">
        <v>1</v>
      </c>
      <c r="R214" t="s">
        <v>88</v>
      </c>
      <c r="S214">
        <v>33.191589999999998</v>
      </c>
      <c r="T214">
        <v>-117.38888</v>
      </c>
      <c r="U214" t="s">
        <v>89</v>
      </c>
      <c r="V214" t="b">
        <v>0</v>
      </c>
      <c r="X214" t="s">
        <v>784</v>
      </c>
      <c r="Y214" t="s">
        <v>91</v>
      </c>
      <c r="Z214" t="s">
        <v>1073</v>
      </c>
      <c r="AA214" t="s">
        <v>1086</v>
      </c>
      <c r="AB214" t="s">
        <v>531</v>
      </c>
      <c r="AC214" t="s">
        <v>532</v>
      </c>
      <c r="AD214" t="s">
        <v>96</v>
      </c>
      <c r="AE214">
        <v>1</v>
      </c>
      <c r="AF214" t="s">
        <v>1087</v>
      </c>
      <c r="AG214" t="b">
        <v>1</v>
      </c>
      <c r="AH214" t="s">
        <v>1092</v>
      </c>
      <c r="AI214" t="s">
        <v>674</v>
      </c>
      <c r="AJ214" t="s">
        <v>117</v>
      </c>
      <c r="AK214">
        <v>39.74</v>
      </c>
      <c r="AL214" t="s">
        <v>101</v>
      </c>
      <c r="AN214" t="s">
        <v>1093</v>
      </c>
      <c r="AO214">
        <v>1</v>
      </c>
      <c r="AP214" t="s">
        <v>103</v>
      </c>
      <c r="AQ214">
        <v>124.97</v>
      </c>
      <c r="AR214" t="s">
        <v>101</v>
      </c>
      <c r="AS214" t="s">
        <v>83</v>
      </c>
      <c r="AT214" t="s">
        <v>104</v>
      </c>
      <c r="AU214" t="s">
        <v>1094</v>
      </c>
      <c r="AV214" t="s">
        <v>106</v>
      </c>
      <c r="AW214" t="s">
        <v>107</v>
      </c>
      <c r="AX214">
        <v>7</v>
      </c>
      <c r="AY214" t="s">
        <v>108</v>
      </c>
      <c r="AZ214" t="s">
        <v>109</v>
      </c>
      <c r="BA214" t="s">
        <v>110</v>
      </c>
      <c r="BB214" t="s">
        <v>111</v>
      </c>
      <c r="BC214" t="s">
        <v>1616</v>
      </c>
      <c r="BD214" s="1">
        <v>45056</v>
      </c>
      <c r="BE214" t="s">
        <v>1095</v>
      </c>
      <c r="BF214" s="1">
        <v>44804</v>
      </c>
      <c r="BG214" t="s">
        <v>114</v>
      </c>
      <c r="BH214" s="1">
        <v>45047</v>
      </c>
      <c r="BI214">
        <v>1</v>
      </c>
      <c r="BL214" t="s">
        <v>309</v>
      </c>
      <c r="BM214" t="s">
        <v>310</v>
      </c>
      <c r="BN214">
        <v>0.06</v>
      </c>
      <c r="BO214">
        <v>0.18</v>
      </c>
      <c r="BP214">
        <v>1</v>
      </c>
      <c r="BQ214" t="s">
        <v>117</v>
      </c>
      <c r="BR214" t="s">
        <v>118</v>
      </c>
      <c r="BS214" t="s">
        <v>119</v>
      </c>
      <c r="BT214" t="s">
        <v>120</v>
      </c>
      <c r="BW214" t="b">
        <v>0</v>
      </c>
      <c r="BX214" t="b">
        <v>1</v>
      </c>
      <c r="BY214">
        <f>VLOOKUP(AA214,Comps2,6,FALSE)</f>
        <v>552</v>
      </c>
      <c r="BZ214">
        <f>VLOOKUP(AA214,Comps2,7,FALSE)</f>
        <v>575</v>
      </c>
      <c r="CA214" t="str">
        <f>VLOOKUP(AA214,Comps2,8,FALSE)</f>
        <v>mm</v>
      </c>
      <c r="CB214" t="str">
        <f>VLOOKUP(AA214,Comps2,9,FALSE)</f>
        <v>Field</v>
      </c>
      <c r="CC214">
        <f>VLOOKUP(AA214,Comps2,10,FALSE)</f>
        <v>2515</v>
      </c>
      <c r="CD214" t="str">
        <f>VLOOKUP(AA214,Comps2,11,FALSE)</f>
        <v>g</v>
      </c>
      <c r="CE214" t="str">
        <f>VLOOKUP(AA214,Comps2,12,FALSE)</f>
        <v>Field</v>
      </c>
      <c r="CF214">
        <f>VLOOKUP(AA214,Comps2,13,FALSE)</f>
        <v>0</v>
      </c>
      <c r="CG214" t="e">
        <f>VLOOKUP(AA214,Comps2,14,FALSE)</f>
        <v>#N/A</v>
      </c>
      <c r="CH214" t="str">
        <f>VLOOKUP(AA214,Comps2,15,FALSE)</f>
        <v>LAB</v>
      </c>
    </row>
    <row r="215" spans="1:86" x14ac:dyDescent="0.25">
      <c r="A215" s="1">
        <v>44804</v>
      </c>
      <c r="B215">
        <v>8</v>
      </c>
      <c r="C215">
        <v>2022</v>
      </c>
      <c r="D215" t="s">
        <v>878</v>
      </c>
      <c r="E215" t="s">
        <v>879</v>
      </c>
      <c r="F215" t="s">
        <v>78</v>
      </c>
      <c r="G215" t="s">
        <v>79</v>
      </c>
      <c r="H215" t="s">
        <v>80</v>
      </c>
      <c r="I215" t="s">
        <v>81</v>
      </c>
      <c r="J215" t="s">
        <v>82</v>
      </c>
      <c r="K215" t="s">
        <v>83</v>
      </c>
      <c r="M215" t="s">
        <v>782</v>
      </c>
      <c r="N215" t="s">
        <v>86</v>
      </c>
      <c r="O215" s="2">
        <v>0.30208333333333331</v>
      </c>
      <c r="P215" t="s">
        <v>783</v>
      </c>
      <c r="Q215">
        <v>1</v>
      </c>
      <c r="R215" t="s">
        <v>88</v>
      </c>
      <c r="S215">
        <v>33.191589999999998</v>
      </c>
      <c r="T215">
        <v>-117.38888</v>
      </c>
      <c r="U215" t="s">
        <v>89</v>
      </c>
      <c r="V215" t="b">
        <v>0</v>
      </c>
      <c r="X215" t="s">
        <v>784</v>
      </c>
      <c r="Y215" t="s">
        <v>91</v>
      </c>
      <c r="Z215" t="s">
        <v>1073</v>
      </c>
      <c r="AA215" t="s">
        <v>1096</v>
      </c>
      <c r="AB215" t="s">
        <v>531</v>
      </c>
      <c r="AC215" t="s">
        <v>532</v>
      </c>
      <c r="AD215" t="s">
        <v>96</v>
      </c>
      <c r="AE215">
        <v>1</v>
      </c>
      <c r="AF215" t="s">
        <v>1097</v>
      </c>
      <c r="AG215" t="b">
        <v>1</v>
      </c>
      <c r="AH215" t="s">
        <v>1098</v>
      </c>
      <c r="AI215" t="s">
        <v>146</v>
      </c>
      <c r="AJ215" t="s">
        <v>147</v>
      </c>
      <c r="AK215">
        <v>87.36</v>
      </c>
      <c r="AL215" t="s">
        <v>101</v>
      </c>
      <c r="AN215" t="s">
        <v>1089</v>
      </c>
      <c r="AO215">
        <v>1</v>
      </c>
      <c r="AP215" t="s">
        <v>103</v>
      </c>
      <c r="AQ215">
        <v>436.81</v>
      </c>
      <c r="AR215" t="s">
        <v>101</v>
      </c>
      <c r="AS215" t="s">
        <v>83</v>
      </c>
      <c r="AT215" t="s">
        <v>104</v>
      </c>
      <c r="AU215" t="s">
        <v>1090</v>
      </c>
      <c r="AV215" t="s">
        <v>106</v>
      </c>
      <c r="AW215" t="s">
        <v>107</v>
      </c>
      <c r="AX215">
        <v>7</v>
      </c>
      <c r="AY215" t="s">
        <v>108</v>
      </c>
      <c r="AZ215" t="s">
        <v>109</v>
      </c>
      <c r="BA215" t="s">
        <v>110</v>
      </c>
      <c r="BB215" t="s">
        <v>111</v>
      </c>
      <c r="BC215" t="s">
        <v>1614</v>
      </c>
      <c r="BD215" s="1">
        <v>45020</v>
      </c>
      <c r="BE215" t="s">
        <v>1091</v>
      </c>
      <c r="BF215" s="1">
        <v>44797</v>
      </c>
      <c r="BG215" t="s">
        <v>114</v>
      </c>
      <c r="BH215" s="1">
        <v>45014</v>
      </c>
      <c r="BI215">
        <v>1</v>
      </c>
      <c r="BJ215">
        <v>0.34</v>
      </c>
      <c r="BK215">
        <v>0.34</v>
      </c>
      <c r="BL215" t="s">
        <v>123</v>
      </c>
      <c r="BM215" t="s">
        <v>124</v>
      </c>
      <c r="BN215">
        <v>0.06</v>
      </c>
      <c r="BO215">
        <v>0.18</v>
      </c>
      <c r="BP215">
        <v>1</v>
      </c>
      <c r="BQ215" t="s">
        <v>117</v>
      </c>
      <c r="BR215" t="s">
        <v>118</v>
      </c>
      <c r="BS215" t="s">
        <v>119</v>
      </c>
      <c r="BT215" t="s">
        <v>120</v>
      </c>
      <c r="BW215" t="b">
        <v>0</v>
      </c>
      <c r="BX215" t="b">
        <v>1</v>
      </c>
      <c r="BY215">
        <f>VLOOKUP(AA215,Comps2,6,FALSE)</f>
        <v>547</v>
      </c>
      <c r="BZ215">
        <f>VLOOKUP(AA215,Comps2,7,FALSE)</f>
        <v>568</v>
      </c>
      <c r="CA215" t="str">
        <f>VLOOKUP(AA215,Comps2,8,FALSE)</f>
        <v>mm</v>
      </c>
      <c r="CB215" t="str">
        <f>VLOOKUP(AA215,Comps2,9,FALSE)</f>
        <v>Field</v>
      </c>
      <c r="CC215">
        <f>VLOOKUP(AA215,Comps2,10,FALSE)</f>
        <v>2580</v>
      </c>
      <c r="CD215" t="str">
        <f>VLOOKUP(AA215,Comps2,11,FALSE)</f>
        <v>g</v>
      </c>
      <c r="CE215" t="str">
        <f>VLOOKUP(AA215,Comps2,12,FALSE)</f>
        <v>Field</v>
      </c>
      <c r="CF215">
        <f>VLOOKUP(AA215,Comps2,13,FALSE)</f>
        <v>0</v>
      </c>
      <c r="CG215" t="e">
        <f>VLOOKUP(AA215,Comps2,14,FALSE)</f>
        <v>#N/A</v>
      </c>
      <c r="CH215" t="str">
        <f>VLOOKUP(AA215,Comps2,15,FALSE)</f>
        <v>LAB</v>
      </c>
    </row>
    <row r="216" spans="1:86" x14ac:dyDescent="0.25">
      <c r="A216" s="1">
        <v>44804</v>
      </c>
      <c r="B216">
        <v>8</v>
      </c>
      <c r="C216">
        <v>2022</v>
      </c>
      <c r="D216" t="s">
        <v>878</v>
      </c>
      <c r="E216" t="s">
        <v>879</v>
      </c>
      <c r="F216" t="s">
        <v>78</v>
      </c>
      <c r="G216" t="s">
        <v>79</v>
      </c>
      <c r="H216" t="s">
        <v>80</v>
      </c>
      <c r="I216" t="s">
        <v>81</v>
      </c>
      <c r="J216" t="s">
        <v>82</v>
      </c>
      <c r="K216" t="s">
        <v>83</v>
      </c>
      <c r="M216" t="s">
        <v>782</v>
      </c>
      <c r="N216" t="s">
        <v>86</v>
      </c>
      <c r="O216" s="2">
        <v>0.30208333333333331</v>
      </c>
      <c r="P216" t="s">
        <v>783</v>
      </c>
      <c r="Q216">
        <v>1</v>
      </c>
      <c r="R216" t="s">
        <v>88</v>
      </c>
      <c r="S216">
        <v>33.191589999999998</v>
      </c>
      <c r="T216">
        <v>-117.38888</v>
      </c>
      <c r="U216" t="s">
        <v>89</v>
      </c>
      <c r="V216" t="b">
        <v>0</v>
      </c>
      <c r="X216" t="s">
        <v>784</v>
      </c>
      <c r="Y216" t="s">
        <v>91</v>
      </c>
      <c r="Z216" t="s">
        <v>1073</v>
      </c>
      <c r="AA216" t="s">
        <v>1096</v>
      </c>
      <c r="AB216" t="s">
        <v>531</v>
      </c>
      <c r="AC216" t="s">
        <v>532</v>
      </c>
      <c r="AD216" t="s">
        <v>96</v>
      </c>
      <c r="AE216">
        <v>1</v>
      </c>
      <c r="AF216" t="s">
        <v>1097</v>
      </c>
      <c r="AG216" t="b">
        <v>1</v>
      </c>
      <c r="AH216" t="s">
        <v>1099</v>
      </c>
      <c r="AI216" t="s">
        <v>674</v>
      </c>
      <c r="AJ216" t="s">
        <v>117</v>
      </c>
      <c r="AK216">
        <v>24.09</v>
      </c>
      <c r="AL216" t="s">
        <v>101</v>
      </c>
      <c r="AN216" t="s">
        <v>1093</v>
      </c>
      <c r="AO216">
        <v>1</v>
      </c>
      <c r="AP216" t="s">
        <v>103</v>
      </c>
      <c r="AQ216">
        <v>124.97</v>
      </c>
      <c r="AR216" t="s">
        <v>101</v>
      </c>
      <c r="AS216" t="s">
        <v>83</v>
      </c>
      <c r="AT216" t="s">
        <v>104</v>
      </c>
      <c r="AU216" t="s">
        <v>1094</v>
      </c>
      <c r="AV216" t="s">
        <v>106</v>
      </c>
      <c r="AW216" t="s">
        <v>107</v>
      </c>
      <c r="AX216">
        <v>7</v>
      </c>
      <c r="AY216" t="s">
        <v>108</v>
      </c>
      <c r="AZ216" t="s">
        <v>109</v>
      </c>
      <c r="BA216" t="s">
        <v>110</v>
      </c>
      <c r="BB216" t="s">
        <v>111</v>
      </c>
      <c r="BC216" t="s">
        <v>1616</v>
      </c>
      <c r="BD216" s="1">
        <v>45056</v>
      </c>
      <c r="BE216" t="s">
        <v>1095</v>
      </c>
      <c r="BF216" s="1">
        <v>44804</v>
      </c>
      <c r="BG216" t="s">
        <v>114</v>
      </c>
      <c r="BH216" s="1">
        <v>45047</v>
      </c>
      <c r="BI216">
        <v>1</v>
      </c>
      <c r="BL216" t="s">
        <v>309</v>
      </c>
      <c r="BM216" t="s">
        <v>310</v>
      </c>
      <c r="BN216">
        <v>0.06</v>
      </c>
      <c r="BO216">
        <v>0.18</v>
      </c>
      <c r="BP216">
        <v>1</v>
      </c>
      <c r="BQ216" t="s">
        <v>117</v>
      </c>
      <c r="BR216" t="s">
        <v>118</v>
      </c>
      <c r="BS216" t="s">
        <v>119</v>
      </c>
      <c r="BT216" t="s">
        <v>120</v>
      </c>
      <c r="BW216" t="b">
        <v>0</v>
      </c>
      <c r="BX216" t="b">
        <v>1</v>
      </c>
      <c r="BY216">
        <f>VLOOKUP(AA216,Comps2,6,FALSE)</f>
        <v>547</v>
      </c>
      <c r="BZ216">
        <f>VLOOKUP(AA216,Comps2,7,FALSE)</f>
        <v>568</v>
      </c>
      <c r="CA216" t="str">
        <f>VLOOKUP(AA216,Comps2,8,FALSE)</f>
        <v>mm</v>
      </c>
      <c r="CB216" t="str">
        <f>VLOOKUP(AA216,Comps2,9,FALSE)</f>
        <v>Field</v>
      </c>
      <c r="CC216">
        <f>VLOOKUP(AA216,Comps2,10,FALSE)</f>
        <v>2580</v>
      </c>
      <c r="CD216" t="str">
        <f>VLOOKUP(AA216,Comps2,11,FALSE)</f>
        <v>g</v>
      </c>
      <c r="CE216" t="str">
        <f>VLOOKUP(AA216,Comps2,12,FALSE)</f>
        <v>Field</v>
      </c>
      <c r="CF216">
        <f>VLOOKUP(AA216,Comps2,13,FALSE)</f>
        <v>0</v>
      </c>
      <c r="CG216" t="e">
        <f>VLOOKUP(AA216,Comps2,14,FALSE)</f>
        <v>#N/A</v>
      </c>
      <c r="CH216" t="str">
        <f>VLOOKUP(AA216,Comps2,15,FALSE)</f>
        <v>LAB</v>
      </c>
    </row>
    <row r="217" spans="1:86" x14ac:dyDescent="0.25">
      <c r="A217" s="1">
        <v>44804</v>
      </c>
      <c r="B217">
        <v>8</v>
      </c>
      <c r="C217">
        <v>2022</v>
      </c>
      <c r="D217" t="s">
        <v>878</v>
      </c>
      <c r="E217" t="s">
        <v>879</v>
      </c>
      <c r="F217" t="s">
        <v>78</v>
      </c>
      <c r="G217" t="s">
        <v>79</v>
      </c>
      <c r="H217" t="s">
        <v>80</v>
      </c>
      <c r="I217" t="s">
        <v>81</v>
      </c>
      <c r="J217" t="s">
        <v>82</v>
      </c>
      <c r="K217" t="s">
        <v>83</v>
      </c>
      <c r="M217" t="s">
        <v>782</v>
      </c>
      <c r="N217" t="s">
        <v>86</v>
      </c>
      <c r="O217" s="2">
        <v>0.30208333333333331</v>
      </c>
      <c r="P217" t="s">
        <v>783</v>
      </c>
      <c r="Q217">
        <v>1</v>
      </c>
      <c r="R217" t="s">
        <v>88</v>
      </c>
      <c r="S217">
        <v>33.191589999999998</v>
      </c>
      <c r="T217">
        <v>-117.38888</v>
      </c>
      <c r="U217" t="s">
        <v>89</v>
      </c>
      <c r="V217" t="b">
        <v>0</v>
      </c>
      <c r="X217" t="s">
        <v>784</v>
      </c>
      <c r="Y217" t="s">
        <v>91</v>
      </c>
      <c r="Z217" t="s">
        <v>1073</v>
      </c>
      <c r="AA217" t="s">
        <v>1100</v>
      </c>
      <c r="AB217" t="s">
        <v>531</v>
      </c>
      <c r="AC217" t="s">
        <v>532</v>
      </c>
      <c r="AD217" t="s">
        <v>96</v>
      </c>
      <c r="AE217">
        <v>1</v>
      </c>
      <c r="AF217" t="s">
        <v>1101</v>
      </c>
      <c r="AG217" t="b">
        <v>1</v>
      </c>
      <c r="AH217" t="s">
        <v>1102</v>
      </c>
      <c r="AI217" t="s">
        <v>146</v>
      </c>
      <c r="AJ217" t="s">
        <v>147</v>
      </c>
      <c r="AK217">
        <v>87.36</v>
      </c>
      <c r="AL217" t="s">
        <v>101</v>
      </c>
      <c r="AN217" t="s">
        <v>1089</v>
      </c>
      <c r="AO217">
        <v>1</v>
      </c>
      <c r="AP217" t="s">
        <v>103</v>
      </c>
      <c r="AQ217">
        <v>436.81</v>
      </c>
      <c r="AR217" t="s">
        <v>101</v>
      </c>
      <c r="AS217" t="s">
        <v>83</v>
      </c>
      <c r="AT217" t="s">
        <v>104</v>
      </c>
      <c r="AU217" t="s">
        <v>1090</v>
      </c>
      <c r="AV217" t="s">
        <v>106</v>
      </c>
      <c r="AW217" t="s">
        <v>107</v>
      </c>
      <c r="AX217">
        <v>7</v>
      </c>
      <c r="AY217" t="s">
        <v>108</v>
      </c>
      <c r="AZ217" t="s">
        <v>109</v>
      </c>
      <c r="BA217" t="s">
        <v>110</v>
      </c>
      <c r="BB217" t="s">
        <v>111</v>
      </c>
      <c r="BC217" t="s">
        <v>1614</v>
      </c>
      <c r="BD217" s="1">
        <v>45020</v>
      </c>
      <c r="BE217" t="s">
        <v>1091</v>
      </c>
      <c r="BF217" s="1">
        <v>44797</v>
      </c>
      <c r="BG217" t="s">
        <v>114</v>
      </c>
      <c r="BH217" s="1">
        <v>45014</v>
      </c>
      <c r="BI217">
        <v>1</v>
      </c>
      <c r="BJ217">
        <v>0.34</v>
      </c>
      <c r="BK217">
        <v>0.34</v>
      </c>
      <c r="BL217" t="s">
        <v>123</v>
      </c>
      <c r="BM217" t="s">
        <v>124</v>
      </c>
      <c r="BN217">
        <v>0.06</v>
      </c>
      <c r="BO217">
        <v>0.18</v>
      </c>
      <c r="BP217">
        <v>1</v>
      </c>
      <c r="BQ217" t="s">
        <v>117</v>
      </c>
      <c r="BR217" t="s">
        <v>118</v>
      </c>
      <c r="BS217" t="s">
        <v>119</v>
      </c>
      <c r="BT217" t="s">
        <v>120</v>
      </c>
      <c r="BW217" t="b">
        <v>0</v>
      </c>
      <c r="BX217" t="b">
        <v>1</v>
      </c>
      <c r="BY217">
        <f>VLOOKUP(AA217,Comps2,6,FALSE)</f>
        <v>501</v>
      </c>
      <c r="BZ217">
        <f>VLOOKUP(AA217,Comps2,7,FALSE)</f>
        <v>526</v>
      </c>
      <c r="CA217" t="str">
        <f>VLOOKUP(AA217,Comps2,8,FALSE)</f>
        <v>mm</v>
      </c>
      <c r="CB217" t="str">
        <f>VLOOKUP(AA217,Comps2,9,FALSE)</f>
        <v>Field</v>
      </c>
      <c r="CC217">
        <f>VLOOKUP(AA217,Comps2,10,FALSE)</f>
        <v>1790</v>
      </c>
      <c r="CD217" t="str">
        <f>VLOOKUP(AA217,Comps2,11,FALSE)</f>
        <v>g</v>
      </c>
      <c r="CE217" t="str">
        <f>VLOOKUP(AA217,Comps2,12,FALSE)</f>
        <v>Field</v>
      </c>
      <c r="CF217">
        <f>VLOOKUP(AA217,Comps2,13,FALSE)</f>
        <v>0</v>
      </c>
      <c r="CG217" t="e">
        <f>VLOOKUP(AA217,Comps2,14,FALSE)</f>
        <v>#N/A</v>
      </c>
      <c r="CH217" t="str">
        <f>VLOOKUP(AA217,Comps2,15,FALSE)</f>
        <v>LAB</v>
      </c>
    </row>
    <row r="218" spans="1:86" x14ac:dyDescent="0.25">
      <c r="A218" s="1">
        <v>44804</v>
      </c>
      <c r="B218">
        <v>8</v>
      </c>
      <c r="C218">
        <v>2022</v>
      </c>
      <c r="D218" t="s">
        <v>878</v>
      </c>
      <c r="E218" t="s">
        <v>879</v>
      </c>
      <c r="F218" t="s">
        <v>78</v>
      </c>
      <c r="G218" t="s">
        <v>79</v>
      </c>
      <c r="H218" t="s">
        <v>80</v>
      </c>
      <c r="I218" t="s">
        <v>81</v>
      </c>
      <c r="J218" t="s">
        <v>82</v>
      </c>
      <c r="K218" t="s">
        <v>83</v>
      </c>
      <c r="M218" t="s">
        <v>782</v>
      </c>
      <c r="N218" t="s">
        <v>86</v>
      </c>
      <c r="O218" s="2">
        <v>0.30208333333333331</v>
      </c>
      <c r="P218" t="s">
        <v>783</v>
      </c>
      <c r="Q218">
        <v>1</v>
      </c>
      <c r="R218" t="s">
        <v>88</v>
      </c>
      <c r="S218">
        <v>33.191589999999998</v>
      </c>
      <c r="T218">
        <v>-117.38888</v>
      </c>
      <c r="U218" t="s">
        <v>89</v>
      </c>
      <c r="V218" t="b">
        <v>0</v>
      </c>
      <c r="X218" t="s">
        <v>784</v>
      </c>
      <c r="Y218" t="s">
        <v>91</v>
      </c>
      <c r="Z218" t="s">
        <v>1073</v>
      </c>
      <c r="AA218" t="s">
        <v>1100</v>
      </c>
      <c r="AB218" t="s">
        <v>531</v>
      </c>
      <c r="AC218" t="s">
        <v>532</v>
      </c>
      <c r="AD218" t="s">
        <v>96</v>
      </c>
      <c r="AE218">
        <v>1</v>
      </c>
      <c r="AF218" t="s">
        <v>1101</v>
      </c>
      <c r="AG218" t="b">
        <v>1</v>
      </c>
      <c r="AH218" t="s">
        <v>1103</v>
      </c>
      <c r="AI218" t="s">
        <v>674</v>
      </c>
      <c r="AJ218" t="s">
        <v>117</v>
      </c>
      <c r="AK218">
        <v>18.25</v>
      </c>
      <c r="AL218" t="s">
        <v>101</v>
      </c>
      <c r="AN218" t="s">
        <v>1093</v>
      </c>
      <c r="AO218">
        <v>1</v>
      </c>
      <c r="AP218" t="s">
        <v>103</v>
      </c>
      <c r="AQ218">
        <v>124.97</v>
      </c>
      <c r="AR218" t="s">
        <v>101</v>
      </c>
      <c r="AS218" t="s">
        <v>83</v>
      </c>
      <c r="AT218" t="s">
        <v>104</v>
      </c>
      <c r="AU218" t="s">
        <v>1094</v>
      </c>
      <c r="AV218" t="s">
        <v>106</v>
      </c>
      <c r="AW218" t="s">
        <v>107</v>
      </c>
      <c r="AX218">
        <v>7</v>
      </c>
      <c r="AY218" t="s">
        <v>108</v>
      </c>
      <c r="AZ218" t="s">
        <v>109</v>
      </c>
      <c r="BA218" t="s">
        <v>110</v>
      </c>
      <c r="BB218" t="s">
        <v>111</v>
      </c>
      <c r="BC218" t="s">
        <v>1616</v>
      </c>
      <c r="BD218" s="1">
        <v>45056</v>
      </c>
      <c r="BE218" t="s">
        <v>1095</v>
      </c>
      <c r="BF218" s="1">
        <v>44804</v>
      </c>
      <c r="BG218" t="s">
        <v>114</v>
      </c>
      <c r="BH218" s="1">
        <v>45047</v>
      </c>
      <c r="BI218">
        <v>1</v>
      </c>
      <c r="BL218" t="s">
        <v>309</v>
      </c>
      <c r="BM218" t="s">
        <v>310</v>
      </c>
      <c r="BN218">
        <v>0.06</v>
      </c>
      <c r="BO218">
        <v>0.18</v>
      </c>
      <c r="BP218">
        <v>1</v>
      </c>
      <c r="BQ218" t="s">
        <v>117</v>
      </c>
      <c r="BR218" t="s">
        <v>118</v>
      </c>
      <c r="BS218" t="s">
        <v>119</v>
      </c>
      <c r="BT218" t="s">
        <v>120</v>
      </c>
      <c r="BW218" t="b">
        <v>0</v>
      </c>
      <c r="BX218" t="b">
        <v>1</v>
      </c>
      <c r="BY218">
        <f>VLOOKUP(AA218,Comps2,6,FALSE)</f>
        <v>501</v>
      </c>
      <c r="BZ218">
        <f>VLOOKUP(AA218,Comps2,7,FALSE)</f>
        <v>526</v>
      </c>
      <c r="CA218" t="str">
        <f>VLOOKUP(AA218,Comps2,8,FALSE)</f>
        <v>mm</v>
      </c>
      <c r="CB218" t="str">
        <f>VLOOKUP(AA218,Comps2,9,FALSE)</f>
        <v>Field</v>
      </c>
      <c r="CC218">
        <f>VLOOKUP(AA218,Comps2,10,FALSE)</f>
        <v>1790</v>
      </c>
      <c r="CD218" t="str">
        <f>VLOOKUP(AA218,Comps2,11,FALSE)</f>
        <v>g</v>
      </c>
      <c r="CE218" t="str">
        <f>VLOOKUP(AA218,Comps2,12,FALSE)</f>
        <v>Field</v>
      </c>
      <c r="CF218">
        <f>VLOOKUP(AA218,Comps2,13,FALSE)</f>
        <v>0</v>
      </c>
      <c r="CG218" t="e">
        <f>VLOOKUP(AA218,Comps2,14,FALSE)</f>
        <v>#N/A</v>
      </c>
      <c r="CH218" t="str">
        <f>VLOOKUP(AA218,Comps2,15,FALSE)</f>
        <v>LAB</v>
      </c>
    </row>
    <row r="219" spans="1:86" x14ac:dyDescent="0.25">
      <c r="A219" s="1">
        <v>44804</v>
      </c>
      <c r="B219">
        <v>8</v>
      </c>
      <c r="C219">
        <v>2022</v>
      </c>
      <c r="D219" t="s">
        <v>878</v>
      </c>
      <c r="E219" t="s">
        <v>879</v>
      </c>
      <c r="F219" t="s">
        <v>78</v>
      </c>
      <c r="G219" t="s">
        <v>79</v>
      </c>
      <c r="H219" t="s">
        <v>80</v>
      </c>
      <c r="I219" t="s">
        <v>81</v>
      </c>
      <c r="J219" t="s">
        <v>82</v>
      </c>
      <c r="K219" t="s">
        <v>83</v>
      </c>
      <c r="M219" t="s">
        <v>782</v>
      </c>
      <c r="N219" t="s">
        <v>86</v>
      </c>
      <c r="O219" s="2">
        <v>0.30208333333333331</v>
      </c>
      <c r="P219" t="s">
        <v>783</v>
      </c>
      <c r="Q219">
        <v>1</v>
      </c>
      <c r="R219" t="s">
        <v>88</v>
      </c>
      <c r="S219">
        <v>33.191589999999998</v>
      </c>
      <c r="T219">
        <v>-117.38888</v>
      </c>
      <c r="U219" t="s">
        <v>89</v>
      </c>
      <c r="V219" t="b">
        <v>0</v>
      </c>
      <c r="X219" t="s">
        <v>784</v>
      </c>
      <c r="Y219" t="s">
        <v>91</v>
      </c>
      <c r="Z219" t="s">
        <v>1073</v>
      </c>
      <c r="AA219" t="s">
        <v>1104</v>
      </c>
      <c r="AB219" t="s">
        <v>531</v>
      </c>
      <c r="AC219" t="s">
        <v>532</v>
      </c>
      <c r="AD219" t="s">
        <v>96</v>
      </c>
      <c r="AE219">
        <v>1</v>
      </c>
      <c r="AF219" t="s">
        <v>1105</v>
      </c>
      <c r="AG219" t="b">
        <v>1</v>
      </c>
      <c r="AH219" t="s">
        <v>1106</v>
      </c>
      <c r="AI219" t="s">
        <v>146</v>
      </c>
      <c r="AJ219" t="s">
        <v>147</v>
      </c>
      <c r="AK219">
        <v>87.37</v>
      </c>
      <c r="AL219" t="s">
        <v>101</v>
      </c>
      <c r="AN219" t="s">
        <v>1089</v>
      </c>
      <c r="AO219">
        <v>1</v>
      </c>
      <c r="AP219" t="s">
        <v>103</v>
      </c>
      <c r="AQ219">
        <v>436.81</v>
      </c>
      <c r="AR219" t="s">
        <v>101</v>
      </c>
      <c r="AS219" t="s">
        <v>83</v>
      </c>
      <c r="AT219" t="s">
        <v>104</v>
      </c>
      <c r="AU219" t="s">
        <v>1090</v>
      </c>
      <c r="AV219" t="s">
        <v>106</v>
      </c>
      <c r="AW219" t="s">
        <v>107</v>
      </c>
      <c r="AX219">
        <v>7</v>
      </c>
      <c r="AY219" t="s">
        <v>108</v>
      </c>
      <c r="AZ219" t="s">
        <v>109</v>
      </c>
      <c r="BA219" t="s">
        <v>110</v>
      </c>
      <c r="BB219" t="s">
        <v>111</v>
      </c>
      <c r="BC219" t="s">
        <v>1614</v>
      </c>
      <c r="BD219" s="1">
        <v>45020</v>
      </c>
      <c r="BE219" t="s">
        <v>1091</v>
      </c>
      <c r="BF219" s="1">
        <v>44797</v>
      </c>
      <c r="BG219" t="s">
        <v>114</v>
      </c>
      <c r="BH219" s="1">
        <v>45014</v>
      </c>
      <c r="BI219">
        <v>1</v>
      </c>
      <c r="BJ219">
        <v>0.34</v>
      </c>
      <c r="BK219">
        <v>0.34</v>
      </c>
      <c r="BL219" t="s">
        <v>123</v>
      </c>
      <c r="BM219" t="s">
        <v>124</v>
      </c>
      <c r="BN219">
        <v>0.06</v>
      </c>
      <c r="BO219">
        <v>0.18</v>
      </c>
      <c r="BP219">
        <v>1</v>
      </c>
      <c r="BQ219" t="s">
        <v>117</v>
      </c>
      <c r="BR219" t="s">
        <v>118</v>
      </c>
      <c r="BS219" t="s">
        <v>119</v>
      </c>
      <c r="BT219" t="s">
        <v>120</v>
      </c>
      <c r="BW219" t="b">
        <v>0</v>
      </c>
      <c r="BX219" t="b">
        <v>1</v>
      </c>
      <c r="BY219">
        <f>VLOOKUP(AA219,Comps2,6,FALSE)</f>
        <v>563</v>
      </c>
      <c r="BZ219">
        <f>VLOOKUP(AA219,Comps2,7,FALSE)</f>
        <v>580</v>
      </c>
      <c r="CA219" t="str">
        <f>VLOOKUP(AA219,Comps2,8,FALSE)</f>
        <v>mm</v>
      </c>
      <c r="CB219" t="str">
        <f>VLOOKUP(AA219,Comps2,9,FALSE)</f>
        <v>Field</v>
      </c>
      <c r="CC219">
        <f>VLOOKUP(AA219,Comps2,10,FALSE)</f>
        <v>2555</v>
      </c>
      <c r="CD219" t="str">
        <f>VLOOKUP(AA219,Comps2,11,FALSE)</f>
        <v>g</v>
      </c>
      <c r="CE219" t="str">
        <f>VLOOKUP(AA219,Comps2,12,FALSE)</f>
        <v>Field</v>
      </c>
      <c r="CF219">
        <f>VLOOKUP(AA219,Comps2,13,FALSE)</f>
        <v>0</v>
      </c>
      <c r="CG219" t="e">
        <f>VLOOKUP(AA219,Comps2,14,FALSE)</f>
        <v>#N/A</v>
      </c>
      <c r="CH219" t="str">
        <f>VLOOKUP(AA219,Comps2,15,FALSE)</f>
        <v>LAB</v>
      </c>
    </row>
    <row r="220" spans="1:86" x14ac:dyDescent="0.25">
      <c r="A220" s="1">
        <v>44804</v>
      </c>
      <c r="B220">
        <v>8</v>
      </c>
      <c r="C220">
        <v>2022</v>
      </c>
      <c r="D220" t="s">
        <v>878</v>
      </c>
      <c r="E220" t="s">
        <v>879</v>
      </c>
      <c r="F220" t="s">
        <v>78</v>
      </c>
      <c r="G220" t="s">
        <v>79</v>
      </c>
      <c r="H220" t="s">
        <v>80</v>
      </c>
      <c r="I220" t="s">
        <v>81</v>
      </c>
      <c r="J220" t="s">
        <v>82</v>
      </c>
      <c r="K220" t="s">
        <v>83</v>
      </c>
      <c r="M220" t="s">
        <v>782</v>
      </c>
      <c r="N220" t="s">
        <v>86</v>
      </c>
      <c r="O220" s="2">
        <v>0.30208333333333331</v>
      </c>
      <c r="P220" t="s">
        <v>783</v>
      </c>
      <c r="Q220">
        <v>1</v>
      </c>
      <c r="R220" t="s">
        <v>88</v>
      </c>
      <c r="S220">
        <v>33.191589999999998</v>
      </c>
      <c r="T220">
        <v>-117.38888</v>
      </c>
      <c r="U220" t="s">
        <v>89</v>
      </c>
      <c r="V220" t="b">
        <v>0</v>
      </c>
      <c r="X220" t="s">
        <v>784</v>
      </c>
      <c r="Y220" t="s">
        <v>91</v>
      </c>
      <c r="Z220" t="s">
        <v>1073</v>
      </c>
      <c r="AA220" t="s">
        <v>1104</v>
      </c>
      <c r="AB220" t="s">
        <v>531</v>
      </c>
      <c r="AC220" t="s">
        <v>532</v>
      </c>
      <c r="AD220" t="s">
        <v>96</v>
      </c>
      <c r="AE220">
        <v>1</v>
      </c>
      <c r="AF220" t="s">
        <v>1105</v>
      </c>
      <c r="AG220" t="b">
        <v>1</v>
      </c>
      <c r="AH220" t="s">
        <v>1107</v>
      </c>
      <c r="AI220" t="s">
        <v>674</v>
      </c>
      <c r="AJ220" t="s">
        <v>117</v>
      </c>
      <c r="AK220">
        <v>26.04</v>
      </c>
      <c r="AL220" t="s">
        <v>101</v>
      </c>
      <c r="AN220" t="s">
        <v>1093</v>
      </c>
      <c r="AO220">
        <v>1</v>
      </c>
      <c r="AP220" t="s">
        <v>103</v>
      </c>
      <c r="AQ220">
        <v>124.97</v>
      </c>
      <c r="AR220" t="s">
        <v>101</v>
      </c>
      <c r="AS220" t="s">
        <v>83</v>
      </c>
      <c r="AT220" t="s">
        <v>104</v>
      </c>
      <c r="AU220" t="s">
        <v>1094</v>
      </c>
      <c r="AV220" t="s">
        <v>106</v>
      </c>
      <c r="AW220" t="s">
        <v>107</v>
      </c>
      <c r="AX220">
        <v>7</v>
      </c>
      <c r="AY220" t="s">
        <v>108</v>
      </c>
      <c r="AZ220" t="s">
        <v>109</v>
      </c>
      <c r="BA220" t="s">
        <v>110</v>
      </c>
      <c r="BB220" t="s">
        <v>111</v>
      </c>
      <c r="BC220" t="s">
        <v>1616</v>
      </c>
      <c r="BD220" s="1">
        <v>45056</v>
      </c>
      <c r="BE220" t="s">
        <v>1095</v>
      </c>
      <c r="BF220" s="1">
        <v>44804</v>
      </c>
      <c r="BG220" t="s">
        <v>114</v>
      </c>
      <c r="BH220" s="1">
        <v>45047</v>
      </c>
      <c r="BI220">
        <v>1</v>
      </c>
      <c r="BL220" t="s">
        <v>309</v>
      </c>
      <c r="BM220" t="s">
        <v>310</v>
      </c>
      <c r="BN220">
        <v>0.06</v>
      </c>
      <c r="BO220">
        <v>0.18</v>
      </c>
      <c r="BP220">
        <v>1</v>
      </c>
      <c r="BQ220" t="s">
        <v>117</v>
      </c>
      <c r="BR220" t="s">
        <v>118</v>
      </c>
      <c r="BS220" t="s">
        <v>119</v>
      </c>
      <c r="BT220" t="s">
        <v>120</v>
      </c>
      <c r="BW220" t="b">
        <v>0</v>
      </c>
      <c r="BX220" t="b">
        <v>1</v>
      </c>
      <c r="BY220">
        <f>VLOOKUP(AA220,Comps2,6,FALSE)</f>
        <v>563</v>
      </c>
      <c r="BZ220">
        <f>VLOOKUP(AA220,Comps2,7,FALSE)</f>
        <v>580</v>
      </c>
      <c r="CA220" t="str">
        <f>VLOOKUP(AA220,Comps2,8,FALSE)</f>
        <v>mm</v>
      </c>
      <c r="CB220" t="str">
        <f>VLOOKUP(AA220,Comps2,9,FALSE)</f>
        <v>Field</v>
      </c>
      <c r="CC220">
        <f>VLOOKUP(AA220,Comps2,10,FALSE)</f>
        <v>2555</v>
      </c>
      <c r="CD220" t="str">
        <f>VLOOKUP(AA220,Comps2,11,FALSE)</f>
        <v>g</v>
      </c>
      <c r="CE220" t="str">
        <f>VLOOKUP(AA220,Comps2,12,FALSE)</f>
        <v>Field</v>
      </c>
      <c r="CF220">
        <f>VLOOKUP(AA220,Comps2,13,FALSE)</f>
        <v>0</v>
      </c>
      <c r="CG220" t="e">
        <f>VLOOKUP(AA220,Comps2,14,FALSE)</f>
        <v>#N/A</v>
      </c>
      <c r="CH220" t="str">
        <f>VLOOKUP(AA220,Comps2,15,FALSE)</f>
        <v>LAB</v>
      </c>
    </row>
    <row r="221" spans="1:86" x14ac:dyDescent="0.25">
      <c r="A221" s="1">
        <v>44804</v>
      </c>
      <c r="B221">
        <v>8</v>
      </c>
      <c r="C221">
        <v>2022</v>
      </c>
      <c r="D221" t="s">
        <v>878</v>
      </c>
      <c r="E221" t="s">
        <v>879</v>
      </c>
      <c r="F221" t="s">
        <v>78</v>
      </c>
      <c r="G221" t="s">
        <v>79</v>
      </c>
      <c r="H221" t="s">
        <v>80</v>
      </c>
      <c r="I221" t="s">
        <v>81</v>
      </c>
      <c r="J221" t="s">
        <v>82</v>
      </c>
      <c r="K221" t="s">
        <v>83</v>
      </c>
      <c r="M221" t="s">
        <v>782</v>
      </c>
      <c r="N221" t="s">
        <v>86</v>
      </c>
      <c r="O221" s="2">
        <v>0.30208333333333331</v>
      </c>
      <c r="P221" t="s">
        <v>783</v>
      </c>
      <c r="Q221">
        <v>1</v>
      </c>
      <c r="R221" t="s">
        <v>88</v>
      </c>
      <c r="S221">
        <v>33.191589999999998</v>
      </c>
      <c r="T221">
        <v>-117.38888</v>
      </c>
      <c r="U221" t="s">
        <v>89</v>
      </c>
      <c r="V221" t="b">
        <v>0</v>
      </c>
      <c r="X221" t="s">
        <v>784</v>
      </c>
      <c r="Y221" t="s">
        <v>91</v>
      </c>
      <c r="Z221" t="s">
        <v>1073</v>
      </c>
      <c r="AA221" t="s">
        <v>1108</v>
      </c>
      <c r="AB221" t="s">
        <v>531</v>
      </c>
      <c r="AC221" t="s">
        <v>532</v>
      </c>
      <c r="AD221" t="s">
        <v>96</v>
      </c>
      <c r="AE221">
        <v>1</v>
      </c>
      <c r="AF221" t="s">
        <v>1109</v>
      </c>
      <c r="AG221" t="b">
        <v>1</v>
      </c>
      <c r="AH221" t="s">
        <v>1110</v>
      </c>
      <c r="AI221" t="s">
        <v>146</v>
      </c>
      <c r="AJ221" t="s">
        <v>147</v>
      </c>
      <c r="AK221">
        <v>87.36</v>
      </c>
      <c r="AL221" t="s">
        <v>101</v>
      </c>
      <c r="AN221" t="s">
        <v>1089</v>
      </c>
      <c r="AO221">
        <v>1</v>
      </c>
      <c r="AP221" t="s">
        <v>103</v>
      </c>
      <c r="AQ221">
        <v>436.81</v>
      </c>
      <c r="AR221" t="s">
        <v>101</v>
      </c>
      <c r="AS221" t="s">
        <v>83</v>
      </c>
      <c r="AT221" t="s">
        <v>104</v>
      </c>
      <c r="AU221" t="s">
        <v>1090</v>
      </c>
      <c r="AV221" t="s">
        <v>106</v>
      </c>
      <c r="AW221" t="s">
        <v>107</v>
      </c>
      <c r="AX221">
        <v>7</v>
      </c>
      <c r="AY221" t="s">
        <v>108</v>
      </c>
      <c r="AZ221" t="s">
        <v>109</v>
      </c>
      <c r="BA221" t="s">
        <v>110</v>
      </c>
      <c r="BB221" t="s">
        <v>111</v>
      </c>
      <c r="BC221" t="s">
        <v>1614</v>
      </c>
      <c r="BD221" s="1">
        <v>45020</v>
      </c>
      <c r="BE221" t="s">
        <v>1091</v>
      </c>
      <c r="BF221" s="1">
        <v>44797</v>
      </c>
      <c r="BG221" t="s">
        <v>114</v>
      </c>
      <c r="BH221" s="1">
        <v>45014</v>
      </c>
      <c r="BI221">
        <v>1</v>
      </c>
      <c r="BJ221">
        <v>0.34</v>
      </c>
      <c r="BK221">
        <v>0.34</v>
      </c>
      <c r="BL221" t="s">
        <v>123</v>
      </c>
      <c r="BM221" t="s">
        <v>124</v>
      </c>
      <c r="BN221">
        <v>0.06</v>
      </c>
      <c r="BO221">
        <v>0.18</v>
      </c>
      <c r="BP221">
        <v>1</v>
      </c>
      <c r="BQ221" t="s">
        <v>117</v>
      </c>
      <c r="BR221" t="s">
        <v>118</v>
      </c>
      <c r="BS221" t="s">
        <v>119</v>
      </c>
      <c r="BT221" t="s">
        <v>120</v>
      </c>
      <c r="BW221" t="b">
        <v>0</v>
      </c>
      <c r="BX221" t="b">
        <v>1</v>
      </c>
      <c r="BY221">
        <f>VLOOKUP(AA221,Comps2,6,FALSE)</f>
        <v>564</v>
      </c>
      <c r="BZ221">
        <f>VLOOKUP(AA221,Comps2,7,FALSE)</f>
        <v>593</v>
      </c>
      <c r="CA221" t="str">
        <f>VLOOKUP(AA221,Comps2,8,FALSE)</f>
        <v>mm</v>
      </c>
      <c r="CB221" t="str">
        <f>VLOOKUP(AA221,Comps2,9,FALSE)</f>
        <v>Field</v>
      </c>
      <c r="CC221">
        <f>VLOOKUP(AA221,Comps2,10,FALSE)</f>
        <v>2515</v>
      </c>
      <c r="CD221" t="str">
        <f>VLOOKUP(AA221,Comps2,11,FALSE)</f>
        <v>g</v>
      </c>
      <c r="CE221" t="str">
        <f>VLOOKUP(AA221,Comps2,12,FALSE)</f>
        <v>Field</v>
      </c>
      <c r="CF221">
        <f>VLOOKUP(AA221,Comps2,13,FALSE)</f>
        <v>0</v>
      </c>
      <c r="CG221" t="e">
        <f>VLOOKUP(AA221,Comps2,14,FALSE)</f>
        <v>#N/A</v>
      </c>
      <c r="CH221" t="str">
        <f>VLOOKUP(AA221,Comps2,15,FALSE)</f>
        <v>LAB</v>
      </c>
    </row>
    <row r="222" spans="1:86" x14ac:dyDescent="0.25">
      <c r="A222" s="1">
        <v>44804</v>
      </c>
      <c r="B222">
        <v>8</v>
      </c>
      <c r="C222">
        <v>2022</v>
      </c>
      <c r="D222" t="s">
        <v>878</v>
      </c>
      <c r="E222" t="s">
        <v>879</v>
      </c>
      <c r="F222" t="s">
        <v>78</v>
      </c>
      <c r="G222" t="s">
        <v>79</v>
      </c>
      <c r="H222" t="s">
        <v>80</v>
      </c>
      <c r="I222" t="s">
        <v>81</v>
      </c>
      <c r="J222" t="s">
        <v>82</v>
      </c>
      <c r="K222" t="s">
        <v>83</v>
      </c>
      <c r="M222" t="s">
        <v>782</v>
      </c>
      <c r="N222" t="s">
        <v>86</v>
      </c>
      <c r="O222" s="2">
        <v>0.30208333333333331</v>
      </c>
      <c r="P222" t="s">
        <v>783</v>
      </c>
      <c r="Q222">
        <v>1</v>
      </c>
      <c r="R222" t="s">
        <v>88</v>
      </c>
      <c r="S222">
        <v>33.191589999999998</v>
      </c>
      <c r="T222">
        <v>-117.38888</v>
      </c>
      <c r="U222" t="s">
        <v>89</v>
      </c>
      <c r="V222" t="b">
        <v>0</v>
      </c>
      <c r="X222" t="s">
        <v>784</v>
      </c>
      <c r="Y222" t="s">
        <v>91</v>
      </c>
      <c r="Z222" t="s">
        <v>1073</v>
      </c>
      <c r="AA222" t="s">
        <v>1108</v>
      </c>
      <c r="AB222" t="s">
        <v>531</v>
      </c>
      <c r="AC222" t="s">
        <v>532</v>
      </c>
      <c r="AD222" t="s">
        <v>96</v>
      </c>
      <c r="AE222">
        <v>1</v>
      </c>
      <c r="AF222" t="s">
        <v>1109</v>
      </c>
      <c r="AG222" t="b">
        <v>1</v>
      </c>
      <c r="AH222" t="s">
        <v>1111</v>
      </c>
      <c r="AI222" t="s">
        <v>674</v>
      </c>
      <c r="AJ222" t="s">
        <v>117</v>
      </c>
      <c r="AK222">
        <v>16.850000000000001</v>
      </c>
      <c r="AL222" t="s">
        <v>101</v>
      </c>
      <c r="AN222" t="s">
        <v>1093</v>
      </c>
      <c r="AO222">
        <v>1</v>
      </c>
      <c r="AP222" t="s">
        <v>103</v>
      </c>
      <c r="AQ222">
        <v>124.97</v>
      </c>
      <c r="AR222" t="s">
        <v>101</v>
      </c>
      <c r="AS222" t="s">
        <v>83</v>
      </c>
      <c r="AT222" t="s">
        <v>104</v>
      </c>
      <c r="AU222" t="s">
        <v>1094</v>
      </c>
      <c r="AV222" t="s">
        <v>106</v>
      </c>
      <c r="AW222" t="s">
        <v>107</v>
      </c>
      <c r="AX222">
        <v>7</v>
      </c>
      <c r="AY222" t="s">
        <v>108</v>
      </c>
      <c r="AZ222" t="s">
        <v>109</v>
      </c>
      <c r="BA222" t="s">
        <v>110</v>
      </c>
      <c r="BB222" t="s">
        <v>111</v>
      </c>
      <c r="BC222" t="s">
        <v>1616</v>
      </c>
      <c r="BD222" s="1">
        <v>45056</v>
      </c>
      <c r="BE222" t="s">
        <v>1095</v>
      </c>
      <c r="BF222" s="1">
        <v>44804</v>
      </c>
      <c r="BG222" t="s">
        <v>114</v>
      </c>
      <c r="BH222" s="1">
        <v>45047</v>
      </c>
      <c r="BI222">
        <v>1</v>
      </c>
      <c r="BL222" t="s">
        <v>309</v>
      </c>
      <c r="BM222" t="s">
        <v>310</v>
      </c>
      <c r="BN222">
        <v>0.06</v>
      </c>
      <c r="BO222">
        <v>0.18</v>
      </c>
      <c r="BP222">
        <v>1</v>
      </c>
      <c r="BQ222" t="s">
        <v>117</v>
      </c>
      <c r="BR222" t="s">
        <v>118</v>
      </c>
      <c r="BS222" t="s">
        <v>119</v>
      </c>
      <c r="BT222" t="s">
        <v>120</v>
      </c>
      <c r="BW222" t="b">
        <v>0</v>
      </c>
      <c r="BX222" t="b">
        <v>1</v>
      </c>
      <c r="BY222">
        <f>VLOOKUP(AA222,Comps2,6,FALSE)</f>
        <v>564</v>
      </c>
      <c r="BZ222">
        <f>VLOOKUP(AA222,Comps2,7,FALSE)</f>
        <v>593</v>
      </c>
      <c r="CA222" t="str">
        <f>VLOOKUP(AA222,Comps2,8,FALSE)</f>
        <v>mm</v>
      </c>
      <c r="CB222" t="str">
        <f>VLOOKUP(AA222,Comps2,9,FALSE)</f>
        <v>Field</v>
      </c>
      <c r="CC222">
        <f>VLOOKUP(AA222,Comps2,10,FALSE)</f>
        <v>2515</v>
      </c>
      <c r="CD222" t="str">
        <f>VLOOKUP(AA222,Comps2,11,FALSE)</f>
        <v>g</v>
      </c>
      <c r="CE222" t="str">
        <f>VLOOKUP(AA222,Comps2,12,FALSE)</f>
        <v>Field</v>
      </c>
      <c r="CF222">
        <f>VLOOKUP(AA222,Comps2,13,FALSE)</f>
        <v>0</v>
      </c>
      <c r="CG222" t="e">
        <f>VLOOKUP(AA222,Comps2,14,FALSE)</f>
        <v>#N/A</v>
      </c>
      <c r="CH222" t="str">
        <f>VLOOKUP(AA222,Comps2,15,FALSE)</f>
        <v>LAB</v>
      </c>
    </row>
    <row r="223" spans="1:86" x14ac:dyDescent="0.25">
      <c r="A223" s="1">
        <v>44837</v>
      </c>
      <c r="B223">
        <v>10</v>
      </c>
      <c r="C223">
        <v>2022</v>
      </c>
      <c r="D223" t="s">
        <v>1112</v>
      </c>
      <c r="E223" t="s">
        <v>1113</v>
      </c>
      <c r="F223" t="s">
        <v>78</v>
      </c>
      <c r="G223" t="s">
        <v>79</v>
      </c>
      <c r="H223" t="s">
        <v>80</v>
      </c>
      <c r="I223" t="s">
        <v>81</v>
      </c>
      <c r="J223" t="s">
        <v>82</v>
      </c>
      <c r="K223" t="s">
        <v>83</v>
      </c>
      <c r="M223" t="s">
        <v>1114</v>
      </c>
      <c r="N223" t="s">
        <v>86</v>
      </c>
      <c r="O223" s="2">
        <v>0.60763888888888895</v>
      </c>
      <c r="P223" t="s">
        <v>783</v>
      </c>
      <c r="Q223">
        <v>1</v>
      </c>
      <c r="R223" t="s">
        <v>88</v>
      </c>
      <c r="S223">
        <v>33.458264972549003</v>
      </c>
      <c r="T223">
        <v>-117.696585843137</v>
      </c>
      <c r="U223" t="s">
        <v>89</v>
      </c>
      <c r="V223" t="b">
        <v>0</v>
      </c>
      <c r="W223">
        <v>9</v>
      </c>
      <c r="X223" t="s">
        <v>1115</v>
      </c>
      <c r="Y223" t="s">
        <v>91</v>
      </c>
      <c r="AA223" t="s">
        <v>1116</v>
      </c>
      <c r="AB223" t="s">
        <v>1117</v>
      </c>
      <c r="AC223" t="s">
        <v>1118</v>
      </c>
      <c r="AD223" t="s">
        <v>96</v>
      </c>
      <c r="AE223">
        <v>1</v>
      </c>
      <c r="AF223" t="s">
        <v>1119</v>
      </c>
      <c r="AG223" t="b">
        <v>1</v>
      </c>
      <c r="AH223" t="s">
        <v>1120</v>
      </c>
      <c r="AI223" t="s">
        <v>99</v>
      </c>
      <c r="AJ223" t="s">
        <v>100</v>
      </c>
      <c r="AK223">
        <v>52.96</v>
      </c>
      <c r="AL223" t="s">
        <v>101</v>
      </c>
      <c r="AM223" t="s">
        <v>653</v>
      </c>
      <c r="AN223" t="s">
        <v>1121</v>
      </c>
      <c r="AO223">
        <v>1</v>
      </c>
      <c r="AP223" t="s">
        <v>103</v>
      </c>
      <c r="AQ223">
        <v>264.82</v>
      </c>
      <c r="AR223" t="s">
        <v>101</v>
      </c>
      <c r="AS223" t="s">
        <v>83</v>
      </c>
      <c r="AT223" t="s">
        <v>104</v>
      </c>
      <c r="AU223" t="s">
        <v>1122</v>
      </c>
      <c r="AV223" t="s">
        <v>106</v>
      </c>
      <c r="AW223" t="s">
        <v>107</v>
      </c>
      <c r="AX223">
        <v>7</v>
      </c>
      <c r="AY223" t="s">
        <v>108</v>
      </c>
      <c r="AZ223" t="s">
        <v>109</v>
      </c>
      <c r="BA223" t="s">
        <v>110</v>
      </c>
      <c r="BB223" t="s">
        <v>111</v>
      </c>
      <c r="BC223" t="s">
        <v>738</v>
      </c>
      <c r="BD223" s="1">
        <v>44974</v>
      </c>
      <c r="BE223" t="s">
        <v>1123</v>
      </c>
      <c r="BF223" s="1">
        <v>44837</v>
      </c>
      <c r="BG223" t="s">
        <v>114</v>
      </c>
      <c r="BH223" s="1">
        <v>44973</v>
      </c>
      <c r="BI223">
        <v>1</v>
      </c>
      <c r="BJ223">
        <v>1.02</v>
      </c>
      <c r="BK223">
        <v>1.02</v>
      </c>
      <c r="BL223" t="s">
        <v>123</v>
      </c>
      <c r="BM223" t="s">
        <v>124</v>
      </c>
      <c r="BN223">
        <v>0.06</v>
      </c>
      <c r="BO223">
        <v>0.18</v>
      </c>
      <c r="BP223">
        <v>1</v>
      </c>
      <c r="BQ223" t="s">
        <v>117</v>
      </c>
      <c r="BR223" t="s">
        <v>118</v>
      </c>
      <c r="BS223" t="s">
        <v>119</v>
      </c>
      <c r="BT223" t="s">
        <v>120</v>
      </c>
      <c r="BW223" t="b">
        <v>0</v>
      </c>
      <c r="BX223" t="b">
        <v>1</v>
      </c>
      <c r="BY223">
        <f>VLOOKUP(AA223,Comps2,6,FALSE)</f>
        <v>448</v>
      </c>
      <c r="BZ223">
        <f>VLOOKUP(AA223,Comps2,7,FALSE)</f>
        <v>510</v>
      </c>
      <c r="CA223" t="str">
        <f>VLOOKUP(AA223,Comps2,8,FALSE)</f>
        <v>mm</v>
      </c>
      <c r="CB223" t="str">
        <f>VLOOKUP(AA223,Comps2,9,FALSE)</f>
        <v>Field</v>
      </c>
      <c r="CC223">
        <f>VLOOKUP(AA223,Comps2,10,FALSE)</f>
        <v>1180</v>
      </c>
      <c r="CD223" t="str">
        <f>VLOOKUP(AA223,Comps2,11,FALSE)</f>
        <v>g</v>
      </c>
      <c r="CE223" t="str">
        <f>VLOOKUP(AA223,Comps2,12,FALSE)</f>
        <v>Field</v>
      </c>
      <c r="CF223">
        <f>VLOOKUP(AA223,Comps2,13,FALSE)</f>
        <v>0</v>
      </c>
      <c r="CG223" t="e">
        <f>VLOOKUP(AA223,Comps2,14,FALSE)</f>
        <v>#N/A</v>
      </c>
      <c r="CH223" t="str">
        <f>VLOOKUP(AA223,Comps2,15,FALSE)</f>
        <v>LAB</v>
      </c>
    </row>
    <row r="224" spans="1:86" x14ac:dyDescent="0.25">
      <c r="A224" s="1">
        <v>44837</v>
      </c>
      <c r="B224">
        <v>10</v>
      </c>
      <c r="C224">
        <v>2022</v>
      </c>
      <c r="D224" t="s">
        <v>1112</v>
      </c>
      <c r="E224" t="s">
        <v>1113</v>
      </c>
      <c r="F224" t="s">
        <v>78</v>
      </c>
      <c r="G224" t="s">
        <v>79</v>
      </c>
      <c r="H224" t="s">
        <v>80</v>
      </c>
      <c r="I224" t="s">
        <v>81</v>
      </c>
      <c r="J224" t="s">
        <v>82</v>
      </c>
      <c r="K224" t="s">
        <v>83</v>
      </c>
      <c r="M224" t="s">
        <v>1114</v>
      </c>
      <c r="N224" t="s">
        <v>86</v>
      </c>
      <c r="O224" s="2">
        <v>0.60763888888888895</v>
      </c>
      <c r="P224" t="s">
        <v>783</v>
      </c>
      <c r="Q224">
        <v>1</v>
      </c>
      <c r="R224" t="s">
        <v>88</v>
      </c>
      <c r="S224">
        <v>33.458264972549003</v>
      </c>
      <c r="T224">
        <v>-117.696585843137</v>
      </c>
      <c r="U224" t="s">
        <v>89</v>
      </c>
      <c r="V224" t="b">
        <v>0</v>
      </c>
      <c r="W224">
        <v>9</v>
      </c>
      <c r="X224" t="s">
        <v>1115</v>
      </c>
      <c r="Y224" t="s">
        <v>91</v>
      </c>
      <c r="AA224" t="s">
        <v>1124</v>
      </c>
      <c r="AB224" t="s">
        <v>1117</v>
      </c>
      <c r="AC224" t="s">
        <v>1118</v>
      </c>
      <c r="AD224" t="s">
        <v>96</v>
      </c>
      <c r="AE224">
        <v>1</v>
      </c>
      <c r="AF224" t="s">
        <v>1125</v>
      </c>
      <c r="AG224" t="b">
        <v>1</v>
      </c>
      <c r="AH224" t="s">
        <v>1126</v>
      </c>
      <c r="AI224" t="s">
        <v>99</v>
      </c>
      <c r="AJ224" t="s">
        <v>100</v>
      </c>
      <c r="AK224">
        <v>52.96</v>
      </c>
      <c r="AL224" t="s">
        <v>101</v>
      </c>
      <c r="AM224" t="s">
        <v>653</v>
      </c>
      <c r="AN224" t="s">
        <v>1121</v>
      </c>
      <c r="AO224">
        <v>1</v>
      </c>
      <c r="AP224" t="s">
        <v>103</v>
      </c>
      <c r="AQ224">
        <v>264.82</v>
      </c>
      <c r="AR224" t="s">
        <v>101</v>
      </c>
      <c r="AS224" t="s">
        <v>83</v>
      </c>
      <c r="AT224" t="s">
        <v>104</v>
      </c>
      <c r="AU224" t="s">
        <v>1122</v>
      </c>
      <c r="AV224" t="s">
        <v>106</v>
      </c>
      <c r="AW224" t="s">
        <v>107</v>
      </c>
      <c r="AX224">
        <v>7</v>
      </c>
      <c r="AY224" t="s">
        <v>108</v>
      </c>
      <c r="AZ224" t="s">
        <v>109</v>
      </c>
      <c r="BA224" t="s">
        <v>110</v>
      </c>
      <c r="BB224" t="s">
        <v>111</v>
      </c>
      <c r="BC224" t="s">
        <v>738</v>
      </c>
      <c r="BD224" s="1">
        <v>44974</v>
      </c>
      <c r="BE224" t="s">
        <v>1123</v>
      </c>
      <c r="BF224" s="1">
        <v>44837</v>
      </c>
      <c r="BG224" t="s">
        <v>114</v>
      </c>
      <c r="BH224" s="1">
        <v>44973</v>
      </c>
      <c r="BI224">
        <v>1</v>
      </c>
      <c r="BJ224">
        <v>1.02</v>
      </c>
      <c r="BK224">
        <v>1.02</v>
      </c>
      <c r="BL224" t="s">
        <v>123</v>
      </c>
      <c r="BM224" t="s">
        <v>124</v>
      </c>
      <c r="BN224">
        <v>0.06</v>
      </c>
      <c r="BO224">
        <v>0.18</v>
      </c>
      <c r="BP224">
        <v>1</v>
      </c>
      <c r="BQ224" t="s">
        <v>117</v>
      </c>
      <c r="BR224" t="s">
        <v>118</v>
      </c>
      <c r="BS224" t="s">
        <v>119</v>
      </c>
      <c r="BT224" t="s">
        <v>120</v>
      </c>
      <c r="BW224" t="b">
        <v>0</v>
      </c>
      <c r="BX224" t="b">
        <v>1</v>
      </c>
      <c r="BY224">
        <f>VLOOKUP(AA224,Comps2,6,FALSE)</f>
        <v>387</v>
      </c>
      <c r="BZ224">
        <f>VLOOKUP(AA224,Comps2,7,FALSE)</f>
        <v>432</v>
      </c>
      <c r="CA224" t="str">
        <f>VLOOKUP(AA224,Comps2,8,FALSE)</f>
        <v>mm</v>
      </c>
      <c r="CB224" t="str">
        <f>VLOOKUP(AA224,Comps2,9,FALSE)</f>
        <v>Field</v>
      </c>
      <c r="CC224">
        <f>VLOOKUP(AA224,Comps2,10,FALSE)</f>
        <v>835</v>
      </c>
      <c r="CD224" t="str">
        <f>VLOOKUP(AA224,Comps2,11,FALSE)</f>
        <v>g</v>
      </c>
      <c r="CE224" t="str">
        <f>VLOOKUP(AA224,Comps2,12,FALSE)</f>
        <v>Field</v>
      </c>
      <c r="CF224">
        <f>VLOOKUP(AA224,Comps2,13,FALSE)</f>
        <v>0</v>
      </c>
      <c r="CG224" t="e">
        <f>VLOOKUP(AA224,Comps2,14,FALSE)</f>
        <v>#N/A</v>
      </c>
      <c r="CH224" t="str">
        <f>VLOOKUP(AA224,Comps2,15,FALSE)</f>
        <v>LAB</v>
      </c>
    </row>
    <row r="225" spans="1:86" x14ac:dyDescent="0.25">
      <c r="A225" s="1">
        <v>44837</v>
      </c>
      <c r="B225">
        <v>10</v>
      </c>
      <c r="C225">
        <v>2022</v>
      </c>
      <c r="D225" t="s">
        <v>1112</v>
      </c>
      <c r="E225" t="s">
        <v>1113</v>
      </c>
      <c r="F225" t="s">
        <v>78</v>
      </c>
      <c r="G225" t="s">
        <v>79</v>
      </c>
      <c r="H225" t="s">
        <v>80</v>
      </c>
      <c r="I225" t="s">
        <v>81</v>
      </c>
      <c r="J225" t="s">
        <v>82</v>
      </c>
      <c r="K225" t="s">
        <v>83</v>
      </c>
      <c r="M225" t="s">
        <v>1114</v>
      </c>
      <c r="N225" t="s">
        <v>86</v>
      </c>
      <c r="O225" s="2">
        <v>0.60763888888888895</v>
      </c>
      <c r="P225" t="s">
        <v>783</v>
      </c>
      <c r="Q225">
        <v>1</v>
      </c>
      <c r="R225" t="s">
        <v>88</v>
      </c>
      <c r="S225">
        <v>33.458264972549003</v>
      </c>
      <c r="T225">
        <v>-117.696585843137</v>
      </c>
      <c r="U225" t="s">
        <v>89</v>
      </c>
      <c r="V225" t="b">
        <v>0</v>
      </c>
      <c r="W225">
        <v>9</v>
      </c>
      <c r="X225" t="s">
        <v>1115</v>
      </c>
      <c r="Y225" t="s">
        <v>91</v>
      </c>
      <c r="AA225" t="s">
        <v>1127</v>
      </c>
      <c r="AB225" t="s">
        <v>1117</v>
      </c>
      <c r="AC225" t="s">
        <v>1118</v>
      </c>
      <c r="AD225" t="s">
        <v>96</v>
      </c>
      <c r="AE225">
        <v>1</v>
      </c>
      <c r="AF225" t="s">
        <v>1128</v>
      </c>
      <c r="AG225" t="b">
        <v>1</v>
      </c>
      <c r="AH225" t="s">
        <v>1129</v>
      </c>
      <c r="AI225" t="s">
        <v>99</v>
      </c>
      <c r="AJ225" t="s">
        <v>100</v>
      </c>
      <c r="AK225">
        <v>52.97</v>
      </c>
      <c r="AL225" t="s">
        <v>101</v>
      </c>
      <c r="AM225" t="s">
        <v>653</v>
      </c>
      <c r="AN225" t="s">
        <v>1121</v>
      </c>
      <c r="AO225">
        <v>1</v>
      </c>
      <c r="AP225" t="s">
        <v>103</v>
      </c>
      <c r="AQ225">
        <v>264.82</v>
      </c>
      <c r="AR225" t="s">
        <v>101</v>
      </c>
      <c r="AS225" t="s">
        <v>83</v>
      </c>
      <c r="AT225" t="s">
        <v>104</v>
      </c>
      <c r="AU225" t="s">
        <v>1122</v>
      </c>
      <c r="AV225" t="s">
        <v>106</v>
      </c>
      <c r="AW225" t="s">
        <v>107</v>
      </c>
      <c r="AX225">
        <v>7</v>
      </c>
      <c r="AY225" t="s">
        <v>108</v>
      </c>
      <c r="AZ225" t="s">
        <v>109</v>
      </c>
      <c r="BA225" t="s">
        <v>110</v>
      </c>
      <c r="BB225" t="s">
        <v>111</v>
      </c>
      <c r="BC225" t="s">
        <v>738</v>
      </c>
      <c r="BD225" s="1">
        <v>44974</v>
      </c>
      <c r="BE225" t="s">
        <v>1123</v>
      </c>
      <c r="BF225" s="1">
        <v>44837</v>
      </c>
      <c r="BG225" t="s">
        <v>114</v>
      </c>
      <c r="BH225" s="1">
        <v>44973</v>
      </c>
      <c r="BI225">
        <v>1</v>
      </c>
      <c r="BJ225">
        <v>1.02</v>
      </c>
      <c r="BK225">
        <v>1.02</v>
      </c>
      <c r="BL225" t="s">
        <v>123</v>
      </c>
      <c r="BM225" t="s">
        <v>124</v>
      </c>
      <c r="BN225">
        <v>0.06</v>
      </c>
      <c r="BO225">
        <v>0.18</v>
      </c>
      <c r="BP225">
        <v>1</v>
      </c>
      <c r="BQ225" t="s">
        <v>117</v>
      </c>
      <c r="BR225" t="s">
        <v>118</v>
      </c>
      <c r="BS225" t="s">
        <v>119</v>
      </c>
      <c r="BT225" t="s">
        <v>120</v>
      </c>
      <c r="BW225" t="b">
        <v>0</v>
      </c>
      <c r="BX225" t="b">
        <v>1</v>
      </c>
      <c r="BY225">
        <f>VLOOKUP(AA225,Comps2,6,FALSE)</f>
        <v>341</v>
      </c>
      <c r="BZ225">
        <f>VLOOKUP(AA225,Comps2,7,FALSE)</f>
        <v>388</v>
      </c>
      <c r="CA225" t="str">
        <f>VLOOKUP(AA225,Comps2,8,FALSE)</f>
        <v>mm</v>
      </c>
      <c r="CB225" t="str">
        <f>VLOOKUP(AA225,Comps2,9,FALSE)</f>
        <v>Field</v>
      </c>
      <c r="CC225">
        <f>VLOOKUP(AA225,Comps2,10,FALSE)</f>
        <v>630</v>
      </c>
      <c r="CD225" t="str">
        <f>VLOOKUP(AA225,Comps2,11,FALSE)</f>
        <v>g</v>
      </c>
      <c r="CE225" t="str">
        <f>VLOOKUP(AA225,Comps2,12,FALSE)</f>
        <v>Field</v>
      </c>
      <c r="CF225">
        <f>VLOOKUP(AA225,Comps2,13,FALSE)</f>
        <v>0</v>
      </c>
      <c r="CG225" t="e">
        <f>VLOOKUP(AA225,Comps2,14,FALSE)</f>
        <v>#N/A</v>
      </c>
      <c r="CH225" t="str">
        <f>VLOOKUP(AA225,Comps2,15,FALSE)</f>
        <v>LAB</v>
      </c>
    </row>
    <row r="226" spans="1:86" x14ac:dyDescent="0.25">
      <c r="A226" s="1">
        <v>44837</v>
      </c>
      <c r="B226">
        <v>10</v>
      </c>
      <c r="C226">
        <v>2022</v>
      </c>
      <c r="D226" t="s">
        <v>1112</v>
      </c>
      <c r="E226" t="s">
        <v>1113</v>
      </c>
      <c r="F226" t="s">
        <v>78</v>
      </c>
      <c r="G226" t="s">
        <v>79</v>
      </c>
      <c r="H226" t="s">
        <v>80</v>
      </c>
      <c r="I226" t="s">
        <v>81</v>
      </c>
      <c r="J226" t="s">
        <v>82</v>
      </c>
      <c r="K226" t="s">
        <v>83</v>
      </c>
      <c r="M226" t="s">
        <v>1114</v>
      </c>
      <c r="N226" t="s">
        <v>86</v>
      </c>
      <c r="O226" s="2">
        <v>0.60763888888888895</v>
      </c>
      <c r="P226" t="s">
        <v>783</v>
      </c>
      <c r="Q226">
        <v>1</v>
      </c>
      <c r="R226" t="s">
        <v>88</v>
      </c>
      <c r="S226">
        <v>33.458264972549003</v>
      </c>
      <c r="T226">
        <v>-117.696585843137</v>
      </c>
      <c r="U226" t="s">
        <v>89</v>
      </c>
      <c r="V226" t="b">
        <v>0</v>
      </c>
      <c r="W226">
        <v>9</v>
      </c>
      <c r="X226" t="s">
        <v>1115</v>
      </c>
      <c r="Y226" t="s">
        <v>91</v>
      </c>
      <c r="AA226" t="s">
        <v>1130</v>
      </c>
      <c r="AB226" t="s">
        <v>1117</v>
      </c>
      <c r="AC226" t="s">
        <v>1118</v>
      </c>
      <c r="AD226" t="s">
        <v>96</v>
      </c>
      <c r="AE226">
        <v>1</v>
      </c>
      <c r="AF226" t="s">
        <v>1131</v>
      </c>
      <c r="AG226" t="b">
        <v>1</v>
      </c>
      <c r="AH226" t="s">
        <v>1132</v>
      </c>
      <c r="AI226" t="s">
        <v>99</v>
      </c>
      <c r="AJ226" t="s">
        <v>100</v>
      </c>
      <c r="AK226">
        <v>52.97</v>
      </c>
      <c r="AL226" t="s">
        <v>101</v>
      </c>
      <c r="AM226" t="s">
        <v>653</v>
      </c>
      <c r="AN226" t="s">
        <v>1121</v>
      </c>
      <c r="AO226">
        <v>1</v>
      </c>
      <c r="AP226" t="s">
        <v>103</v>
      </c>
      <c r="AQ226">
        <v>264.82</v>
      </c>
      <c r="AR226" t="s">
        <v>101</v>
      </c>
      <c r="AS226" t="s">
        <v>83</v>
      </c>
      <c r="AT226" t="s">
        <v>104</v>
      </c>
      <c r="AU226" t="s">
        <v>1122</v>
      </c>
      <c r="AV226" t="s">
        <v>106</v>
      </c>
      <c r="AW226" t="s">
        <v>107</v>
      </c>
      <c r="AX226">
        <v>7</v>
      </c>
      <c r="AY226" t="s">
        <v>108</v>
      </c>
      <c r="AZ226" t="s">
        <v>109</v>
      </c>
      <c r="BA226" t="s">
        <v>110</v>
      </c>
      <c r="BB226" t="s">
        <v>111</v>
      </c>
      <c r="BC226" t="s">
        <v>738</v>
      </c>
      <c r="BD226" s="1">
        <v>44974</v>
      </c>
      <c r="BE226" t="s">
        <v>1123</v>
      </c>
      <c r="BF226" s="1">
        <v>44837</v>
      </c>
      <c r="BG226" t="s">
        <v>114</v>
      </c>
      <c r="BH226" s="1">
        <v>44973</v>
      </c>
      <c r="BI226">
        <v>1</v>
      </c>
      <c r="BJ226">
        <v>1.02</v>
      </c>
      <c r="BK226">
        <v>1.02</v>
      </c>
      <c r="BL226" t="s">
        <v>123</v>
      </c>
      <c r="BM226" t="s">
        <v>124</v>
      </c>
      <c r="BN226">
        <v>0.06</v>
      </c>
      <c r="BO226">
        <v>0.18</v>
      </c>
      <c r="BP226">
        <v>1</v>
      </c>
      <c r="BQ226" t="s">
        <v>117</v>
      </c>
      <c r="BR226" t="s">
        <v>118</v>
      </c>
      <c r="BS226" t="s">
        <v>119</v>
      </c>
      <c r="BT226" t="s">
        <v>120</v>
      </c>
      <c r="BW226" t="b">
        <v>0</v>
      </c>
      <c r="BX226" t="b">
        <v>1</v>
      </c>
      <c r="BY226">
        <f>VLOOKUP(AA226,Comps2,6,FALSE)</f>
        <v>448</v>
      </c>
      <c r="BZ226">
        <f>VLOOKUP(AA226,Comps2,7,FALSE)</f>
        <v>510</v>
      </c>
      <c r="CA226" t="str">
        <f>VLOOKUP(AA226,Comps2,8,FALSE)</f>
        <v>mm</v>
      </c>
      <c r="CB226" t="str">
        <f>VLOOKUP(AA226,Comps2,9,FALSE)</f>
        <v>Field</v>
      </c>
      <c r="CC226">
        <f>VLOOKUP(AA226,Comps2,10,FALSE)</f>
        <v>1395</v>
      </c>
      <c r="CD226" t="str">
        <f>VLOOKUP(AA226,Comps2,11,FALSE)</f>
        <v>g</v>
      </c>
      <c r="CE226" t="str">
        <f>VLOOKUP(AA226,Comps2,12,FALSE)</f>
        <v>Field</v>
      </c>
      <c r="CF226">
        <f>VLOOKUP(AA226,Comps2,13,FALSE)</f>
        <v>0</v>
      </c>
      <c r="CG226" t="e">
        <f>VLOOKUP(AA226,Comps2,14,FALSE)</f>
        <v>#N/A</v>
      </c>
      <c r="CH226" t="str">
        <f>VLOOKUP(AA226,Comps2,15,FALSE)</f>
        <v>LAB</v>
      </c>
    </row>
    <row r="227" spans="1:86" x14ac:dyDescent="0.25">
      <c r="A227" s="1">
        <v>44837</v>
      </c>
      <c r="B227">
        <v>10</v>
      </c>
      <c r="C227">
        <v>2022</v>
      </c>
      <c r="D227" t="s">
        <v>1112</v>
      </c>
      <c r="E227" t="s">
        <v>1113</v>
      </c>
      <c r="F227" t="s">
        <v>78</v>
      </c>
      <c r="G227" t="s">
        <v>79</v>
      </c>
      <c r="H227" t="s">
        <v>80</v>
      </c>
      <c r="I227" t="s">
        <v>81</v>
      </c>
      <c r="J227" t="s">
        <v>82</v>
      </c>
      <c r="K227" t="s">
        <v>83</v>
      </c>
      <c r="M227" t="s">
        <v>1114</v>
      </c>
      <c r="N227" t="s">
        <v>86</v>
      </c>
      <c r="O227" s="2">
        <v>0.60763888888888895</v>
      </c>
      <c r="P227" t="s">
        <v>783</v>
      </c>
      <c r="Q227">
        <v>1</v>
      </c>
      <c r="R227" t="s">
        <v>88</v>
      </c>
      <c r="S227">
        <v>33.458264972549003</v>
      </c>
      <c r="T227">
        <v>-117.696585843137</v>
      </c>
      <c r="U227" t="s">
        <v>89</v>
      </c>
      <c r="V227" t="b">
        <v>0</v>
      </c>
      <c r="W227">
        <v>9</v>
      </c>
      <c r="X227" t="s">
        <v>1115</v>
      </c>
      <c r="Y227" t="s">
        <v>91</v>
      </c>
      <c r="AA227" t="s">
        <v>1133</v>
      </c>
      <c r="AB227" t="s">
        <v>1117</v>
      </c>
      <c r="AC227" t="s">
        <v>1118</v>
      </c>
      <c r="AD227" t="s">
        <v>96</v>
      </c>
      <c r="AE227">
        <v>1</v>
      </c>
      <c r="AF227" t="s">
        <v>1134</v>
      </c>
      <c r="AG227" t="b">
        <v>1</v>
      </c>
      <c r="AH227" t="s">
        <v>1135</v>
      </c>
      <c r="AI227" t="s">
        <v>99</v>
      </c>
      <c r="AJ227" t="s">
        <v>100</v>
      </c>
      <c r="AK227">
        <v>52.96</v>
      </c>
      <c r="AL227" t="s">
        <v>101</v>
      </c>
      <c r="AM227" t="s">
        <v>653</v>
      </c>
      <c r="AN227" t="s">
        <v>1121</v>
      </c>
      <c r="AO227">
        <v>1</v>
      </c>
      <c r="AP227" t="s">
        <v>103</v>
      </c>
      <c r="AQ227">
        <v>264.82</v>
      </c>
      <c r="AR227" t="s">
        <v>101</v>
      </c>
      <c r="AS227" t="s">
        <v>83</v>
      </c>
      <c r="AT227" t="s">
        <v>104</v>
      </c>
      <c r="AU227" t="s">
        <v>1122</v>
      </c>
      <c r="AV227" t="s">
        <v>106</v>
      </c>
      <c r="AW227" t="s">
        <v>107</v>
      </c>
      <c r="AX227">
        <v>7</v>
      </c>
      <c r="AY227" t="s">
        <v>108</v>
      </c>
      <c r="AZ227" t="s">
        <v>109</v>
      </c>
      <c r="BA227" t="s">
        <v>110</v>
      </c>
      <c r="BB227" t="s">
        <v>111</v>
      </c>
      <c r="BC227" t="s">
        <v>738</v>
      </c>
      <c r="BD227" s="1">
        <v>44974</v>
      </c>
      <c r="BE227" t="s">
        <v>1123</v>
      </c>
      <c r="BF227" s="1">
        <v>44837</v>
      </c>
      <c r="BG227" t="s">
        <v>114</v>
      </c>
      <c r="BH227" s="1">
        <v>44973</v>
      </c>
      <c r="BI227">
        <v>1</v>
      </c>
      <c r="BJ227">
        <v>1.02</v>
      </c>
      <c r="BK227">
        <v>1.02</v>
      </c>
      <c r="BL227" t="s">
        <v>123</v>
      </c>
      <c r="BM227" t="s">
        <v>124</v>
      </c>
      <c r="BN227">
        <v>0.06</v>
      </c>
      <c r="BO227">
        <v>0.18</v>
      </c>
      <c r="BP227">
        <v>1</v>
      </c>
      <c r="BQ227" t="s">
        <v>117</v>
      </c>
      <c r="BR227" t="s">
        <v>118</v>
      </c>
      <c r="BS227" t="s">
        <v>119</v>
      </c>
      <c r="BT227" t="s">
        <v>120</v>
      </c>
      <c r="BW227" t="b">
        <v>0</v>
      </c>
      <c r="BX227" t="b">
        <v>1</v>
      </c>
      <c r="BY227">
        <f>VLOOKUP(AA227,Comps2,6,FALSE)</f>
        <v>222</v>
      </c>
      <c r="BZ227">
        <f>VLOOKUP(AA227,Comps2,7,FALSE)</f>
        <v>485</v>
      </c>
      <c r="CA227" t="str">
        <f>VLOOKUP(AA227,Comps2,8,FALSE)</f>
        <v>mm</v>
      </c>
      <c r="CB227" t="str">
        <f>VLOOKUP(AA227,Comps2,9,FALSE)</f>
        <v>Field</v>
      </c>
      <c r="CC227">
        <f>VLOOKUP(AA227,Comps2,10,FALSE)</f>
        <v>1175</v>
      </c>
      <c r="CD227" t="str">
        <f>VLOOKUP(AA227,Comps2,11,FALSE)</f>
        <v>g</v>
      </c>
      <c r="CE227" t="str">
        <f>VLOOKUP(AA227,Comps2,12,FALSE)</f>
        <v>Field</v>
      </c>
      <c r="CF227">
        <f>VLOOKUP(AA227,Comps2,13,FALSE)</f>
        <v>0</v>
      </c>
      <c r="CG227" t="e">
        <f>VLOOKUP(AA227,Comps2,14,FALSE)</f>
        <v>#N/A</v>
      </c>
      <c r="CH227" t="str">
        <f>VLOOKUP(AA227,Comps2,15,FALSE)</f>
        <v>LAB</v>
      </c>
    </row>
    <row r="228" spans="1:86" x14ac:dyDescent="0.25">
      <c r="A228" s="1">
        <v>44838</v>
      </c>
      <c r="B228">
        <v>10</v>
      </c>
      <c r="C228">
        <v>2022</v>
      </c>
      <c r="D228" t="s">
        <v>1112</v>
      </c>
      <c r="E228" t="s">
        <v>1113</v>
      </c>
      <c r="F228" t="s">
        <v>78</v>
      </c>
      <c r="G228" t="s">
        <v>79</v>
      </c>
      <c r="H228" t="s">
        <v>80</v>
      </c>
      <c r="I228" t="s">
        <v>81</v>
      </c>
      <c r="J228" t="s">
        <v>82</v>
      </c>
      <c r="K228" t="s">
        <v>83</v>
      </c>
      <c r="M228" t="s">
        <v>527</v>
      </c>
      <c r="N228" t="s">
        <v>86</v>
      </c>
      <c r="O228" s="2">
        <v>0.31944444444444448</v>
      </c>
      <c r="P228" t="s">
        <v>528</v>
      </c>
      <c r="Q228">
        <v>1</v>
      </c>
      <c r="R228" t="s">
        <v>88</v>
      </c>
      <c r="S228">
        <v>33.458264972549003</v>
      </c>
      <c r="T228">
        <v>-117.696585843137</v>
      </c>
      <c r="U228" t="s">
        <v>89</v>
      </c>
      <c r="V228" t="b">
        <v>0</v>
      </c>
      <c r="W228">
        <v>9</v>
      </c>
      <c r="X228" t="s">
        <v>529</v>
      </c>
      <c r="Y228" t="s">
        <v>91</v>
      </c>
      <c r="AA228" t="s">
        <v>1136</v>
      </c>
      <c r="AB228" t="s">
        <v>732</v>
      </c>
      <c r="AC228" t="s">
        <v>733</v>
      </c>
      <c r="AD228" t="s">
        <v>96</v>
      </c>
      <c r="AE228">
        <v>1</v>
      </c>
      <c r="AF228" t="s">
        <v>1137</v>
      </c>
      <c r="AG228" t="b">
        <v>1</v>
      </c>
      <c r="AH228" t="s">
        <v>1138</v>
      </c>
      <c r="AI228" t="s">
        <v>99</v>
      </c>
      <c r="AJ228" t="s">
        <v>100</v>
      </c>
      <c r="AK228">
        <v>72.849999999999994</v>
      </c>
      <c r="AL228" t="s">
        <v>101</v>
      </c>
      <c r="AN228" t="s">
        <v>1139</v>
      </c>
      <c r="AO228">
        <v>1</v>
      </c>
      <c r="AP228" t="s">
        <v>103</v>
      </c>
      <c r="AQ228">
        <v>504.69</v>
      </c>
      <c r="AR228" t="s">
        <v>101</v>
      </c>
      <c r="AS228" t="s">
        <v>83</v>
      </c>
      <c r="AT228" t="s">
        <v>104</v>
      </c>
      <c r="AU228" t="s">
        <v>1140</v>
      </c>
      <c r="AV228" t="s">
        <v>106</v>
      </c>
      <c r="AW228" t="s">
        <v>107</v>
      </c>
      <c r="AX228">
        <v>7</v>
      </c>
      <c r="AY228" t="s">
        <v>108</v>
      </c>
      <c r="AZ228" t="s">
        <v>109</v>
      </c>
      <c r="BA228" t="s">
        <v>110</v>
      </c>
      <c r="BB228" t="s">
        <v>111</v>
      </c>
      <c r="BC228" t="s">
        <v>1618</v>
      </c>
      <c r="BD228" s="1">
        <v>45020</v>
      </c>
      <c r="BE228" t="s">
        <v>1141</v>
      </c>
      <c r="BF228" s="1">
        <v>44838</v>
      </c>
      <c r="BG228" t="s">
        <v>114</v>
      </c>
      <c r="BH228" s="1">
        <v>44981</v>
      </c>
      <c r="BI228">
        <v>1</v>
      </c>
      <c r="BJ228">
        <v>1.27</v>
      </c>
      <c r="BK228">
        <v>1.27</v>
      </c>
      <c r="BL228" t="s">
        <v>123</v>
      </c>
      <c r="BM228" t="s">
        <v>124</v>
      </c>
      <c r="BN228">
        <v>0.06</v>
      </c>
      <c r="BO228">
        <v>0.18</v>
      </c>
      <c r="BP228">
        <v>1</v>
      </c>
      <c r="BQ228" t="s">
        <v>117</v>
      </c>
      <c r="BR228" t="s">
        <v>118</v>
      </c>
      <c r="BS228" t="s">
        <v>119</v>
      </c>
      <c r="BT228" t="s">
        <v>120</v>
      </c>
      <c r="BW228" t="b">
        <v>0</v>
      </c>
      <c r="BX228" t="b">
        <v>1</v>
      </c>
      <c r="BY228">
        <f>VLOOKUP(AA228,Comps2,6,FALSE)</f>
        <v>181</v>
      </c>
      <c r="BZ228">
        <f>VLOOKUP(AA228,Comps2,7,FALSE)</f>
        <v>200</v>
      </c>
      <c r="CA228" t="str">
        <f>VLOOKUP(AA228,Comps2,8,FALSE)</f>
        <v>mm</v>
      </c>
      <c r="CB228" t="str">
        <f>VLOOKUP(AA228,Comps2,9,FALSE)</f>
        <v>Field</v>
      </c>
      <c r="CC228">
        <f>VLOOKUP(AA228,Comps2,10,FALSE)</f>
        <v>55</v>
      </c>
      <c r="CD228" t="str">
        <f>VLOOKUP(AA228,Comps2,11,FALSE)</f>
        <v>g</v>
      </c>
      <c r="CE228" t="str">
        <f>VLOOKUP(AA228,Comps2,12,FALSE)</f>
        <v>Field</v>
      </c>
      <c r="CF228">
        <f>VLOOKUP(AA228,Comps2,13,FALSE)</f>
        <v>0</v>
      </c>
      <c r="CG228" t="e">
        <f>VLOOKUP(AA228,Comps2,14,FALSE)</f>
        <v>#N/A</v>
      </c>
      <c r="CH228" t="str">
        <f>VLOOKUP(AA228,Comps2,15,FALSE)</f>
        <v>LAB</v>
      </c>
    </row>
    <row r="229" spans="1:86" x14ac:dyDescent="0.25">
      <c r="A229" s="1">
        <v>44838</v>
      </c>
      <c r="B229">
        <v>10</v>
      </c>
      <c r="C229">
        <v>2022</v>
      </c>
      <c r="D229" t="s">
        <v>1112</v>
      </c>
      <c r="E229" t="s">
        <v>1113</v>
      </c>
      <c r="F229" t="s">
        <v>78</v>
      </c>
      <c r="G229" t="s">
        <v>79</v>
      </c>
      <c r="H229" t="s">
        <v>80</v>
      </c>
      <c r="I229" t="s">
        <v>81</v>
      </c>
      <c r="J229" t="s">
        <v>82</v>
      </c>
      <c r="K229" t="s">
        <v>83</v>
      </c>
      <c r="M229" t="s">
        <v>527</v>
      </c>
      <c r="N229" t="s">
        <v>86</v>
      </c>
      <c r="O229" s="2">
        <v>0.31944444444444448</v>
      </c>
      <c r="P229" t="s">
        <v>528</v>
      </c>
      <c r="Q229">
        <v>1</v>
      </c>
      <c r="R229" t="s">
        <v>88</v>
      </c>
      <c r="S229">
        <v>33.458264972549003</v>
      </c>
      <c r="T229">
        <v>-117.696585843137</v>
      </c>
      <c r="U229" t="s">
        <v>89</v>
      </c>
      <c r="V229" t="b">
        <v>0</v>
      </c>
      <c r="W229">
        <v>9</v>
      </c>
      <c r="X229" t="s">
        <v>529</v>
      </c>
      <c r="Y229" t="s">
        <v>91</v>
      </c>
      <c r="AA229" t="s">
        <v>1142</v>
      </c>
      <c r="AB229" t="s">
        <v>732</v>
      </c>
      <c r="AC229" t="s">
        <v>733</v>
      </c>
      <c r="AD229" t="s">
        <v>96</v>
      </c>
      <c r="AE229">
        <v>1</v>
      </c>
      <c r="AF229" t="s">
        <v>1143</v>
      </c>
      <c r="AG229" t="b">
        <v>1</v>
      </c>
      <c r="AH229" t="s">
        <v>1144</v>
      </c>
      <c r="AI229" t="s">
        <v>99</v>
      </c>
      <c r="AJ229" t="s">
        <v>100</v>
      </c>
      <c r="AK229">
        <v>46.6</v>
      </c>
      <c r="AL229" t="s">
        <v>101</v>
      </c>
      <c r="AN229" t="s">
        <v>1139</v>
      </c>
      <c r="AO229">
        <v>1</v>
      </c>
      <c r="AP229" t="s">
        <v>103</v>
      </c>
      <c r="AQ229">
        <v>504.69</v>
      </c>
      <c r="AR229" t="s">
        <v>101</v>
      </c>
      <c r="AS229" t="s">
        <v>83</v>
      </c>
      <c r="AT229" t="s">
        <v>104</v>
      </c>
      <c r="AU229" t="s">
        <v>1140</v>
      </c>
      <c r="AV229" t="s">
        <v>106</v>
      </c>
      <c r="AW229" t="s">
        <v>107</v>
      </c>
      <c r="AX229">
        <v>7</v>
      </c>
      <c r="AY229" t="s">
        <v>108</v>
      </c>
      <c r="AZ229" t="s">
        <v>109</v>
      </c>
      <c r="BA229" t="s">
        <v>110</v>
      </c>
      <c r="BB229" t="s">
        <v>111</v>
      </c>
      <c r="BC229" t="s">
        <v>1618</v>
      </c>
      <c r="BD229" s="1">
        <v>45020</v>
      </c>
      <c r="BE229" t="s">
        <v>1141</v>
      </c>
      <c r="BF229" s="1">
        <v>44838</v>
      </c>
      <c r="BG229" t="s">
        <v>114</v>
      </c>
      <c r="BH229" s="1">
        <v>44981</v>
      </c>
      <c r="BI229">
        <v>1</v>
      </c>
      <c r="BJ229">
        <v>1.27</v>
      </c>
      <c r="BK229">
        <v>1.27</v>
      </c>
      <c r="BL229" t="s">
        <v>123</v>
      </c>
      <c r="BM229" t="s">
        <v>124</v>
      </c>
      <c r="BN229">
        <v>0.06</v>
      </c>
      <c r="BO229">
        <v>0.18</v>
      </c>
      <c r="BP229">
        <v>1</v>
      </c>
      <c r="BQ229" t="s">
        <v>117</v>
      </c>
      <c r="BR229" t="s">
        <v>118</v>
      </c>
      <c r="BS229" t="s">
        <v>119</v>
      </c>
      <c r="BT229" t="s">
        <v>120</v>
      </c>
      <c r="BW229" t="b">
        <v>0</v>
      </c>
      <c r="BX229" t="b">
        <v>1</v>
      </c>
      <c r="BY229">
        <f>VLOOKUP(AA229,Comps2,6,FALSE)</f>
        <v>202</v>
      </c>
      <c r="BZ229">
        <f>VLOOKUP(AA229,Comps2,7,FALSE)</f>
        <v>222</v>
      </c>
      <c r="CA229" t="str">
        <f>VLOOKUP(AA229,Comps2,8,FALSE)</f>
        <v>mm</v>
      </c>
      <c r="CB229" t="str">
        <f>VLOOKUP(AA229,Comps2,9,FALSE)</f>
        <v>Field</v>
      </c>
      <c r="CC229">
        <f>VLOOKUP(AA229,Comps2,10,FALSE)</f>
        <v>70</v>
      </c>
      <c r="CD229" t="str">
        <f>VLOOKUP(AA229,Comps2,11,FALSE)</f>
        <v>g</v>
      </c>
      <c r="CE229" t="str">
        <f>VLOOKUP(AA229,Comps2,12,FALSE)</f>
        <v>Field</v>
      </c>
      <c r="CF229">
        <f>VLOOKUP(AA229,Comps2,13,FALSE)</f>
        <v>0</v>
      </c>
      <c r="CG229" t="e">
        <f>VLOOKUP(AA229,Comps2,14,FALSE)</f>
        <v>#N/A</v>
      </c>
      <c r="CH229" t="str">
        <f>VLOOKUP(AA229,Comps2,15,FALSE)</f>
        <v>LAB</v>
      </c>
    </row>
    <row r="230" spans="1:86" x14ac:dyDescent="0.25">
      <c r="A230" s="1">
        <v>44838</v>
      </c>
      <c r="B230">
        <v>10</v>
      </c>
      <c r="C230">
        <v>2022</v>
      </c>
      <c r="D230" t="s">
        <v>1112</v>
      </c>
      <c r="E230" t="s">
        <v>1113</v>
      </c>
      <c r="F230" t="s">
        <v>78</v>
      </c>
      <c r="G230" t="s">
        <v>79</v>
      </c>
      <c r="H230" t="s">
        <v>80</v>
      </c>
      <c r="I230" t="s">
        <v>81</v>
      </c>
      <c r="J230" t="s">
        <v>82</v>
      </c>
      <c r="K230" t="s">
        <v>83</v>
      </c>
      <c r="M230" t="s">
        <v>527</v>
      </c>
      <c r="N230" t="s">
        <v>86</v>
      </c>
      <c r="O230" s="2">
        <v>0.31944444444444448</v>
      </c>
      <c r="P230" t="s">
        <v>528</v>
      </c>
      <c r="Q230">
        <v>1</v>
      </c>
      <c r="R230" t="s">
        <v>88</v>
      </c>
      <c r="S230">
        <v>33.458264972549003</v>
      </c>
      <c r="T230">
        <v>-117.696585843137</v>
      </c>
      <c r="U230" t="s">
        <v>89</v>
      </c>
      <c r="V230" t="b">
        <v>0</v>
      </c>
      <c r="W230">
        <v>9</v>
      </c>
      <c r="X230" t="s">
        <v>529</v>
      </c>
      <c r="Y230" t="s">
        <v>91</v>
      </c>
      <c r="AA230" t="s">
        <v>1145</v>
      </c>
      <c r="AB230" t="s">
        <v>732</v>
      </c>
      <c r="AC230" t="s">
        <v>733</v>
      </c>
      <c r="AD230" t="s">
        <v>96</v>
      </c>
      <c r="AE230">
        <v>1</v>
      </c>
      <c r="AF230" t="s">
        <v>1146</v>
      </c>
      <c r="AG230" t="b">
        <v>1</v>
      </c>
      <c r="AH230" t="s">
        <v>1147</v>
      </c>
      <c r="AI230" t="s">
        <v>99</v>
      </c>
      <c r="AJ230" t="s">
        <v>100</v>
      </c>
      <c r="AK230">
        <v>59.78</v>
      </c>
      <c r="AL230" t="s">
        <v>101</v>
      </c>
      <c r="AN230" t="s">
        <v>1139</v>
      </c>
      <c r="AO230">
        <v>1</v>
      </c>
      <c r="AP230" t="s">
        <v>103</v>
      </c>
      <c r="AQ230">
        <v>504.69</v>
      </c>
      <c r="AR230" t="s">
        <v>101</v>
      </c>
      <c r="AS230" t="s">
        <v>83</v>
      </c>
      <c r="AT230" t="s">
        <v>104</v>
      </c>
      <c r="AU230" t="s">
        <v>1140</v>
      </c>
      <c r="AV230" t="s">
        <v>106</v>
      </c>
      <c r="AW230" t="s">
        <v>107</v>
      </c>
      <c r="AX230">
        <v>7</v>
      </c>
      <c r="AY230" t="s">
        <v>108</v>
      </c>
      <c r="AZ230" t="s">
        <v>109</v>
      </c>
      <c r="BA230" t="s">
        <v>110</v>
      </c>
      <c r="BB230" t="s">
        <v>111</v>
      </c>
      <c r="BC230" t="s">
        <v>1618</v>
      </c>
      <c r="BD230" s="1">
        <v>45020</v>
      </c>
      <c r="BE230" t="s">
        <v>1141</v>
      </c>
      <c r="BF230" s="1">
        <v>44838</v>
      </c>
      <c r="BG230" t="s">
        <v>114</v>
      </c>
      <c r="BH230" s="1">
        <v>44981</v>
      </c>
      <c r="BI230">
        <v>1</v>
      </c>
      <c r="BJ230">
        <v>1.27</v>
      </c>
      <c r="BK230">
        <v>1.27</v>
      </c>
      <c r="BL230" t="s">
        <v>123</v>
      </c>
      <c r="BM230" t="s">
        <v>124</v>
      </c>
      <c r="BN230">
        <v>0.06</v>
      </c>
      <c r="BO230">
        <v>0.18</v>
      </c>
      <c r="BP230">
        <v>1</v>
      </c>
      <c r="BQ230" t="s">
        <v>117</v>
      </c>
      <c r="BR230" t="s">
        <v>118</v>
      </c>
      <c r="BS230" t="s">
        <v>119</v>
      </c>
      <c r="BT230" t="s">
        <v>120</v>
      </c>
      <c r="BW230" t="b">
        <v>0</v>
      </c>
      <c r="BX230" t="b">
        <v>1</v>
      </c>
      <c r="BY230">
        <f>VLOOKUP(AA230,Comps2,6,FALSE)</f>
        <v>204</v>
      </c>
      <c r="BZ230">
        <f>VLOOKUP(AA230,Comps2,7,FALSE)</f>
        <v>225</v>
      </c>
      <c r="CA230" t="str">
        <f>VLOOKUP(AA230,Comps2,8,FALSE)</f>
        <v>mm</v>
      </c>
      <c r="CB230" t="str">
        <f>VLOOKUP(AA230,Comps2,9,FALSE)</f>
        <v>Field</v>
      </c>
      <c r="CC230">
        <f>VLOOKUP(AA230,Comps2,10,FALSE)</f>
        <v>70</v>
      </c>
      <c r="CD230" t="str">
        <f>VLOOKUP(AA230,Comps2,11,FALSE)</f>
        <v>g</v>
      </c>
      <c r="CE230" t="str">
        <f>VLOOKUP(AA230,Comps2,12,FALSE)</f>
        <v>Field</v>
      </c>
      <c r="CF230">
        <f>VLOOKUP(AA230,Comps2,13,FALSE)</f>
        <v>0</v>
      </c>
      <c r="CG230" t="e">
        <f>VLOOKUP(AA230,Comps2,14,FALSE)</f>
        <v>#N/A</v>
      </c>
      <c r="CH230" t="str">
        <f>VLOOKUP(AA230,Comps2,15,FALSE)</f>
        <v>LAB</v>
      </c>
    </row>
    <row r="231" spans="1:86" x14ac:dyDescent="0.25">
      <c r="A231" s="1">
        <v>44838</v>
      </c>
      <c r="B231">
        <v>10</v>
      </c>
      <c r="C231">
        <v>2022</v>
      </c>
      <c r="D231" t="s">
        <v>1112</v>
      </c>
      <c r="E231" t="s">
        <v>1113</v>
      </c>
      <c r="F231" t="s">
        <v>78</v>
      </c>
      <c r="G231" t="s">
        <v>79</v>
      </c>
      <c r="H231" t="s">
        <v>80</v>
      </c>
      <c r="I231" t="s">
        <v>81</v>
      </c>
      <c r="J231" t="s">
        <v>82</v>
      </c>
      <c r="K231" t="s">
        <v>83</v>
      </c>
      <c r="M231" t="s">
        <v>527</v>
      </c>
      <c r="N231" t="s">
        <v>86</v>
      </c>
      <c r="O231" s="2">
        <v>0.31944444444444448</v>
      </c>
      <c r="P231" t="s">
        <v>528</v>
      </c>
      <c r="Q231">
        <v>1</v>
      </c>
      <c r="R231" t="s">
        <v>88</v>
      </c>
      <c r="S231">
        <v>33.458264972549003</v>
      </c>
      <c r="T231">
        <v>-117.696585843137</v>
      </c>
      <c r="U231" t="s">
        <v>89</v>
      </c>
      <c r="V231" t="b">
        <v>0</v>
      </c>
      <c r="W231">
        <v>9</v>
      </c>
      <c r="X231" t="s">
        <v>529</v>
      </c>
      <c r="Y231" t="s">
        <v>91</v>
      </c>
      <c r="AA231" t="s">
        <v>1148</v>
      </c>
      <c r="AB231" t="s">
        <v>732</v>
      </c>
      <c r="AC231" t="s">
        <v>733</v>
      </c>
      <c r="AD231" t="s">
        <v>96</v>
      </c>
      <c r="AE231">
        <v>1</v>
      </c>
      <c r="AF231" t="s">
        <v>1149</v>
      </c>
      <c r="AG231" t="b">
        <v>1</v>
      </c>
      <c r="AH231" t="s">
        <v>1150</v>
      </c>
      <c r="AI231" t="s">
        <v>99</v>
      </c>
      <c r="AJ231" t="s">
        <v>100</v>
      </c>
      <c r="AK231">
        <v>58.8</v>
      </c>
      <c r="AL231" t="s">
        <v>101</v>
      </c>
      <c r="AN231" t="s">
        <v>1139</v>
      </c>
      <c r="AO231">
        <v>1</v>
      </c>
      <c r="AP231" t="s">
        <v>103</v>
      </c>
      <c r="AQ231">
        <v>504.69</v>
      </c>
      <c r="AR231" t="s">
        <v>101</v>
      </c>
      <c r="AS231" t="s">
        <v>83</v>
      </c>
      <c r="AT231" t="s">
        <v>104</v>
      </c>
      <c r="AU231" t="s">
        <v>1140</v>
      </c>
      <c r="AV231" t="s">
        <v>106</v>
      </c>
      <c r="AW231" t="s">
        <v>107</v>
      </c>
      <c r="AX231">
        <v>7</v>
      </c>
      <c r="AY231" t="s">
        <v>108</v>
      </c>
      <c r="AZ231" t="s">
        <v>109</v>
      </c>
      <c r="BA231" t="s">
        <v>110</v>
      </c>
      <c r="BB231" t="s">
        <v>111</v>
      </c>
      <c r="BC231" t="s">
        <v>1618</v>
      </c>
      <c r="BD231" s="1">
        <v>45020</v>
      </c>
      <c r="BE231" t="s">
        <v>1141</v>
      </c>
      <c r="BF231" s="1">
        <v>44838</v>
      </c>
      <c r="BG231" t="s">
        <v>114</v>
      </c>
      <c r="BH231" s="1">
        <v>44981</v>
      </c>
      <c r="BI231">
        <v>1</v>
      </c>
      <c r="BJ231">
        <v>1.27</v>
      </c>
      <c r="BK231">
        <v>1.27</v>
      </c>
      <c r="BL231" t="s">
        <v>123</v>
      </c>
      <c r="BM231" t="s">
        <v>124</v>
      </c>
      <c r="BN231">
        <v>0.06</v>
      </c>
      <c r="BO231">
        <v>0.18</v>
      </c>
      <c r="BP231">
        <v>1</v>
      </c>
      <c r="BQ231" t="s">
        <v>117</v>
      </c>
      <c r="BR231" t="s">
        <v>118</v>
      </c>
      <c r="BS231" t="s">
        <v>119</v>
      </c>
      <c r="BT231" t="s">
        <v>120</v>
      </c>
      <c r="BW231" t="b">
        <v>0</v>
      </c>
      <c r="BX231" t="b">
        <v>1</v>
      </c>
      <c r="BY231">
        <f>VLOOKUP(AA231,Comps2,6,FALSE)</f>
        <v>216</v>
      </c>
      <c r="BZ231">
        <f>VLOOKUP(AA231,Comps2,7,FALSE)</f>
        <v>236</v>
      </c>
      <c r="CA231" t="str">
        <f>VLOOKUP(AA231,Comps2,8,FALSE)</f>
        <v>mm</v>
      </c>
      <c r="CB231" t="str">
        <f>VLOOKUP(AA231,Comps2,9,FALSE)</f>
        <v>Field</v>
      </c>
      <c r="CC231">
        <f>VLOOKUP(AA231,Comps2,10,FALSE)</f>
        <v>70</v>
      </c>
      <c r="CD231" t="str">
        <f>VLOOKUP(AA231,Comps2,11,FALSE)</f>
        <v>g</v>
      </c>
      <c r="CE231" t="str">
        <f>VLOOKUP(AA231,Comps2,12,FALSE)</f>
        <v>Field</v>
      </c>
      <c r="CF231">
        <f>VLOOKUP(AA231,Comps2,13,FALSE)</f>
        <v>0</v>
      </c>
      <c r="CG231" t="e">
        <f>VLOOKUP(AA231,Comps2,14,FALSE)</f>
        <v>#N/A</v>
      </c>
      <c r="CH231" t="str">
        <f>VLOOKUP(AA231,Comps2,15,FALSE)</f>
        <v>LAB</v>
      </c>
    </row>
    <row r="232" spans="1:86" x14ac:dyDescent="0.25">
      <c r="A232" s="1">
        <v>44838</v>
      </c>
      <c r="B232">
        <v>10</v>
      </c>
      <c r="C232">
        <v>2022</v>
      </c>
      <c r="D232" t="s">
        <v>1112</v>
      </c>
      <c r="E232" t="s">
        <v>1113</v>
      </c>
      <c r="F232" t="s">
        <v>78</v>
      </c>
      <c r="G232" t="s">
        <v>79</v>
      </c>
      <c r="H232" t="s">
        <v>80</v>
      </c>
      <c r="I232" t="s">
        <v>81</v>
      </c>
      <c r="J232" t="s">
        <v>82</v>
      </c>
      <c r="K232" t="s">
        <v>83</v>
      </c>
      <c r="M232" t="s">
        <v>527</v>
      </c>
      <c r="N232" t="s">
        <v>86</v>
      </c>
      <c r="O232" s="2">
        <v>0.31944444444444448</v>
      </c>
      <c r="P232" t="s">
        <v>528</v>
      </c>
      <c r="Q232">
        <v>1</v>
      </c>
      <c r="R232" t="s">
        <v>88</v>
      </c>
      <c r="S232">
        <v>33.458264972549003</v>
      </c>
      <c r="T232">
        <v>-117.696585843137</v>
      </c>
      <c r="U232" t="s">
        <v>89</v>
      </c>
      <c r="V232" t="b">
        <v>0</v>
      </c>
      <c r="W232">
        <v>9</v>
      </c>
      <c r="X232" t="s">
        <v>529</v>
      </c>
      <c r="Y232" t="s">
        <v>91</v>
      </c>
      <c r="AA232" t="s">
        <v>1151</v>
      </c>
      <c r="AB232" t="s">
        <v>732</v>
      </c>
      <c r="AC232" t="s">
        <v>733</v>
      </c>
      <c r="AD232" t="s">
        <v>96</v>
      </c>
      <c r="AE232">
        <v>1</v>
      </c>
      <c r="AF232" t="s">
        <v>1152</v>
      </c>
      <c r="AG232" t="b">
        <v>1</v>
      </c>
      <c r="AH232" t="s">
        <v>1153</v>
      </c>
      <c r="AI232" t="s">
        <v>99</v>
      </c>
      <c r="AJ232" t="s">
        <v>100</v>
      </c>
      <c r="AK232">
        <v>266.66000000000003</v>
      </c>
      <c r="AL232" t="s">
        <v>101</v>
      </c>
      <c r="AN232" t="s">
        <v>1139</v>
      </c>
      <c r="AO232">
        <v>1</v>
      </c>
      <c r="AP232" t="s">
        <v>103</v>
      </c>
      <c r="AQ232">
        <v>504.69</v>
      </c>
      <c r="AR232" t="s">
        <v>101</v>
      </c>
      <c r="AS232" t="s">
        <v>83</v>
      </c>
      <c r="AT232" t="s">
        <v>104</v>
      </c>
      <c r="AU232" t="s">
        <v>1140</v>
      </c>
      <c r="AV232" t="s">
        <v>106</v>
      </c>
      <c r="AW232" t="s">
        <v>107</v>
      </c>
      <c r="AX232">
        <v>7</v>
      </c>
      <c r="AY232" t="s">
        <v>108</v>
      </c>
      <c r="AZ232" t="s">
        <v>109</v>
      </c>
      <c r="BA232" t="s">
        <v>110</v>
      </c>
      <c r="BB232" t="s">
        <v>111</v>
      </c>
      <c r="BC232" t="s">
        <v>1618</v>
      </c>
      <c r="BD232" s="1">
        <v>45020</v>
      </c>
      <c r="BE232" t="s">
        <v>1141</v>
      </c>
      <c r="BF232" s="1">
        <v>44838</v>
      </c>
      <c r="BG232" t="s">
        <v>114</v>
      </c>
      <c r="BH232" s="1">
        <v>44981</v>
      </c>
      <c r="BI232">
        <v>1</v>
      </c>
      <c r="BJ232">
        <v>1.27</v>
      </c>
      <c r="BK232">
        <v>1.27</v>
      </c>
      <c r="BL232" t="s">
        <v>123</v>
      </c>
      <c r="BM232" t="s">
        <v>124</v>
      </c>
      <c r="BN232">
        <v>0.06</v>
      </c>
      <c r="BO232">
        <v>0.18</v>
      </c>
      <c r="BP232">
        <v>1</v>
      </c>
      <c r="BQ232" t="s">
        <v>117</v>
      </c>
      <c r="BR232" t="s">
        <v>118</v>
      </c>
      <c r="BS232" t="s">
        <v>119</v>
      </c>
      <c r="BT232" t="s">
        <v>120</v>
      </c>
      <c r="BW232" t="b">
        <v>0</v>
      </c>
      <c r="BX232" t="b">
        <v>1</v>
      </c>
      <c r="BY232">
        <f>VLOOKUP(AA232,Comps2,6,FALSE)</f>
        <v>291</v>
      </c>
      <c r="BZ232">
        <f>VLOOKUP(AA232,Comps2,7,FALSE)</f>
        <v>322</v>
      </c>
      <c r="CA232" t="str">
        <f>VLOOKUP(AA232,Comps2,8,FALSE)</f>
        <v>mm</v>
      </c>
      <c r="CB232" t="str">
        <f>VLOOKUP(AA232,Comps2,9,FALSE)</f>
        <v>Field</v>
      </c>
      <c r="CC232">
        <f>VLOOKUP(AA232,Comps2,10,FALSE)</f>
        <v>220</v>
      </c>
      <c r="CD232" t="str">
        <f>VLOOKUP(AA232,Comps2,11,FALSE)</f>
        <v>g</v>
      </c>
      <c r="CE232" t="str">
        <f>VLOOKUP(AA232,Comps2,12,FALSE)</f>
        <v>Field</v>
      </c>
      <c r="CF232">
        <f>VLOOKUP(AA232,Comps2,13,FALSE)</f>
        <v>0</v>
      </c>
      <c r="CG232" t="e">
        <f>VLOOKUP(AA232,Comps2,14,FALSE)</f>
        <v>#N/A</v>
      </c>
      <c r="CH232" t="str">
        <f>VLOOKUP(AA232,Comps2,15,FALSE)</f>
        <v>LAB</v>
      </c>
    </row>
    <row r="233" spans="1:86" x14ac:dyDescent="0.25">
      <c r="A233" s="1">
        <v>44838</v>
      </c>
      <c r="B233">
        <v>10</v>
      </c>
      <c r="C233">
        <v>2022</v>
      </c>
      <c r="D233" t="s">
        <v>1112</v>
      </c>
      <c r="E233" t="s">
        <v>1113</v>
      </c>
      <c r="F233" t="s">
        <v>78</v>
      </c>
      <c r="G233" t="s">
        <v>79</v>
      </c>
      <c r="H233" t="s">
        <v>80</v>
      </c>
      <c r="I233" t="s">
        <v>81</v>
      </c>
      <c r="J233" t="s">
        <v>82</v>
      </c>
      <c r="K233" t="s">
        <v>83</v>
      </c>
      <c r="M233" t="s">
        <v>527</v>
      </c>
      <c r="N233" t="s">
        <v>86</v>
      </c>
      <c r="O233" s="2">
        <v>0.31944444444444448</v>
      </c>
      <c r="P233" t="s">
        <v>528</v>
      </c>
      <c r="Q233">
        <v>1</v>
      </c>
      <c r="R233" t="s">
        <v>88</v>
      </c>
      <c r="S233">
        <v>33.458264972549003</v>
      </c>
      <c r="T233">
        <v>-117.696585843137</v>
      </c>
      <c r="U233" t="s">
        <v>89</v>
      </c>
      <c r="V233" t="b">
        <v>0</v>
      </c>
      <c r="W233">
        <v>9</v>
      </c>
      <c r="X233" t="s">
        <v>529</v>
      </c>
      <c r="Y233" t="s">
        <v>91</v>
      </c>
      <c r="AA233" t="s">
        <v>1154</v>
      </c>
      <c r="AB233" t="s">
        <v>744</v>
      </c>
      <c r="AC233" t="s">
        <v>745</v>
      </c>
      <c r="AD233" t="s">
        <v>96</v>
      </c>
      <c r="AE233">
        <v>1</v>
      </c>
      <c r="AF233" t="s">
        <v>1155</v>
      </c>
      <c r="AG233" t="b">
        <v>1</v>
      </c>
      <c r="AH233" t="s">
        <v>1156</v>
      </c>
      <c r="AI233" t="s">
        <v>99</v>
      </c>
      <c r="AJ233" t="s">
        <v>100</v>
      </c>
      <c r="AK233">
        <v>88</v>
      </c>
      <c r="AL233" t="s">
        <v>101</v>
      </c>
      <c r="AM233" t="s">
        <v>653</v>
      </c>
      <c r="AN233" t="s">
        <v>1157</v>
      </c>
      <c r="AO233">
        <v>1</v>
      </c>
      <c r="AP233" t="s">
        <v>103</v>
      </c>
      <c r="AQ233">
        <v>264</v>
      </c>
      <c r="AR233" t="s">
        <v>101</v>
      </c>
      <c r="AS233" t="s">
        <v>83</v>
      </c>
      <c r="AT233" t="s">
        <v>104</v>
      </c>
      <c r="AU233" t="s">
        <v>1158</v>
      </c>
      <c r="AV233" t="s">
        <v>106</v>
      </c>
      <c r="AW233" t="s">
        <v>107</v>
      </c>
      <c r="AX233">
        <v>7</v>
      </c>
      <c r="AY233" t="s">
        <v>108</v>
      </c>
      <c r="AZ233" t="s">
        <v>109</v>
      </c>
      <c r="BA233" t="s">
        <v>110</v>
      </c>
      <c r="BB233" t="s">
        <v>111</v>
      </c>
      <c r="BC233" t="s">
        <v>738</v>
      </c>
      <c r="BD233" s="1">
        <v>44974</v>
      </c>
      <c r="BE233" t="s">
        <v>1159</v>
      </c>
      <c r="BF233" s="1">
        <v>44838</v>
      </c>
      <c r="BG233" t="s">
        <v>114</v>
      </c>
      <c r="BH233" s="1">
        <v>44973</v>
      </c>
      <c r="BI233">
        <v>1</v>
      </c>
      <c r="BJ233">
        <v>0.68</v>
      </c>
      <c r="BK233">
        <v>0.68</v>
      </c>
      <c r="BL233" t="s">
        <v>123</v>
      </c>
      <c r="BM233" t="s">
        <v>124</v>
      </c>
      <c r="BN233">
        <v>0.06</v>
      </c>
      <c r="BO233">
        <v>0.18</v>
      </c>
      <c r="BP233">
        <v>1</v>
      </c>
      <c r="BQ233" t="s">
        <v>117</v>
      </c>
      <c r="BR233" t="s">
        <v>118</v>
      </c>
      <c r="BS233" t="s">
        <v>119</v>
      </c>
      <c r="BT233" t="s">
        <v>120</v>
      </c>
      <c r="BW233" t="b">
        <v>0</v>
      </c>
      <c r="BX233" t="b">
        <v>1</v>
      </c>
      <c r="BY233">
        <f>VLOOKUP(AA233,Comps2,6,FALSE)</f>
        <v>315</v>
      </c>
      <c r="BZ233">
        <f>VLOOKUP(AA233,Comps2,7,FALSE)</f>
        <v>341</v>
      </c>
      <c r="CA233" t="str">
        <f>VLOOKUP(AA233,Comps2,8,FALSE)</f>
        <v>mm</v>
      </c>
      <c r="CB233" t="str">
        <f>VLOOKUP(AA233,Comps2,9,FALSE)</f>
        <v>Field</v>
      </c>
      <c r="CC233">
        <f>VLOOKUP(AA233,Comps2,10,FALSE)</f>
        <v>380</v>
      </c>
      <c r="CD233" t="str">
        <f>VLOOKUP(AA233,Comps2,11,FALSE)</f>
        <v>g</v>
      </c>
      <c r="CE233" t="str">
        <f>VLOOKUP(AA233,Comps2,12,FALSE)</f>
        <v>Field</v>
      </c>
      <c r="CF233">
        <f>VLOOKUP(AA233,Comps2,13,FALSE)</f>
        <v>0</v>
      </c>
      <c r="CG233" t="e">
        <f>VLOOKUP(AA233,Comps2,14,FALSE)</f>
        <v>#N/A</v>
      </c>
      <c r="CH233" t="str">
        <f>VLOOKUP(AA233,Comps2,15,FALSE)</f>
        <v>LAB</v>
      </c>
    </row>
    <row r="234" spans="1:86" x14ac:dyDescent="0.25">
      <c r="A234" s="1">
        <v>44838</v>
      </c>
      <c r="B234">
        <v>10</v>
      </c>
      <c r="C234">
        <v>2022</v>
      </c>
      <c r="D234" t="s">
        <v>1112</v>
      </c>
      <c r="E234" t="s">
        <v>1113</v>
      </c>
      <c r="F234" t="s">
        <v>78</v>
      </c>
      <c r="G234" t="s">
        <v>79</v>
      </c>
      <c r="H234" t="s">
        <v>80</v>
      </c>
      <c r="I234" t="s">
        <v>81</v>
      </c>
      <c r="J234" t="s">
        <v>82</v>
      </c>
      <c r="K234" t="s">
        <v>83</v>
      </c>
      <c r="M234" t="s">
        <v>527</v>
      </c>
      <c r="N234" t="s">
        <v>86</v>
      </c>
      <c r="O234" s="2">
        <v>0.31944444444444448</v>
      </c>
      <c r="P234" t="s">
        <v>528</v>
      </c>
      <c r="Q234">
        <v>1</v>
      </c>
      <c r="R234" t="s">
        <v>88</v>
      </c>
      <c r="S234">
        <v>33.458264972549003</v>
      </c>
      <c r="T234">
        <v>-117.696585843137</v>
      </c>
      <c r="U234" t="s">
        <v>89</v>
      </c>
      <c r="V234" t="b">
        <v>0</v>
      </c>
      <c r="W234">
        <v>9</v>
      </c>
      <c r="X234" t="s">
        <v>529</v>
      </c>
      <c r="Y234" t="s">
        <v>91</v>
      </c>
      <c r="AA234" t="s">
        <v>1154</v>
      </c>
      <c r="AB234" t="s">
        <v>744</v>
      </c>
      <c r="AC234" t="s">
        <v>745</v>
      </c>
      <c r="AD234" t="s">
        <v>96</v>
      </c>
      <c r="AE234">
        <v>1</v>
      </c>
      <c r="AF234" t="s">
        <v>1155</v>
      </c>
      <c r="AG234" t="b">
        <v>1</v>
      </c>
      <c r="AH234" t="s">
        <v>1156</v>
      </c>
      <c r="AI234" t="s">
        <v>99</v>
      </c>
      <c r="AJ234" t="s">
        <v>100</v>
      </c>
      <c r="AK234">
        <v>88</v>
      </c>
      <c r="AL234" t="s">
        <v>101</v>
      </c>
      <c r="AM234" t="s">
        <v>653</v>
      </c>
      <c r="AN234" t="s">
        <v>1157</v>
      </c>
      <c r="AO234">
        <v>1</v>
      </c>
      <c r="AP234" t="s">
        <v>103</v>
      </c>
      <c r="AQ234">
        <v>264</v>
      </c>
      <c r="AR234" t="s">
        <v>101</v>
      </c>
      <c r="AS234" t="s">
        <v>83</v>
      </c>
      <c r="AT234" t="s">
        <v>104</v>
      </c>
      <c r="AU234" t="s">
        <v>1158</v>
      </c>
      <c r="AV234" t="s">
        <v>106</v>
      </c>
      <c r="AW234" t="s">
        <v>107</v>
      </c>
      <c r="AX234">
        <v>7</v>
      </c>
      <c r="AY234" t="s">
        <v>108</v>
      </c>
      <c r="AZ234" t="s">
        <v>109</v>
      </c>
      <c r="BA234" t="s">
        <v>110</v>
      </c>
      <c r="BB234" t="s">
        <v>111</v>
      </c>
      <c r="BC234" t="s">
        <v>738</v>
      </c>
      <c r="BD234" s="1">
        <v>44974</v>
      </c>
      <c r="BE234" t="s">
        <v>1620</v>
      </c>
      <c r="BF234" s="1">
        <v>44838</v>
      </c>
      <c r="BG234" t="s">
        <v>114</v>
      </c>
      <c r="BH234" s="1">
        <v>44973</v>
      </c>
      <c r="BI234">
        <v>2</v>
      </c>
      <c r="BJ234">
        <v>0.67</v>
      </c>
      <c r="BK234">
        <v>0.67</v>
      </c>
      <c r="BL234" t="s">
        <v>123</v>
      </c>
      <c r="BM234" t="s">
        <v>124</v>
      </c>
      <c r="BN234">
        <v>0.06</v>
      </c>
      <c r="BO234">
        <v>0.18</v>
      </c>
      <c r="BP234">
        <v>1</v>
      </c>
      <c r="BQ234" t="s">
        <v>117</v>
      </c>
      <c r="BR234" t="s">
        <v>118</v>
      </c>
      <c r="BS234" t="s">
        <v>119</v>
      </c>
      <c r="BT234" t="s">
        <v>120</v>
      </c>
      <c r="BV234" t="s">
        <v>1627</v>
      </c>
      <c r="BW234" t="b">
        <v>0</v>
      </c>
      <c r="BX234" t="b">
        <v>1</v>
      </c>
      <c r="BY234">
        <f>VLOOKUP(AA234,Comps2,6,FALSE)</f>
        <v>315</v>
      </c>
      <c r="BZ234">
        <f>VLOOKUP(AA234,Comps2,7,FALSE)</f>
        <v>341</v>
      </c>
      <c r="CA234" t="str">
        <f>VLOOKUP(AA234,Comps2,8,FALSE)</f>
        <v>mm</v>
      </c>
      <c r="CB234" t="str">
        <f>VLOOKUP(AA234,Comps2,9,FALSE)</f>
        <v>Field</v>
      </c>
      <c r="CC234">
        <f>VLOOKUP(AA234,Comps2,10,FALSE)</f>
        <v>380</v>
      </c>
      <c r="CD234" t="str">
        <f>VLOOKUP(AA234,Comps2,11,FALSE)</f>
        <v>g</v>
      </c>
      <c r="CE234" t="str">
        <f>VLOOKUP(AA234,Comps2,12,FALSE)</f>
        <v>Field</v>
      </c>
      <c r="CF234">
        <f>VLOOKUP(AA234,Comps2,13,FALSE)</f>
        <v>0</v>
      </c>
      <c r="CG234" t="e">
        <f>VLOOKUP(AA234,Comps2,14,FALSE)</f>
        <v>#N/A</v>
      </c>
      <c r="CH234" t="str">
        <f>VLOOKUP(AA234,Comps2,15,FALSE)</f>
        <v>LAB</v>
      </c>
    </row>
    <row r="235" spans="1:86" x14ac:dyDescent="0.25">
      <c r="A235" s="1">
        <v>44838</v>
      </c>
      <c r="B235">
        <v>10</v>
      </c>
      <c r="C235">
        <v>2022</v>
      </c>
      <c r="D235" t="s">
        <v>1112</v>
      </c>
      <c r="E235" t="s">
        <v>1113</v>
      </c>
      <c r="F235" t="s">
        <v>78</v>
      </c>
      <c r="G235" t="s">
        <v>79</v>
      </c>
      <c r="H235" t="s">
        <v>80</v>
      </c>
      <c r="I235" t="s">
        <v>81</v>
      </c>
      <c r="J235" t="s">
        <v>82</v>
      </c>
      <c r="K235" t="s">
        <v>83</v>
      </c>
      <c r="M235" t="s">
        <v>527</v>
      </c>
      <c r="N235" t="s">
        <v>86</v>
      </c>
      <c r="O235" s="2">
        <v>0.31944444444444448</v>
      </c>
      <c r="P235" t="s">
        <v>528</v>
      </c>
      <c r="Q235">
        <v>1</v>
      </c>
      <c r="R235" t="s">
        <v>88</v>
      </c>
      <c r="S235">
        <v>33.458264972549003</v>
      </c>
      <c r="T235">
        <v>-117.696585843137</v>
      </c>
      <c r="U235" t="s">
        <v>89</v>
      </c>
      <c r="V235" t="b">
        <v>0</v>
      </c>
      <c r="W235">
        <v>9</v>
      </c>
      <c r="X235" t="s">
        <v>529</v>
      </c>
      <c r="Y235" t="s">
        <v>91</v>
      </c>
      <c r="AA235" t="s">
        <v>1160</v>
      </c>
      <c r="AB235" t="s">
        <v>744</v>
      </c>
      <c r="AC235" t="s">
        <v>745</v>
      </c>
      <c r="AD235" t="s">
        <v>96</v>
      </c>
      <c r="AE235">
        <v>1</v>
      </c>
      <c r="AF235" t="s">
        <v>1161</v>
      </c>
      <c r="AG235" t="b">
        <v>1</v>
      </c>
      <c r="AH235" t="s">
        <v>1162</v>
      </c>
      <c r="AI235" t="s">
        <v>99</v>
      </c>
      <c r="AJ235" t="s">
        <v>100</v>
      </c>
      <c r="AK235">
        <v>88</v>
      </c>
      <c r="AL235" t="s">
        <v>101</v>
      </c>
      <c r="AM235" t="s">
        <v>653</v>
      </c>
      <c r="AN235" t="s">
        <v>1157</v>
      </c>
      <c r="AO235">
        <v>1</v>
      </c>
      <c r="AP235" t="s">
        <v>103</v>
      </c>
      <c r="AQ235">
        <v>264</v>
      </c>
      <c r="AR235" t="s">
        <v>101</v>
      </c>
      <c r="AS235" t="s">
        <v>83</v>
      </c>
      <c r="AT235" t="s">
        <v>104</v>
      </c>
      <c r="AU235" t="s">
        <v>1158</v>
      </c>
      <c r="AV235" t="s">
        <v>106</v>
      </c>
      <c r="AW235" t="s">
        <v>107</v>
      </c>
      <c r="AX235">
        <v>7</v>
      </c>
      <c r="AY235" t="s">
        <v>108</v>
      </c>
      <c r="AZ235" t="s">
        <v>109</v>
      </c>
      <c r="BA235" t="s">
        <v>110</v>
      </c>
      <c r="BB235" t="s">
        <v>111</v>
      </c>
      <c r="BC235" t="s">
        <v>738</v>
      </c>
      <c r="BD235" s="1">
        <v>44974</v>
      </c>
      <c r="BE235" t="s">
        <v>1159</v>
      </c>
      <c r="BF235" s="1">
        <v>44838</v>
      </c>
      <c r="BG235" t="s">
        <v>114</v>
      </c>
      <c r="BH235" s="1">
        <v>44973</v>
      </c>
      <c r="BI235">
        <v>1</v>
      </c>
      <c r="BJ235">
        <v>0.68</v>
      </c>
      <c r="BK235">
        <v>0.68</v>
      </c>
      <c r="BL235" t="s">
        <v>123</v>
      </c>
      <c r="BM235" t="s">
        <v>124</v>
      </c>
      <c r="BN235">
        <v>0.06</v>
      </c>
      <c r="BO235">
        <v>0.18</v>
      </c>
      <c r="BP235">
        <v>1</v>
      </c>
      <c r="BQ235" t="s">
        <v>117</v>
      </c>
      <c r="BR235" t="s">
        <v>118</v>
      </c>
      <c r="BS235" t="s">
        <v>119</v>
      </c>
      <c r="BT235" t="s">
        <v>120</v>
      </c>
      <c r="BW235" t="b">
        <v>0</v>
      </c>
      <c r="BX235" t="b">
        <v>1</v>
      </c>
      <c r="BY235">
        <f>VLOOKUP(AA235,Comps2,6,FALSE)</f>
        <v>320</v>
      </c>
      <c r="BZ235">
        <f>VLOOKUP(AA235,Comps2,7,FALSE)</f>
        <v>346</v>
      </c>
      <c r="CA235" t="str">
        <f>VLOOKUP(AA235,Comps2,8,FALSE)</f>
        <v>mm</v>
      </c>
      <c r="CB235" t="str">
        <f>VLOOKUP(AA235,Comps2,9,FALSE)</f>
        <v>Field</v>
      </c>
      <c r="CC235">
        <f>VLOOKUP(AA235,Comps2,10,FALSE)</f>
        <v>445</v>
      </c>
      <c r="CD235" t="str">
        <f>VLOOKUP(AA235,Comps2,11,FALSE)</f>
        <v>g</v>
      </c>
      <c r="CE235" t="str">
        <f>VLOOKUP(AA235,Comps2,12,FALSE)</f>
        <v>Field</v>
      </c>
      <c r="CF235">
        <f>VLOOKUP(AA235,Comps2,13,FALSE)</f>
        <v>0</v>
      </c>
      <c r="CG235" t="e">
        <f>VLOOKUP(AA235,Comps2,14,FALSE)</f>
        <v>#N/A</v>
      </c>
      <c r="CH235" t="str">
        <f>VLOOKUP(AA235,Comps2,15,FALSE)</f>
        <v>LAB</v>
      </c>
    </row>
    <row r="236" spans="1:86" x14ac:dyDescent="0.25">
      <c r="A236" s="1">
        <v>44838</v>
      </c>
      <c r="B236">
        <v>10</v>
      </c>
      <c r="C236">
        <v>2022</v>
      </c>
      <c r="D236" t="s">
        <v>1112</v>
      </c>
      <c r="E236" t="s">
        <v>1113</v>
      </c>
      <c r="F236" t="s">
        <v>78</v>
      </c>
      <c r="G236" t="s">
        <v>79</v>
      </c>
      <c r="H236" t="s">
        <v>80</v>
      </c>
      <c r="I236" t="s">
        <v>81</v>
      </c>
      <c r="J236" t="s">
        <v>82</v>
      </c>
      <c r="K236" t="s">
        <v>83</v>
      </c>
      <c r="M236" t="s">
        <v>527</v>
      </c>
      <c r="N236" t="s">
        <v>86</v>
      </c>
      <c r="O236" s="2">
        <v>0.31944444444444448</v>
      </c>
      <c r="P236" t="s">
        <v>528</v>
      </c>
      <c r="Q236">
        <v>1</v>
      </c>
      <c r="R236" t="s">
        <v>88</v>
      </c>
      <c r="S236">
        <v>33.458264972549003</v>
      </c>
      <c r="T236">
        <v>-117.696585843137</v>
      </c>
      <c r="U236" t="s">
        <v>89</v>
      </c>
      <c r="V236" t="b">
        <v>0</v>
      </c>
      <c r="W236">
        <v>9</v>
      </c>
      <c r="X236" t="s">
        <v>529</v>
      </c>
      <c r="Y236" t="s">
        <v>91</v>
      </c>
      <c r="AA236" t="s">
        <v>1160</v>
      </c>
      <c r="AB236" t="s">
        <v>744</v>
      </c>
      <c r="AC236" t="s">
        <v>745</v>
      </c>
      <c r="AD236" t="s">
        <v>96</v>
      </c>
      <c r="AE236">
        <v>1</v>
      </c>
      <c r="AF236" t="s">
        <v>1161</v>
      </c>
      <c r="AG236" t="b">
        <v>1</v>
      </c>
      <c r="AH236" t="s">
        <v>1162</v>
      </c>
      <c r="AI236" t="s">
        <v>99</v>
      </c>
      <c r="AJ236" t="s">
        <v>100</v>
      </c>
      <c r="AK236">
        <v>88</v>
      </c>
      <c r="AL236" t="s">
        <v>101</v>
      </c>
      <c r="AM236" t="s">
        <v>653</v>
      </c>
      <c r="AN236" t="s">
        <v>1157</v>
      </c>
      <c r="AO236">
        <v>1</v>
      </c>
      <c r="AP236" t="s">
        <v>103</v>
      </c>
      <c r="AQ236">
        <v>264</v>
      </c>
      <c r="AR236" t="s">
        <v>101</v>
      </c>
      <c r="AS236" t="s">
        <v>83</v>
      </c>
      <c r="AT236" t="s">
        <v>104</v>
      </c>
      <c r="AU236" t="s">
        <v>1158</v>
      </c>
      <c r="AV236" t="s">
        <v>106</v>
      </c>
      <c r="AW236" t="s">
        <v>107</v>
      </c>
      <c r="AX236">
        <v>7</v>
      </c>
      <c r="AY236" t="s">
        <v>108</v>
      </c>
      <c r="AZ236" t="s">
        <v>109</v>
      </c>
      <c r="BA236" t="s">
        <v>110</v>
      </c>
      <c r="BB236" t="s">
        <v>111</v>
      </c>
      <c r="BC236" t="s">
        <v>738</v>
      </c>
      <c r="BD236" s="1">
        <v>44974</v>
      </c>
      <c r="BE236" t="s">
        <v>1620</v>
      </c>
      <c r="BF236" s="1">
        <v>44838</v>
      </c>
      <c r="BG236" t="s">
        <v>114</v>
      </c>
      <c r="BH236" s="1">
        <v>44973</v>
      </c>
      <c r="BI236">
        <v>2</v>
      </c>
      <c r="BJ236">
        <v>0.67</v>
      </c>
      <c r="BK236">
        <v>0.67</v>
      </c>
      <c r="BL236" t="s">
        <v>123</v>
      </c>
      <c r="BM236" t="s">
        <v>124</v>
      </c>
      <c r="BN236">
        <v>0.06</v>
      </c>
      <c r="BO236">
        <v>0.18</v>
      </c>
      <c r="BP236">
        <v>1</v>
      </c>
      <c r="BQ236" t="s">
        <v>117</v>
      </c>
      <c r="BR236" t="s">
        <v>118</v>
      </c>
      <c r="BS236" t="s">
        <v>119</v>
      </c>
      <c r="BT236" t="s">
        <v>120</v>
      </c>
      <c r="BV236" t="s">
        <v>1627</v>
      </c>
      <c r="BW236" t="b">
        <v>0</v>
      </c>
      <c r="BX236" t="b">
        <v>1</v>
      </c>
      <c r="BY236">
        <f>VLOOKUP(AA236,Comps2,6,FALSE)</f>
        <v>320</v>
      </c>
      <c r="BZ236">
        <f>VLOOKUP(AA236,Comps2,7,FALSE)</f>
        <v>346</v>
      </c>
      <c r="CA236" t="str">
        <f>VLOOKUP(AA236,Comps2,8,FALSE)</f>
        <v>mm</v>
      </c>
      <c r="CB236" t="str">
        <f>VLOOKUP(AA236,Comps2,9,FALSE)</f>
        <v>Field</v>
      </c>
      <c r="CC236">
        <f>VLOOKUP(AA236,Comps2,10,FALSE)</f>
        <v>445</v>
      </c>
      <c r="CD236" t="str">
        <f>VLOOKUP(AA236,Comps2,11,FALSE)</f>
        <v>g</v>
      </c>
      <c r="CE236" t="str">
        <f>VLOOKUP(AA236,Comps2,12,FALSE)</f>
        <v>Field</v>
      </c>
      <c r="CF236">
        <f>VLOOKUP(AA236,Comps2,13,FALSE)</f>
        <v>0</v>
      </c>
      <c r="CG236" t="e">
        <f>VLOOKUP(AA236,Comps2,14,FALSE)</f>
        <v>#N/A</v>
      </c>
      <c r="CH236" t="str">
        <f>VLOOKUP(AA236,Comps2,15,FALSE)</f>
        <v>LAB</v>
      </c>
    </row>
    <row r="237" spans="1:86" x14ac:dyDescent="0.25">
      <c r="A237" s="1">
        <v>44838</v>
      </c>
      <c r="B237">
        <v>10</v>
      </c>
      <c r="C237">
        <v>2022</v>
      </c>
      <c r="D237" t="s">
        <v>1112</v>
      </c>
      <c r="E237" t="s">
        <v>1113</v>
      </c>
      <c r="F237" t="s">
        <v>78</v>
      </c>
      <c r="G237" t="s">
        <v>79</v>
      </c>
      <c r="H237" t="s">
        <v>80</v>
      </c>
      <c r="I237" t="s">
        <v>81</v>
      </c>
      <c r="J237" t="s">
        <v>82</v>
      </c>
      <c r="K237" t="s">
        <v>83</v>
      </c>
      <c r="M237" t="s">
        <v>527</v>
      </c>
      <c r="N237" t="s">
        <v>86</v>
      </c>
      <c r="O237" s="2">
        <v>0.31944444444444448</v>
      </c>
      <c r="P237" t="s">
        <v>528</v>
      </c>
      <c r="Q237">
        <v>1</v>
      </c>
      <c r="R237" t="s">
        <v>88</v>
      </c>
      <c r="S237">
        <v>33.458264972549003</v>
      </c>
      <c r="T237">
        <v>-117.696585843137</v>
      </c>
      <c r="U237" t="s">
        <v>89</v>
      </c>
      <c r="V237" t="b">
        <v>0</v>
      </c>
      <c r="W237">
        <v>9</v>
      </c>
      <c r="X237" t="s">
        <v>529</v>
      </c>
      <c r="Y237" t="s">
        <v>91</v>
      </c>
      <c r="AA237" t="s">
        <v>1163</v>
      </c>
      <c r="AB237" t="s">
        <v>744</v>
      </c>
      <c r="AC237" t="s">
        <v>745</v>
      </c>
      <c r="AD237" t="s">
        <v>96</v>
      </c>
      <c r="AE237">
        <v>1</v>
      </c>
      <c r="AF237" t="s">
        <v>1164</v>
      </c>
      <c r="AG237" t="b">
        <v>1</v>
      </c>
      <c r="AH237" t="s">
        <v>1165</v>
      </c>
      <c r="AI237" t="s">
        <v>99</v>
      </c>
      <c r="AJ237" t="s">
        <v>100</v>
      </c>
      <c r="AK237">
        <v>88</v>
      </c>
      <c r="AL237" t="s">
        <v>101</v>
      </c>
      <c r="AM237" t="s">
        <v>653</v>
      </c>
      <c r="AN237" t="s">
        <v>1157</v>
      </c>
      <c r="AO237">
        <v>1</v>
      </c>
      <c r="AP237" t="s">
        <v>103</v>
      </c>
      <c r="AQ237">
        <v>264</v>
      </c>
      <c r="AR237" t="s">
        <v>101</v>
      </c>
      <c r="AS237" t="s">
        <v>83</v>
      </c>
      <c r="AT237" t="s">
        <v>104</v>
      </c>
      <c r="AU237" t="s">
        <v>1158</v>
      </c>
      <c r="AV237" t="s">
        <v>106</v>
      </c>
      <c r="AW237" t="s">
        <v>107</v>
      </c>
      <c r="AX237">
        <v>7</v>
      </c>
      <c r="AY237" t="s">
        <v>108</v>
      </c>
      <c r="AZ237" t="s">
        <v>109</v>
      </c>
      <c r="BA237" t="s">
        <v>110</v>
      </c>
      <c r="BB237" t="s">
        <v>111</v>
      </c>
      <c r="BC237" t="s">
        <v>738</v>
      </c>
      <c r="BD237" s="1">
        <v>44974</v>
      </c>
      <c r="BE237" t="s">
        <v>1159</v>
      </c>
      <c r="BF237" s="1">
        <v>44838</v>
      </c>
      <c r="BG237" t="s">
        <v>114</v>
      </c>
      <c r="BH237" s="1">
        <v>44973</v>
      </c>
      <c r="BI237">
        <v>1</v>
      </c>
      <c r="BJ237">
        <v>0.68</v>
      </c>
      <c r="BK237">
        <v>0.68</v>
      </c>
      <c r="BL237" t="s">
        <v>123</v>
      </c>
      <c r="BM237" t="s">
        <v>124</v>
      </c>
      <c r="BN237">
        <v>0.06</v>
      </c>
      <c r="BO237">
        <v>0.18</v>
      </c>
      <c r="BP237">
        <v>1</v>
      </c>
      <c r="BQ237" t="s">
        <v>117</v>
      </c>
      <c r="BR237" t="s">
        <v>118</v>
      </c>
      <c r="BS237" t="s">
        <v>119</v>
      </c>
      <c r="BT237" t="s">
        <v>120</v>
      </c>
      <c r="BW237" t="b">
        <v>0</v>
      </c>
      <c r="BX237" t="b">
        <v>1</v>
      </c>
      <c r="BY237">
        <f>VLOOKUP(AA237,Comps2,6,FALSE)</f>
        <v>320</v>
      </c>
      <c r="BZ237">
        <f>VLOOKUP(AA237,Comps2,7,FALSE)</f>
        <v>346</v>
      </c>
      <c r="CA237" t="str">
        <f>VLOOKUP(AA237,Comps2,8,FALSE)</f>
        <v>mm</v>
      </c>
      <c r="CB237" t="str">
        <f>VLOOKUP(AA237,Comps2,9,FALSE)</f>
        <v>Field</v>
      </c>
      <c r="CC237">
        <f>VLOOKUP(AA237,Comps2,10,FALSE)</f>
        <v>415</v>
      </c>
      <c r="CD237" t="str">
        <f>VLOOKUP(AA237,Comps2,11,FALSE)</f>
        <v>g</v>
      </c>
      <c r="CE237" t="str">
        <f>VLOOKUP(AA237,Comps2,12,FALSE)</f>
        <v>Field</v>
      </c>
      <c r="CF237">
        <f>VLOOKUP(AA237,Comps2,13,FALSE)</f>
        <v>0</v>
      </c>
      <c r="CG237" t="e">
        <f>VLOOKUP(AA237,Comps2,14,FALSE)</f>
        <v>#N/A</v>
      </c>
      <c r="CH237" t="str">
        <f>VLOOKUP(AA237,Comps2,15,FALSE)</f>
        <v>LAB</v>
      </c>
    </row>
    <row r="238" spans="1:86" x14ac:dyDescent="0.25">
      <c r="A238" s="1">
        <v>44838</v>
      </c>
      <c r="B238">
        <v>10</v>
      </c>
      <c r="C238">
        <v>2022</v>
      </c>
      <c r="D238" t="s">
        <v>1112</v>
      </c>
      <c r="E238" t="s">
        <v>1113</v>
      </c>
      <c r="F238" t="s">
        <v>78</v>
      </c>
      <c r="G238" t="s">
        <v>79</v>
      </c>
      <c r="H238" t="s">
        <v>80</v>
      </c>
      <c r="I238" t="s">
        <v>81</v>
      </c>
      <c r="J238" t="s">
        <v>82</v>
      </c>
      <c r="K238" t="s">
        <v>83</v>
      </c>
      <c r="M238" t="s">
        <v>527</v>
      </c>
      <c r="N238" t="s">
        <v>86</v>
      </c>
      <c r="O238" s="2">
        <v>0.31944444444444448</v>
      </c>
      <c r="P238" t="s">
        <v>528</v>
      </c>
      <c r="Q238">
        <v>1</v>
      </c>
      <c r="R238" t="s">
        <v>88</v>
      </c>
      <c r="S238">
        <v>33.458264972549003</v>
      </c>
      <c r="T238">
        <v>-117.696585843137</v>
      </c>
      <c r="U238" t="s">
        <v>89</v>
      </c>
      <c r="V238" t="b">
        <v>0</v>
      </c>
      <c r="W238">
        <v>9</v>
      </c>
      <c r="X238" t="s">
        <v>529</v>
      </c>
      <c r="Y238" t="s">
        <v>91</v>
      </c>
      <c r="AA238" t="s">
        <v>1163</v>
      </c>
      <c r="AB238" t="s">
        <v>744</v>
      </c>
      <c r="AC238" t="s">
        <v>745</v>
      </c>
      <c r="AD238" t="s">
        <v>96</v>
      </c>
      <c r="AE238">
        <v>1</v>
      </c>
      <c r="AF238" t="s">
        <v>1164</v>
      </c>
      <c r="AG238" t="b">
        <v>1</v>
      </c>
      <c r="AH238" t="s">
        <v>1165</v>
      </c>
      <c r="AI238" t="s">
        <v>99</v>
      </c>
      <c r="AJ238" t="s">
        <v>100</v>
      </c>
      <c r="AK238">
        <v>88</v>
      </c>
      <c r="AL238" t="s">
        <v>101</v>
      </c>
      <c r="AM238" t="s">
        <v>653</v>
      </c>
      <c r="AN238" t="s">
        <v>1157</v>
      </c>
      <c r="AO238">
        <v>1</v>
      </c>
      <c r="AP238" t="s">
        <v>103</v>
      </c>
      <c r="AQ238">
        <v>264</v>
      </c>
      <c r="AR238" t="s">
        <v>101</v>
      </c>
      <c r="AS238" t="s">
        <v>83</v>
      </c>
      <c r="AT238" t="s">
        <v>104</v>
      </c>
      <c r="AU238" t="s">
        <v>1158</v>
      </c>
      <c r="AV238" t="s">
        <v>106</v>
      </c>
      <c r="AW238" t="s">
        <v>107</v>
      </c>
      <c r="AX238">
        <v>7</v>
      </c>
      <c r="AY238" t="s">
        <v>108</v>
      </c>
      <c r="AZ238" t="s">
        <v>109</v>
      </c>
      <c r="BA238" t="s">
        <v>110</v>
      </c>
      <c r="BB238" t="s">
        <v>111</v>
      </c>
      <c r="BC238" t="s">
        <v>738</v>
      </c>
      <c r="BD238" s="1">
        <v>44974</v>
      </c>
      <c r="BE238" t="s">
        <v>1620</v>
      </c>
      <c r="BF238" s="1">
        <v>44838</v>
      </c>
      <c r="BG238" t="s">
        <v>114</v>
      </c>
      <c r="BH238" s="1">
        <v>44973</v>
      </c>
      <c r="BI238">
        <v>2</v>
      </c>
      <c r="BJ238">
        <v>0.67</v>
      </c>
      <c r="BK238">
        <v>0.67</v>
      </c>
      <c r="BL238" t="s">
        <v>123</v>
      </c>
      <c r="BM238" t="s">
        <v>124</v>
      </c>
      <c r="BN238">
        <v>0.06</v>
      </c>
      <c r="BO238">
        <v>0.18</v>
      </c>
      <c r="BP238">
        <v>1</v>
      </c>
      <c r="BQ238" t="s">
        <v>117</v>
      </c>
      <c r="BR238" t="s">
        <v>118</v>
      </c>
      <c r="BS238" t="s">
        <v>119</v>
      </c>
      <c r="BT238" t="s">
        <v>120</v>
      </c>
      <c r="BV238" t="s">
        <v>1627</v>
      </c>
      <c r="BW238" t="b">
        <v>0</v>
      </c>
      <c r="BX238" t="b">
        <v>1</v>
      </c>
      <c r="BY238">
        <f>VLOOKUP(AA238,Comps2,6,FALSE)</f>
        <v>320</v>
      </c>
      <c r="BZ238">
        <f>VLOOKUP(AA238,Comps2,7,FALSE)</f>
        <v>346</v>
      </c>
      <c r="CA238" t="str">
        <f>VLOOKUP(AA238,Comps2,8,FALSE)</f>
        <v>mm</v>
      </c>
      <c r="CB238" t="str">
        <f>VLOOKUP(AA238,Comps2,9,FALSE)</f>
        <v>Field</v>
      </c>
      <c r="CC238">
        <f>VLOOKUP(AA238,Comps2,10,FALSE)</f>
        <v>415</v>
      </c>
      <c r="CD238" t="str">
        <f>VLOOKUP(AA238,Comps2,11,FALSE)</f>
        <v>g</v>
      </c>
      <c r="CE238" t="str">
        <f>VLOOKUP(AA238,Comps2,12,FALSE)</f>
        <v>Field</v>
      </c>
      <c r="CF238">
        <f>VLOOKUP(AA238,Comps2,13,FALSE)</f>
        <v>0</v>
      </c>
      <c r="CG238" t="e">
        <f>VLOOKUP(AA238,Comps2,14,FALSE)</f>
        <v>#N/A</v>
      </c>
      <c r="CH238" t="str">
        <f>VLOOKUP(AA238,Comps2,15,FALSE)</f>
        <v>LAB</v>
      </c>
    </row>
    <row r="239" spans="1:86" x14ac:dyDescent="0.25">
      <c r="A239" s="1">
        <v>44838</v>
      </c>
      <c r="B239">
        <v>10</v>
      </c>
      <c r="C239">
        <v>2022</v>
      </c>
      <c r="D239" t="s">
        <v>1112</v>
      </c>
      <c r="E239" t="s">
        <v>1113</v>
      </c>
      <c r="F239" t="s">
        <v>78</v>
      </c>
      <c r="G239" t="s">
        <v>79</v>
      </c>
      <c r="H239" t="s">
        <v>80</v>
      </c>
      <c r="I239" t="s">
        <v>81</v>
      </c>
      <c r="J239" t="s">
        <v>82</v>
      </c>
      <c r="K239" t="s">
        <v>83</v>
      </c>
      <c r="M239" t="s">
        <v>527</v>
      </c>
      <c r="N239" t="s">
        <v>86</v>
      </c>
      <c r="O239" s="2">
        <v>0.31944444444444448</v>
      </c>
      <c r="P239" t="s">
        <v>528</v>
      </c>
      <c r="Q239">
        <v>1</v>
      </c>
      <c r="R239" t="s">
        <v>88</v>
      </c>
      <c r="S239">
        <v>33.458264972549003</v>
      </c>
      <c r="T239">
        <v>-117.696585843137</v>
      </c>
      <c r="U239" t="s">
        <v>89</v>
      </c>
      <c r="V239" t="b">
        <v>0</v>
      </c>
      <c r="W239">
        <v>9</v>
      </c>
      <c r="X239" t="s">
        <v>529</v>
      </c>
      <c r="Y239" t="s">
        <v>91</v>
      </c>
      <c r="AA239" t="s">
        <v>1166</v>
      </c>
      <c r="AB239" t="s">
        <v>758</v>
      </c>
      <c r="AC239" t="s">
        <v>759</v>
      </c>
      <c r="AD239" t="s">
        <v>96</v>
      </c>
      <c r="AE239">
        <v>1</v>
      </c>
      <c r="AF239" t="s">
        <v>1167</v>
      </c>
      <c r="AG239" t="b">
        <v>1</v>
      </c>
      <c r="AH239" t="s">
        <v>1168</v>
      </c>
      <c r="AI239" t="s">
        <v>99</v>
      </c>
      <c r="AJ239" t="s">
        <v>100</v>
      </c>
      <c r="AK239">
        <v>69.33</v>
      </c>
      <c r="AL239" t="s">
        <v>101</v>
      </c>
      <c r="AN239" t="s">
        <v>1169</v>
      </c>
      <c r="AO239">
        <v>1</v>
      </c>
      <c r="AP239" t="s">
        <v>103</v>
      </c>
      <c r="AQ239">
        <v>325</v>
      </c>
      <c r="AR239" t="s">
        <v>101</v>
      </c>
      <c r="AS239" t="s">
        <v>83</v>
      </c>
      <c r="AT239" t="s">
        <v>104</v>
      </c>
      <c r="AU239" t="s">
        <v>1170</v>
      </c>
      <c r="AV239" t="s">
        <v>106</v>
      </c>
      <c r="AW239" t="s">
        <v>107</v>
      </c>
      <c r="AX239">
        <v>7</v>
      </c>
      <c r="AY239" t="s">
        <v>108</v>
      </c>
      <c r="AZ239" t="s">
        <v>109</v>
      </c>
      <c r="BA239" t="s">
        <v>110</v>
      </c>
      <c r="BB239" t="s">
        <v>111</v>
      </c>
      <c r="BC239" t="s">
        <v>738</v>
      </c>
      <c r="BD239" s="1">
        <v>44974</v>
      </c>
      <c r="BE239" t="s">
        <v>1171</v>
      </c>
      <c r="BF239" s="1">
        <v>44838</v>
      </c>
      <c r="BG239" t="s">
        <v>114</v>
      </c>
      <c r="BH239" s="1">
        <v>44973</v>
      </c>
      <c r="BI239">
        <v>1</v>
      </c>
      <c r="BJ239">
        <v>1.21</v>
      </c>
      <c r="BK239">
        <v>1.21</v>
      </c>
      <c r="BL239" t="s">
        <v>123</v>
      </c>
      <c r="BM239" t="s">
        <v>124</v>
      </c>
      <c r="BN239">
        <v>0.06</v>
      </c>
      <c r="BO239">
        <v>0.18</v>
      </c>
      <c r="BP239">
        <v>1</v>
      </c>
      <c r="BQ239" t="s">
        <v>117</v>
      </c>
      <c r="BR239" t="s">
        <v>118</v>
      </c>
      <c r="BS239" t="s">
        <v>119</v>
      </c>
      <c r="BT239" t="s">
        <v>120</v>
      </c>
      <c r="BW239" t="b">
        <v>0</v>
      </c>
      <c r="BX239" t="b">
        <v>1</v>
      </c>
      <c r="BY239">
        <f>VLOOKUP(AA239,Comps2,6,FALSE)</f>
        <v>242</v>
      </c>
      <c r="BZ239">
        <f>VLOOKUP(AA239,Comps2,7,FALSE)</f>
        <v>267</v>
      </c>
      <c r="CA239" t="str">
        <f>VLOOKUP(AA239,Comps2,8,FALSE)</f>
        <v>mm</v>
      </c>
      <c r="CB239" t="str">
        <f>VLOOKUP(AA239,Comps2,9,FALSE)</f>
        <v>Field</v>
      </c>
      <c r="CC239">
        <f>VLOOKUP(AA239,Comps2,10,FALSE)</f>
        <v>180</v>
      </c>
      <c r="CD239" t="str">
        <f>VLOOKUP(AA239,Comps2,11,FALSE)</f>
        <v>g</v>
      </c>
      <c r="CE239" t="str">
        <f>VLOOKUP(AA239,Comps2,12,FALSE)</f>
        <v>Field</v>
      </c>
      <c r="CF239">
        <f>VLOOKUP(AA239,Comps2,13,FALSE)</f>
        <v>0</v>
      </c>
      <c r="CG239" t="e">
        <f>VLOOKUP(AA239,Comps2,14,FALSE)</f>
        <v>#N/A</v>
      </c>
      <c r="CH239" t="str">
        <f>VLOOKUP(AA239,Comps2,15,FALSE)</f>
        <v>LAB</v>
      </c>
    </row>
    <row r="240" spans="1:86" x14ac:dyDescent="0.25">
      <c r="A240" s="1">
        <v>44838</v>
      </c>
      <c r="B240">
        <v>10</v>
      </c>
      <c r="C240">
        <v>2022</v>
      </c>
      <c r="D240" t="s">
        <v>1112</v>
      </c>
      <c r="E240" t="s">
        <v>1113</v>
      </c>
      <c r="F240" t="s">
        <v>78</v>
      </c>
      <c r="G240" t="s">
        <v>79</v>
      </c>
      <c r="H240" t="s">
        <v>80</v>
      </c>
      <c r="I240" t="s">
        <v>81</v>
      </c>
      <c r="J240" t="s">
        <v>82</v>
      </c>
      <c r="K240" t="s">
        <v>83</v>
      </c>
      <c r="M240" t="s">
        <v>527</v>
      </c>
      <c r="N240" t="s">
        <v>86</v>
      </c>
      <c r="O240" s="2">
        <v>0.31944444444444448</v>
      </c>
      <c r="P240" t="s">
        <v>528</v>
      </c>
      <c r="Q240">
        <v>1</v>
      </c>
      <c r="R240" t="s">
        <v>88</v>
      </c>
      <c r="S240">
        <v>33.458264972549003</v>
      </c>
      <c r="T240">
        <v>-117.696585843137</v>
      </c>
      <c r="U240" t="s">
        <v>89</v>
      </c>
      <c r="V240" t="b">
        <v>0</v>
      </c>
      <c r="W240">
        <v>9</v>
      </c>
      <c r="X240" t="s">
        <v>529</v>
      </c>
      <c r="Y240" t="s">
        <v>91</v>
      </c>
      <c r="AA240" t="s">
        <v>1172</v>
      </c>
      <c r="AB240" t="s">
        <v>758</v>
      </c>
      <c r="AC240" t="s">
        <v>759</v>
      </c>
      <c r="AD240" t="s">
        <v>96</v>
      </c>
      <c r="AE240">
        <v>1</v>
      </c>
      <c r="AF240" t="s">
        <v>1173</v>
      </c>
      <c r="AG240" t="b">
        <v>1</v>
      </c>
      <c r="AH240" t="s">
        <v>1174</v>
      </c>
      <c r="AI240" t="s">
        <v>99</v>
      </c>
      <c r="AJ240" t="s">
        <v>100</v>
      </c>
      <c r="AK240">
        <v>69.33</v>
      </c>
      <c r="AL240" t="s">
        <v>101</v>
      </c>
      <c r="AN240" t="s">
        <v>1169</v>
      </c>
      <c r="AO240">
        <v>1</v>
      </c>
      <c r="AP240" t="s">
        <v>103</v>
      </c>
      <c r="AQ240">
        <v>325</v>
      </c>
      <c r="AR240" t="s">
        <v>101</v>
      </c>
      <c r="AS240" t="s">
        <v>83</v>
      </c>
      <c r="AT240" t="s">
        <v>104</v>
      </c>
      <c r="AU240" t="s">
        <v>1170</v>
      </c>
      <c r="AV240" t="s">
        <v>106</v>
      </c>
      <c r="AW240" t="s">
        <v>107</v>
      </c>
      <c r="AX240">
        <v>7</v>
      </c>
      <c r="AY240" t="s">
        <v>108</v>
      </c>
      <c r="AZ240" t="s">
        <v>109</v>
      </c>
      <c r="BA240" t="s">
        <v>110</v>
      </c>
      <c r="BB240" t="s">
        <v>111</v>
      </c>
      <c r="BC240" t="s">
        <v>738</v>
      </c>
      <c r="BD240" s="1">
        <v>44974</v>
      </c>
      <c r="BE240" t="s">
        <v>1171</v>
      </c>
      <c r="BF240" s="1">
        <v>44838</v>
      </c>
      <c r="BG240" t="s">
        <v>114</v>
      </c>
      <c r="BH240" s="1">
        <v>44973</v>
      </c>
      <c r="BI240">
        <v>1</v>
      </c>
      <c r="BJ240">
        <v>1.21</v>
      </c>
      <c r="BK240">
        <v>1.21</v>
      </c>
      <c r="BL240" t="s">
        <v>123</v>
      </c>
      <c r="BM240" t="s">
        <v>124</v>
      </c>
      <c r="BN240">
        <v>0.06</v>
      </c>
      <c r="BO240">
        <v>0.18</v>
      </c>
      <c r="BP240">
        <v>1</v>
      </c>
      <c r="BQ240" t="s">
        <v>117</v>
      </c>
      <c r="BR240" t="s">
        <v>118</v>
      </c>
      <c r="BS240" t="s">
        <v>119</v>
      </c>
      <c r="BT240" t="s">
        <v>120</v>
      </c>
      <c r="BW240" t="b">
        <v>0</v>
      </c>
      <c r="BX240" t="b">
        <v>1</v>
      </c>
      <c r="BY240">
        <f>VLOOKUP(AA240,Comps2,6,FALSE)</f>
        <v>241</v>
      </c>
      <c r="BZ240">
        <f>VLOOKUP(AA240,Comps2,7,FALSE)</f>
        <v>265</v>
      </c>
      <c r="CA240" t="str">
        <f>VLOOKUP(AA240,Comps2,8,FALSE)</f>
        <v>mm</v>
      </c>
      <c r="CB240" t="str">
        <f>VLOOKUP(AA240,Comps2,9,FALSE)</f>
        <v>Field</v>
      </c>
      <c r="CC240">
        <f>VLOOKUP(AA240,Comps2,10,FALSE)</f>
        <v>180</v>
      </c>
      <c r="CD240" t="str">
        <f>VLOOKUP(AA240,Comps2,11,FALSE)</f>
        <v>g</v>
      </c>
      <c r="CE240" t="str">
        <f>VLOOKUP(AA240,Comps2,12,FALSE)</f>
        <v>Field</v>
      </c>
      <c r="CF240">
        <f>VLOOKUP(AA240,Comps2,13,FALSE)</f>
        <v>0</v>
      </c>
      <c r="CG240" t="e">
        <f>VLOOKUP(AA240,Comps2,14,FALSE)</f>
        <v>#N/A</v>
      </c>
      <c r="CH240" t="str">
        <f>VLOOKUP(AA240,Comps2,15,FALSE)</f>
        <v>LAB</v>
      </c>
    </row>
    <row r="241" spans="1:86" x14ac:dyDescent="0.25">
      <c r="A241" s="1">
        <v>44838</v>
      </c>
      <c r="B241">
        <v>10</v>
      </c>
      <c r="C241">
        <v>2022</v>
      </c>
      <c r="D241" t="s">
        <v>1112</v>
      </c>
      <c r="E241" t="s">
        <v>1113</v>
      </c>
      <c r="F241" t="s">
        <v>78</v>
      </c>
      <c r="G241" t="s">
        <v>79</v>
      </c>
      <c r="H241" t="s">
        <v>80</v>
      </c>
      <c r="I241" t="s">
        <v>81</v>
      </c>
      <c r="J241" t="s">
        <v>82</v>
      </c>
      <c r="K241" t="s">
        <v>83</v>
      </c>
      <c r="M241" t="s">
        <v>527</v>
      </c>
      <c r="N241" t="s">
        <v>86</v>
      </c>
      <c r="O241" s="2">
        <v>0.31944444444444448</v>
      </c>
      <c r="P241" t="s">
        <v>528</v>
      </c>
      <c r="Q241">
        <v>1</v>
      </c>
      <c r="R241" t="s">
        <v>88</v>
      </c>
      <c r="S241">
        <v>33.458264972549003</v>
      </c>
      <c r="T241">
        <v>-117.696585843137</v>
      </c>
      <c r="U241" t="s">
        <v>89</v>
      </c>
      <c r="V241" t="b">
        <v>0</v>
      </c>
      <c r="W241">
        <v>9</v>
      </c>
      <c r="X241" t="s">
        <v>529</v>
      </c>
      <c r="Y241" t="s">
        <v>91</v>
      </c>
      <c r="AA241" t="s">
        <v>1175</v>
      </c>
      <c r="AB241" t="s">
        <v>758</v>
      </c>
      <c r="AC241" t="s">
        <v>759</v>
      </c>
      <c r="AD241" t="s">
        <v>96</v>
      </c>
      <c r="AE241">
        <v>1</v>
      </c>
      <c r="AF241" t="s">
        <v>1176</v>
      </c>
      <c r="AG241" t="b">
        <v>1</v>
      </c>
      <c r="AH241" t="s">
        <v>1177</v>
      </c>
      <c r="AI241" t="s">
        <v>99</v>
      </c>
      <c r="AJ241" t="s">
        <v>100</v>
      </c>
      <c r="AK241">
        <v>56.88</v>
      </c>
      <c r="AL241" t="s">
        <v>101</v>
      </c>
      <c r="AN241" t="s">
        <v>1169</v>
      </c>
      <c r="AO241">
        <v>1</v>
      </c>
      <c r="AP241" t="s">
        <v>103</v>
      </c>
      <c r="AQ241">
        <v>325</v>
      </c>
      <c r="AR241" t="s">
        <v>101</v>
      </c>
      <c r="AS241" t="s">
        <v>83</v>
      </c>
      <c r="AT241" t="s">
        <v>104</v>
      </c>
      <c r="AU241" t="s">
        <v>1170</v>
      </c>
      <c r="AV241" t="s">
        <v>106</v>
      </c>
      <c r="AW241" t="s">
        <v>107</v>
      </c>
      <c r="AX241">
        <v>7</v>
      </c>
      <c r="AY241" t="s">
        <v>108</v>
      </c>
      <c r="AZ241" t="s">
        <v>109</v>
      </c>
      <c r="BA241" t="s">
        <v>110</v>
      </c>
      <c r="BB241" t="s">
        <v>111</v>
      </c>
      <c r="BC241" t="s">
        <v>738</v>
      </c>
      <c r="BD241" s="1">
        <v>44974</v>
      </c>
      <c r="BE241" t="s">
        <v>1171</v>
      </c>
      <c r="BF241" s="1">
        <v>44838</v>
      </c>
      <c r="BG241" t="s">
        <v>114</v>
      </c>
      <c r="BH241" s="1">
        <v>44973</v>
      </c>
      <c r="BI241">
        <v>1</v>
      </c>
      <c r="BJ241">
        <v>1.21</v>
      </c>
      <c r="BK241">
        <v>1.21</v>
      </c>
      <c r="BL241" t="s">
        <v>123</v>
      </c>
      <c r="BM241" t="s">
        <v>124</v>
      </c>
      <c r="BN241">
        <v>0.06</v>
      </c>
      <c r="BO241">
        <v>0.18</v>
      </c>
      <c r="BP241">
        <v>1</v>
      </c>
      <c r="BQ241" t="s">
        <v>117</v>
      </c>
      <c r="BR241" t="s">
        <v>118</v>
      </c>
      <c r="BS241" t="s">
        <v>119</v>
      </c>
      <c r="BT241" t="s">
        <v>120</v>
      </c>
      <c r="BW241" t="b">
        <v>0</v>
      </c>
      <c r="BX241" t="b">
        <v>1</v>
      </c>
      <c r="BY241">
        <f>VLOOKUP(AA241,Comps2,6,FALSE)</f>
        <v>248</v>
      </c>
      <c r="BZ241">
        <f>VLOOKUP(AA241,Comps2,7,FALSE)</f>
        <v>260</v>
      </c>
      <c r="CA241" t="str">
        <f>VLOOKUP(AA241,Comps2,8,FALSE)</f>
        <v>mm</v>
      </c>
      <c r="CB241" t="str">
        <f>VLOOKUP(AA241,Comps2,9,FALSE)</f>
        <v>Field</v>
      </c>
      <c r="CC241">
        <f>VLOOKUP(AA241,Comps2,10,FALSE)</f>
        <v>150</v>
      </c>
      <c r="CD241" t="str">
        <f>VLOOKUP(AA241,Comps2,11,FALSE)</f>
        <v>g</v>
      </c>
      <c r="CE241" t="str">
        <f>VLOOKUP(AA241,Comps2,12,FALSE)</f>
        <v>Field</v>
      </c>
      <c r="CF241">
        <f>VLOOKUP(AA241,Comps2,13,FALSE)</f>
        <v>0</v>
      </c>
      <c r="CG241" t="e">
        <f>VLOOKUP(AA241,Comps2,14,FALSE)</f>
        <v>#N/A</v>
      </c>
      <c r="CH241" t="str">
        <f>VLOOKUP(AA241,Comps2,15,FALSE)</f>
        <v>LAB</v>
      </c>
    </row>
    <row r="242" spans="1:86" x14ac:dyDescent="0.25">
      <c r="A242" s="1">
        <v>44838</v>
      </c>
      <c r="B242">
        <v>10</v>
      </c>
      <c r="C242">
        <v>2022</v>
      </c>
      <c r="D242" t="s">
        <v>1112</v>
      </c>
      <c r="E242" t="s">
        <v>1113</v>
      </c>
      <c r="F242" t="s">
        <v>78</v>
      </c>
      <c r="G242" t="s">
        <v>79</v>
      </c>
      <c r="H242" t="s">
        <v>80</v>
      </c>
      <c r="I242" t="s">
        <v>81</v>
      </c>
      <c r="J242" t="s">
        <v>82</v>
      </c>
      <c r="K242" t="s">
        <v>83</v>
      </c>
      <c r="M242" t="s">
        <v>527</v>
      </c>
      <c r="N242" t="s">
        <v>86</v>
      </c>
      <c r="O242" s="2">
        <v>0.31944444444444448</v>
      </c>
      <c r="P242" t="s">
        <v>528</v>
      </c>
      <c r="Q242">
        <v>1</v>
      </c>
      <c r="R242" t="s">
        <v>88</v>
      </c>
      <c r="S242">
        <v>33.458264972549003</v>
      </c>
      <c r="T242">
        <v>-117.696585843137</v>
      </c>
      <c r="U242" t="s">
        <v>89</v>
      </c>
      <c r="V242" t="b">
        <v>0</v>
      </c>
      <c r="W242">
        <v>9</v>
      </c>
      <c r="X242" t="s">
        <v>529</v>
      </c>
      <c r="Y242" t="s">
        <v>91</v>
      </c>
      <c r="AA242" t="s">
        <v>1178</v>
      </c>
      <c r="AB242" t="s">
        <v>758</v>
      </c>
      <c r="AC242" t="s">
        <v>759</v>
      </c>
      <c r="AD242" t="s">
        <v>96</v>
      </c>
      <c r="AE242">
        <v>1</v>
      </c>
      <c r="AF242" t="s">
        <v>1179</v>
      </c>
      <c r="AG242" t="b">
        <v>1</v>
      </c>
      <c r="AH242" t="s">
        <v>1180</v>
      </c>
      <c r="AI242" t="s">
        <v>99</v>
      </c>
      <c r="AJ242" t="s">
        <v>100</v>
      </c>
      <c r="AK242">
        <v>69.33</v>
      </c>
      <c r="AL242" t="s">
        <v>101</v>
      </c>
      <c r="AN242" t="s">
        <v>1169</v>
      </c>
      <c r="AO242">
        <v>1</v>
      </c>
      <c r="AP242" t="s">
        <v>103</v>
      </c>
      <c r="AQ242">
        <v>325</v>
      </c>
      <c r="AR242" t="s">
        <v>101</v>
      </c>
      <c r="AS242" t="s">
        <v>83</v>
      </c>
      <c r="AT242" t="s">
        <v>104</v>
      </c>
      <c r="AU242" t="s">
        <v>1170</v>
      </c>
      <c r="AV242" t="s">
        <v>106</v>
      </c>
      <c r="AW242" t="s">
        <v>107</v>
      </c>
      <c r="AX242">
        <v>7</v>
      </c>
      <c r="AY242" t="s">
        <v>108</v>
      </c>
      <c r="AZ242" t="s">
        <v>109</v>
      </c>
      <c r="BA242" t="s">
        <v>110</v>
      </c>
      <c r="BB242" t="s">
        <v>111</v>
      </c>
      <c r="BC242" t="s">
        <v>738</v>
      </c>
      <c r="BD242" s="1">
        <v>44974</v>
      </c>
      <c r="BE242" t="s">
        <v>1171</v>
      </c>
      <c r="BF242" s="1">
        <v>44838</v>
      </c>
      <c r="BG242" t="s">
        <v>114</v>
      </c>
      <c r="BH242" s="1">
        <v>44973</v>
      </c>
      <c r="BI242">
        <v>1</v>
      </c>
      <c r="BJ242">
        <v>1.21</v>
      </c>
      <c r="BK242">
        <v>1.21</v>
      </c>
      <c r="BL242" t="s">
        <v>123</v>
      </c>
      <c r="BM242" t="s">
        <v>124</v>
      </c>
      <c r="BN242">
        <v>0.06</v>
      </c>
      <c r="BO242">
        <v>0.18</v>
      </c>
      <c r="BP242">
        <v>1</v>
      </c>
      <c r="BQ242" t="s">
        <v>117</v>
      </c>
      <c r="BR242" t="s">
        <v>118</v>
      </c>
      <c r="BS242" t="s">
        <v>119</v>
      </c>
      <c r="BT242" t="s">
        <v>120</v>
      </c>
      <c r="BW242" t="b">
        <v>0</v>
      </c>
      <c r="BX242" t="b">
        <v>1</v>
      </c>
      <c r="BY242">
        <f>VLOOKUP(AA242,Comps2,6,FALSE)</f>
        <v>251</v>
      </c>
      <c r="BZ242">
        <f>VLOOKUP(AA242,Comps2,7,FALSE)</f>
        <v>277</v>
      </c>
      <c r="CA242" t="str">
        <f>VLOOKUP(AA242,Comps2,8,FALSE)</f>
        <v>mm</v>
      </c>
      <c r="CB242" t="str">
        <f>VLOOKUP(AA242,Comps2,9,FALSE)</f>
        <v>Field</v>
      </c>
      <c r="CC242">
        <f>VLOOKUP(AA242,Comps2,10,FALSE)</f>
        <v>180</v>
      </c>
      <c r="CD242" t="str">
        <f>VLOOKUP(AA242,Comps2,11,FALSE)</f>
        <v>g</v>
      </c>
      <c r="CE242" t="str">
        <f>VLOOKUP(AA242,Comps2,12,FALSE)</f>
        <v>Field</v>
      </c>
      <c r="CF242">
        <f>VLOOKUP(AA242,Comps2,13,FALSE)</f>
        <v>0</v>
      </c>
      <c r="CG242" t="e">
        <f>VLOOKUP(AA242,Comps2,14,FALSE)</f>
        <v>#N/A</v>
      </c>
      <c r="CH242" t="str">
        <f>VLOOKUP(AA242,Comps2,15,FALSE)</f>
        <v>LAB</v>
      </c>
    </row>
    <row r="243" spans="1:86" x14ac:dyDescent="0.25">
      <c r="A243" s="1">
        <v>44838</v>
      </c>
      <c r="B243">
        <v>10</v>
      </c>
      <c r="C243">
        <v>2022</v>
      </c>
      <c r="D243" t="s">
        <v>1112</v>
      </c>
      <c r="E243" t="s">
        <v>1113</v>
      </c>
      <c r="F243" t="s">
        <v>78</v>
      </c>
      <c r="G243" t="s">
        <v>79</v>
      </c>
      <c r="H243" t="s">
        <v>80</v>
      </c>
      <c r="I243" t="s">
        <v>81</v>
      </c>
      <c r="J243" t="s">
        <v>82</v>
      </c>
      <c r="K243" t="s">
        <v>83</v>
      </c>
      <c r="M243" t="s">
        <v>527</v>
      </c>
      <c r="N243" t="s">
        <v>86</v>
      </c>
      <c r="O243" s="2">
        <v>0.31944444444444448</v>
      </c>
      <c r="P243" t="s">
        <v>528</v>
      </c>
      <c r="Q243">
        <v>1</v>
      </c>
      <c r="R243" t="s">
        <v>88</v>
      </c>
      <c r="S243">
        <v>33.458264972549003</v>
      </c>
      <c r="T243">
        <v>-117.696585843137</v>
      </c>
      <c r="U243" t="s">
        <v>89</v>
      </c>
      <c r="V243" t="b">
        <v>0</v>
      </c>
      <c r="W243">
        <v>9</v>
      </c>
      <c r="X243" t="s">
        <v>529</v>
      </c>
      <c r="Y243" t="s">
        <v>91</v>
      </c>
      <c r="AA243" t="s">
        <v>1181</v>
      </c>
      <c r="AB243" t="s">
        <v>758</v>
      </c>
      <c r="AC243" t="s">
        <v>759</v>
      </c>
      <c r="AD243" t="s">
        <v>96</v>
      </c>
      <c r="AE243">
        <v>1</v>
      </c>
      <c r="AF243" t="s">
        <v>1182</v>
      </c>
      <c r="AG243" t="b">
        <v>1</v>
      </c>
      <c r="AH243" t="s">
        <v>1183</v>
      </c>
      <c r="AI243" t="s">
        <v>99</v>
      </c>
      <c r="AJ243" t="s">
        <v>100</v>
      </c>
      <c r="AK243">
        <v>60.13</v>
      </c>
      <c r="AL243" t="s">
        <v>101</v>
      </c>
      <c r="AN243" t="s">
        <v>1169</v>
      </c>
      <c r="AO243">
        <v>1</v>
      </c>
      <c r="AP243" t="s">
        <v>103</v>
      </c>
      <c r="AQ243">
        <v>325</v>
      </c>
      <c r="AR243" t="s">
        <v>101</v>
      </c>
      <c r="AS243" t="s">
        <v>83</v>
      </c>
      <c r="AT243" t="s">
        <v>104</v>
      </c>
      <c r="AU243" t="s">
        <v>1170</v>
      </c>
      <c r="AV243" t="s">
        <v>106</v>
      </c>
      <c r="AW243" t="s">
        <v>107</v>
      </c>
      <c r="AX243">
        <v>7</v>
      </c>
      <c r="AY243" t="s">
        <v>108</v>
      </c>
      <c r="AZ243" t="s">
        <v>109</v>
      </c>
      <c r="BA243" t="s">
        <v>110</v>
      </c>
      <c r="BB243" t="s">
        <v>111</v>
      </c>
      <c r="BC243" t="s">
        <v>738</v>
      </c>
      <c r="BD243" s="1">
        <v>44974</v>
      </c>
      <c r="BE243" t="s">
        <v>1171</v>
      </c>
      <c r="BF243" s="1">
        <v>44838</v>
      </c>
      <c r="BG243" t="s">
        <v>114</v>
      </c>
      <c r="BH243" s="1">
        <v>44973</v>
      </c>
      <c r="BI243">
        <v>1</v>
      </c>
      <c r="BJ243">
        <v>1.21</v>
      </c>
      <c r="BK243">
        <v>1.21</v>
      </c>
      <c r="BL243" t="s">
        <v>123</v>
      </c>
      <c r="BM243" t="s">
        <v>124</v>
      </c>
      <c r="BN243">
        <v>0.06</v>
      </c>
      <c r="BO243">
        <v>0.18</v>
      </c>
      <c r="BP243">
        <v>1</v>
      </c>
      <c r="BQ243" t="s">
        <v>117</v>
      </c>
      <c r="BR243" t="s">
        <v>118</v>
      </c>
      <c r="BS243" t="s">
        <v>119</v>
      </c>
      <c r="BT243" t="s">
        <v>120</v>
      </c>
      <c r="BW243" t="b">
        <v>0</v>
      </c>
      <c r="BX243" t="b">
        <v>1</v>
      </c>
      <c r="BY243">
        <f>VLOOKUP(AA243,Comps2,6,FALSE)</f>
        <v>230</v>
      </c>
      <c r="BZ243">
        <f>VLOOKUP(AA243,Comps2,7,FALSE)</f>
        <v>256</v>
      </c>
      <c r="CA243" t="str">
        <f>VLOOKUP(AA243,Comps2,8,FALSE)</f>
        <v>mm</v>
      </c>
      <c r="CB243" t="str">
        <f>VLOOKUP(AA243,Comps2,9,FALSE)</f>
        <v>Field</v>
      </c>
      <c r="CC243">
        <f>VLOOKUP(AA243,Comps2,10,FALSE)</f>
        <v>155</v>
      </c>
      <c r="CD243" t="str">
        <f>VLOOKUP(AA243,Comps2,11,FALSE)</f>
        <v>g</v>
      </c>
      <c r="CE243" t="str">
        <f>VLOOKUP(AA243,Comps2,12,FALSE)</f>
        <v>Field</v>
      </c>
      <c r="CF243">
        <f>VLOOKUP(AA243,Comps2,13,FALSE)</f>
        <v>0</v>
      </c>
      <c r="CG243" t="e">
        <f>VLOOKUP(AA243,Comps2,14,FALSE)</f>
        <v>#N/A</v>
      </c>
      <c r="CH243" t="str">
        <f>VLOOKUP(AA243,Comps2,15,FALSE)</f>
        <v>LAB</v>
      </c>
    </row>
    <row r="244" spans="1:86" x14ac:dyDescent="0.25">
      <c r="A244" s="1">
        <v>44838</v>
      </c>
      <c r="B244">
        <v>10</v>
      </c>
      <c r="C244">
        <v>2022</v>
      </c>
      <c r="D244" t="s">
        <v>1112</v>
      </c>
      <c r="E244" t="s">
        <v>1113</v>
      </c>
      <c r="F244" t="s">
        <v>78</v>
      </c>
      <c r="G244" t="s">
        <v>79</v>
      </c>
      <c r="H244" t="s">
        <v>80</v>
      </c>
      <c r="I244" t="s">
        <v>81</v>
      </c>
      <c r="J244" t="s">
        <v>82</v>
      </c>
      <c r="K244" t="s">
        <v>83</v>
      </c>
      <c r="M244" t="s">
        <v>527</v>
      </c>
      <c r="N244" t="s">
        <v>86</v>
      </c>
      <c r="O244" s="2">
        <v>0.31944444444444448</v>
      </c>
      <c r="P244" t="s">
        <v>528</v>
      </c>
      <c r="Q244">
        <v>1</v>
      </c>
      <c r="R244" t="s">
        <v>88</v>
      </c>
      <c r="S244">
        <v>33.458264972549003</v>
      </c>
      <c r="T244">
        <v>-117.696585843137</v>
      </c>
      <c r="U244" t="s">
        <v>89</v>
      </c>
      <c r="V244" t="b">
        <v>0</v>
      </c>
      <c r="W244">
        <v>9</v>
      </c>
      <c r="X244" t="s">
        <v>529</v>
      </c>
      <c r="Y244" t="s">
        <v>91</v>
      </c>
      <c r="AA244" t="s">
        <v>1184</v>
      </c>
      <c r="AB244" t="s">
        <v>1185</v>
      </c>
      <c r="AC244" t="s">
        <v>1186</v>
      </c>
      <c r="AD244" t="s">
        <v>96</v>
      </c>
      <c r="AE244">
        <v>1</v>
      </c>
      <c r="AF244" t="s">
        <v>1187</v>
      </c>
      <c r="AG244" t="b">
        <v>1</v>
      </c>
      <c r="AH244" t="s">
        <v>1188</v>
      </c>
      <c r="AI244" t="s">
        <v>99</v>
      </c>
      <c r="AJ244" t="s">
        <v>100</v>
      </c>
      <c r="AK244">
        <v>63.94</v>
      </c>
      <c r="AL244" t="s">
        <v>101</v>
      </c>
      <c r="AN244" t="s">
        <v>1189</v>
      </c>
      <c r="AO244">
        <v>1</v>
      </c>
      <c r="AP244" t="s">
        <v>103</v>
      </c>
      <c r="AQ244">
        <v>340.11</v>
      </c>
      <c r="AR244" t="s">
        <v>101</v>
      </c>
      <c r="AS244" t="s">
        <v>83</v>
      </c>
      <c r="AT244" t="s">
        <v>104</v>
      </c>
      <c r="AU244" t="s">
        <v>1190</v>
      </c>
      <c r="AV244" t="s">
        <v>106</v>
      </c>
      <c r="AW244" t="s">
        <v>107</v>
      </c>
      <c r="AX244">
        <v>7</v>
      </c>
      <c r="AY244" t="s">
        <v>108</v>
      </c>
      <c r="AZ244" t="s">
        <v>109</v>
      </c>
      <c r="BA244" t="s">
        <v>110</v>
      </c>
      <c r="BB244" t="s">
        <v>111</v>
      </c>
      <c r="BC244" t="s">
        <v>1618</v>
      </c>
      <c r="BD244" s="1">
        <v>45020</v>
      </c>
      <c r="BE244" t="s">
        <v>1191</v>
      </c>
      <c r="BF244" s="1">
        <v>44838</v>
      </c>
      <c r="BG244" t="s">
        <v>114</v>
      </c>
      <c r="BH244" s="1">
        <v>44981</v>
      </c>
      <c r="BI244">
        <v>1</v>
      </c>
      <c r="BJ244">
        <v>2.27</v>
      </c>
      <c r="BK244">
        <v>2.27</v>
      </c>
      <c r="BL244" t="s">
        <v>123</v>
      </c>
      <c r="BM244" t="s">
        <v>124</v>
      </c>
      <c r="BN244">
        <v>0.06</v>
      </c>
      <c r="BO244">
        <v>0.18</v>
      </c>
      <c r="BP244">
        <v>1</v>
      </c>
      <c r="BQ244" t="s">
        <v>117</v>
      </c>
      <c r="BR244" t="s">
        <v>118</v>
      </c>
      <c r="BS244" t="s">
        <v>119</v>
      </c>
      <c r="BT244" t="s">
        <v>120</v>
      </c>
      <c r="BW244" t="b">
        <v>0</v>
      </c>
      <c r="BX244" t="b">
        <v>1</v>
      </c>
      <c r="BY244">
        <f>VLOOKUP(AA244,Comps2,6,FALSE)</f>
        <v>143</v>
      </c>
      <c r="BZ244">
        <f>VLOOKUP(AA244,Comps2,7,FALSE)</f>
        <v>159</v>
      </c>
      <c r="CA244" t="str">
        <f>VLOOKUP(AA244,Comps2,8,FALSE)</f>
        <v>mm</v>
      </c>
      <c r="CB244" t="str">
        <f>VLOOKUP(AA244,Comps2,9,FALSE)</f>
        <v>Field</v>
      </c>
      <c r="CC244">
        <f>VLOOKUP(AA244,Comps2,10,FALSE)</f>
        <v>70</v>
      </c>
      <c r="CD244" t="str">
        <f>VLOOKUP(AA244,Comps2,11,FALSE)</f>
        <v>g</v>
      </c>
      <c r="CE244" t="str">
        <f>VLOOKUP(AA244,Comps2,12,FALSE)</f>
        <v>Field</v>
      </c>
      <c r="CF244">
        <f>VLOOKUP(AA244,Comps2,13,FALSE)</f>
        <v>0</v>
      </c>
      <c r="CG244" t="e">
        <f>VLOOKUP(AA244,Comps2,14,FALSE)</f>
        <v>#N/A</v>
      </c>
      <c r="CH244" t="str">
        <f>VLOOKUP(AA244,Comps2,15,FALSE)</f>
        <v>LAB</v>
      </c>
    </row>
    <row r="245" spans="1:86" x14ac:dyDescent="0.25">
      <c r="A245" s="1">
        <v>44838</v>
      </c>
      <c r="B245">
        <v>10</v>
      </c>
      <c r="C245">
        <v>2022</v>
      </c>
      <c r="D245" t="s">
        <v>1112</v>
      </c>
      <c r="E245" t="s">
        <v>1113</v>
      </c>
      <c r="F245" t="s">
        <v>78</v>
      </c>
      <c r="G245" t="s">
        <v>79</v>
      </c>
      <c r="H245" t="s">
        <v>80</v>
      </c>
      <c r="I245" t="s">
        <v>81</v>
      </c>
      <c r="J245" t="s">
        <v>82</v>
      </c>
      <c r="K245" t="s">
        <v>83</v>
      </c>
      <c r="M245" t="s">
        <v>527</v>
      </c>
      <c r="N245" t="s">
        <v>86</v>
      </c>
      <c r="O245" s="2">
        <v>0.31944444444444448</v>
      </c>
      <c r="P245" t="s">
        <v>528</v>
      </c>
      <c r="Q245">
        <v>1</v>
      </c>
      <c r="R245" t="s">
        <v>88</v>
      </c>
      <c r="S245">
        <v>33.458264972549003</v>
      </c>
      <c r="T245">
        <v>-117.696585843137</v>
      </c>
      <c r="U245" t="s">
        <v>89</v>
      </c>
      <c r="V245" t="b">
        <v>0</v>
      </c>
      <c r="W245">
        <v>9</v>
      </c>
      <c r="X245" t="s">
        <v>529</v>
      </c>
      <c r="Y245" t="s">
        <v>91</v>
      </c>
      <c r="AA245" t="s">
        <v>1192</v>
      </c>
      <c r="AB245" t="s">
        <v>1185</v>
      </c>
      <c r="AC245" t="s">
        <v>1186</v>
      </c>
      <c r="AD245" t="s">
        <v>96</v>
      </c>
      <c r="AE245">
        <v>1</v>
      </c>
      <c r="AF245" t="s">
        <v>1193</v>
      </c>
      <c r="AG245" t="b">
        <v>1</v>
      </c>
      <c r="AH245" t="s">
        <v>1194</v>
      </c>
      <c r="AI245" t="s">
        <v>99</v>
      </c>
      <c r="AJ245" t="s">
        <v>100</v>
      </c>
      <c r="AK245">
        <v>66.69</v>
      </c>
      <c r="AL245" t="s">
        <v>101</v>
      </c>
      <c r="AN245" t="s">
        <v>1189</v>
      </c>
      <c r="AO245">
        <v>1</v>
      </c>
      <c r="AP245" t="s">
        <v>103</v>
      </c>
      <c r="AQ245">
        <v>340.11</v>
      </c>
      <c r="AR245" t="s">
        <v>101</v>
      </c>
      <c r="AS245" t="s">
        <v>83</v>
      </c>
      <c r="AT245" t="s">
        <v>104</v>
      </c>
      <c r="AU245" t="s">
        <v>1190</v>
      </c>
      <c r="AV245" t="s">
        <v>106</v>
      </c>
      <c r="AW245" t="s">
        <v>107</v>
      </c>
      <c r="AX245">
        <v>7</v>
      </c>
      <c r="AY245" t="s">
        <v>108</v>
      </c>
      <c r="AZ245" t="s">
        <v>109</v>
      </c>
      <c r="BA245" t="s">
        <v>110</v>
      </c>
      <c r="BB245" t="s">
        <v>111</v>
      </c>
      <c r="BC245" t="s">
        <v>1618</v>
      </c>
      <c r="BD245" s="1">
        <v>45020</v>
      </c>
      <c r="BE245" t="s">
        <v>1191</v>
      </c>
      <c r="BF245" s="1">
        <v>44838</v>
      </c>
      <c r="BG245" t="s">
        <v>114</v>
      </c>
      <c r="BH245" s="1">
        <v>44981</v>
      </c>
      <c r="BI245">
        <v>1</v>
      </c>
      <c r="BJ245">
        <v>2.27</v>
      </c>
      <c r="BK245">
        <v>2.27</v>
      </c>
      <c r="BL245" t="s">
        <v>123</v>
      </c>
      <c r="BM245" t="s">
        <v>124</v>
      </c>
      <c r="BN245">
        <v>0.06</v>
      </c>
      <c r="BO245">
        <v>0.18</v>
      </c>
      <c r="BP245">
        <v>1</v>
      </c>
      <c r="BQ245" t="s">
        <v>117</v>
      </c>
      <c r="BR245" t="s">
        <v>118</v>
      </c>
      <c r="BS245" t="s">
        <v>119</v>
      </c>
      <c r="BT245" t="s">
        <v>120</v>
      </c>
      <c r="BW245" t="b">
        <v>0</v>
      </c>
      <c r="BX245" t="b">
        <v>1</v>
      </c>
      <c r="BY245">
        <f>VLOOKUP(AA245,Comps2,6,FALSE)</f>
        <v>148</v>
      </c>
      <c r="BZ245">
        <f>VLOOKUP(AA245,Comps2,7,FALSE)</f>
        <v>161</v>
      </c>
      <c r="CA245" t="str">
        <f>VLOOKUP(AA245,Comps2,8,FALSE)</f>
        <v>mm</v>
      </c>
      <c r="CB245" t="str">
        <f>VLOOKUP(AA245,Comps2,9,FALSE)</f>
        <v>Field</v>
      </c>
      <c r="CC245">
        <f>VLOOKUP(AA245,Comps2,10,FALSE)</f>
        <v>70</v>
      </c>
      <c r="CD245" t="str">
        <f>VLOOKUP(AA245,Comps2,11,FALSE)</f>
        <v>g</v>
      </c>
      <c r="CE245" t="str">
        <f>VLOOKUP(AA245,Comps2,12,FALSE)</f>
        <v>Field</v>
      </c>
      <c r="CF245">
        <f>VLOOKUP(AA245,Comps2,13,FALSE)</f>
        <v>0</v>
      </c>
      <c r="CG245" t="e">
        <f>VLOOKUP(AA245,Comps2,14,FALSE)</f>
        <v>#N/A</v>
      </c>
      <c r="CH245" t="str">
        <f>VLOOKUP(AA245,Comps2,15,FALSE)</f>
        <v>LAB</v>
      </c>
    </row>
    <row r="246" spans="1:86" x14ac:dyDescent="0.25">
      <c r="A246" s="1">
        <v>44838</v>
      </c>
      <c r="B246">
        <v>10</v>
      </c>
      <c r="C246">
        <v>2022</v>
      </c>
      <c r="D246" t="s">
        <v>1112</v>
      </c>
      <c r="E246" t="s">
        <v>1113</v>
      </c>
      <c r="F246" t="s">
        <v>78</v>
      </c>
      <c r="G246" t="s">
        <v>79</v>
      </c>
      <c r="H246" t="s">
        <v>80</v>
      </c>
      <c r="I246" t="s">
        <v>81</v>
      </c>
      <c r="J246" t="s">
        <v>82</v>
      </c>
      <c r="K246" t="s">
        <v>83</v>
      </c>
      <c r="M246" t="s">
        <v>527</v>
      </c>
      <c r="N246" t="s">
        <v>86</v>
      </c>
      <c r="O246" s="2">
        <v>0.31944444444444448</v>
      </c>
      <c r="P246" t="s">
        <v>528</v>
      </c>
      <c r="Q246">
        <v>1</v>
      </c>
      <c r="R246" t="s">
        <v>88</v>
      </c>
      <c r="S246">
        <v>33.458264972549003</v>
      </c>
      <c r="T246">
        <v>-117.696585843137</v>
      </c>
      <c r="U246" t="s">
        <v>89</v>
      </c>
      <c r="V246" t="b">
        <v>0</v>
      </c>
      <c r="W246">
        <v>9</v>
      </c>
      <c r="X246" t="s">
        <v>529</v>
      </c>
      <c r="Y246" t="s">
        <v>91</v>
      </c>
      <c r="AA246" t="s">
        <v>1195</v>
      </c>
      <c r="AB246" t="s">
        <v>1185</v>
      </c>
      <c r="AC246" t="s">
        <v>1186</v>
      </c>
      <c r="AD246" t="s">
        <v>96</v>
      </c>
      <c r="AE246">
        <v>1</v>
      </c>
      <c r="AF246" t="s">
        <v>1196</v>
      </c>
      <c r="AG246" t="b">
        <v>1</v>
      </c>
      <c r="AH246" t="s">
        <v>1197</v>
      </c>
      <c r="AI246" t="s">
        <v>99</v>
      </c>
      <c r="AJ246" t="s">
        <v>100</v>
      </c>
      <c r="AK246">
        <v>66.95</v>
      </c>
      <c r="AL246" t="s">
        <v>101</v>
      </c>
      <c r="AN246" t="s">
        <v>1189</v>
      </c>
      <c r="AO246">
        <v>1</v>
      </c>
      <c r="AP246" t="s">
        <v>103</v>
      </c>
      <c r="AQ246">
        <v>340.11</v>
      </c>
      <c r="AR246" t="s">
        <v>101</v>
      </c>
      <c r="AS246" t="s">
        <v>83</v>
      </c>
      <c r="AT246" t="s">
        <v>104</v>
      </c>
      <c r="AU246" t="s">
        <v>1190</v>
      </c>
      <c r="AV246" t="s">
        <v>106</v>
      </c>
      <c r="AW246" t="s">
        <v>107</v>
      </c>
      <c r="AX246">
        <v>7</v>
      </c>
      <c r="AY246" t="s">
        <v>108</v>
      </c>
      <c r="AZ246" t="s">
        <v>109</v>
      </c>
      <c r="BA246" t="s">
        <v>110</v>
      </c>
      <c r="BB246" t="s">
        <v>111</v>
      </c>
      <c r="BC246" t="s">
        <v>1618</v>
      </c>
      <c r="BD246" s="1">
        <v>45020</v>
      </c>
      <c r="BE246" t="s">
        <v>1191</v>
      </c>
      <c r="BF246" s="1">
        <v>44838</v>
      </c>
      <c r="BG246" t="s">
        <v>114</v>
      </c>
      <c r="BH246" s="1">
        <v>44981</v>
      </c>
      <c r="BI246">
        <v>1</v>
      </c>
      <c r="BJ246">
        <v>2.27</v>
      </c>
      <c r="BK246">
        <v>2.27</v>
      </c>
      <c r="BL246" t="s">
        <v>123</v>
      </c>
      <c r="BM246" t="s">
        <v>124</v>
      </c>
      <c r="BN246">
        <v>0.06</v>
      </c>
      <c r="BO246">
        <v>0.18</v>
      </c>
      <c r="BP246">
        <v>1</v>
      </c>
      <c r="BQ246" t="s">
        <v>117</v>
      </c>
      <c r="BR246" t="s">
        <v>118</v>
      </c>
      <c r="BS246" t="s">
        <v>119</v>
      </c>
      <c r="BT246" t="s">
        <v>120</v>
      </c>
      <c r="BW246" t="b">
        <v>0</v>
      </c>
      <c r="BX246" t="b">
        <v>1</v>
      </c>
      <c r="BY246">
        <f>VLOOKUP(AA246,Comps2,6,FALSE)</f>
        <v>150</v>
      </c>
      <c r="BZ246">
        <f>VLOOKUP(AA246,Comps2,7,FALSE)</f>
        <v>165</v>
      </c>
      <c r="CA246" t="str">
        <f>VLOOKUP(AA246,Comps2,8,FALSE)</f>
        <v>mm</v>
      </c>
      <c r="CB246" t="str">
        <f>VLOOKUP(AA246,Comps2,9,FALSE)</f>
        <v>Field</v>
      </c>
      <c r="CC246">
        <f>VLOOKUP(AA246,Comps2,10,FALSE)</f>
        <v>70</v>
      </c>
      <c r="CD246" t="str">
        <f>VLOOKUP(AA246,Comps2,11,FALSE)</f>
        <v>g</v>
      </c>
      <c r="CE246" t="str">
        <f>VLOOKUP(AA246,Comps2,12,FALSE)</f>
        <v>Field</v>
      </c>
      <c r="CF246">
        <f>VLOOKUP(AA246,Comps2,13,FALSE)</f>
        <v>0</v>
      </c>
      <c r="CG246" t="e">
        <f>VLOOKUP(AA246,Comps2,14,FALSE)</f>
        <v>#N/A</v>
      </c>
      <c r="CH246" t="str">
        <f>VLOOKUP(AA246,Comps2,15,FALSE)</f>
        <v>LAB</v>
      </c>
    </row>
    <row r="247" spans="1:86" x14ac:dyDescent="0.25">
      <c r="A247" s="1">
        <v>44838</v>
      </c>
      <c r="B247">
        <v>10</v>
      </c>
      <c r="C247">
        <v>2022</v>
      </c>
      <c r="D247" t="s">
        <v>1112</v>
      </c>
      <c r="E247" t="s">
        <v>1113</v>
      </c>
      <c r="F247" t="s">
        <v>78</v>
      </c>
      <c r="G247" t="s">
        <v>79</v>
      </c>
      <c r="H247" t="s">
        <v>80</v>
      </c>
      <c r="I247" t="s">
        <v>81</v>
      </c>
      <c r="J247" t="s">
        <v>82</v>
      </c>
      <c r="K247" t="s">
        <v>83</v>
      </c>
      <c r="M247" t="s">
        <v>527</v>
      </c>
      <c r="N247" t="s">
        <v>86</v>
      </c>
      <c r="O247" s="2">
        <v>0.31944444444444448</v>
      </c>
      <c r="P247" t="s">
        <v>528</v>
      </c>
      <c r="Q247">
        <v>1</v>
      </c>
      <c r="R247" t="s">
        <v>88</v>
      </c>
      <c r="S247">
        <v>33.458264972549003</v>
      </c>
      <c r="T247">
        <v>-117.696585843137</v>
      </c>
      <c r="U247" t="s">
        <v>89</v>
      </c>
      <c r="V247" t="b">
        <v>0</v>
      </c>
      <c r="W247">
        <v>9</v>
      </c>
      <c r="X247" t="s">
        <v>529</v>
      </c>
      <c r="Y247" t="s">
        <v>91</v>
      </c>
      <c r="AA247" t="s">
        <v>1198</v>
      </c>
      <c r="AB247" t="s">
        <v>1185</v>
      </c>
      <c r="AC247" t="s">
        <v>1186</v>
      </c>
      <c r="AD247" t="s">
        <v>96</v>
      </c>
      <c r="AE247">
        <v>1</v>
      </c>
      <c r="AF247" t="s">
        <v>1199</v>
      </c>
      <c r="AG247" t="b">
        <v>1</v>
      </c>
      <c r="AH247" t="s">
        <v>1200</v>
      </c>
      <c r="AI247" t="s">
        <v>99</v>
      </c>
      <c r="AJ247" t="s">
        <v>100</v>
      </c>
      <c r="AK247">
        <v>84.19</v>
      </c>
      <c r="AL247" t="s">
        <v>101</v>
      </c>
      <c r="AN247" t="s">
        <v>1189</v>
      </c>
      <c r="AO247">
        <v>1</v>
      </c>
      <c r="AP247" t="s">
        <v>103</v>
      </c>
      <c r="AQ247">
        <v>340.11</v>
      </c>
      <c r="AR247" t="s">
        <v>101</v>
      </c>
      <c r="AS247" t="s">
        <v>83</v>
      </c>
      <c r="AT247" t="s">
        <v>104</v>
      </c>
      <c r="AU247" t="s">
        <v>1190</v>
      </c>
      <c r="AV247" t="s">
        <v>106</v>
      </c>
      <c r="AW247" t="s">
        <v>107</v>
      </c>
      <c r="AX247">
        <v>7</v>
      </c>
      <c r="AY247" t="s">
        <v>108</v>
      </c>
      <c r="AZ247" t="s">
        <v>109</v>
      </c>
      <c r="BA247" t="s">
        <v>110</v>
      </c>
      <c r="BB247" t="s">
        <v>111</v>
      </c>
      <c r="BC247" t="s">
        <v>1618</v>
      </c>
      <c r="BD247" s="1">
        <v>45020</v>
      </c>
      <c r="BE247" t="s">
        <v>1191</v>
      </c>
      <c r="BF247" s="1">
        <v>44838</v>
      </c>
      <c r="BG247" t="s">
        <v>114</v>
      </c>
      <c r="BH247" s="1">
        <v>44981</v>
      </c>
      <c r="BI247">
        <v>1</v>
      </c>
      <c r="BJ247">
        <v>2.27</v>
      </c>
      <c r="BK247">
        <v>2.27</v>
      </c>
      <c r="BL247" t="s">
        <v>123</v>
      </c>
      <c r="BM247" t="s">
        <v>124</v>
      </c>
      <c r="BN247">
        <v>0.06</v>
      </c>
      <c r="BO247">
        <v>0.18</v>
      </c>
      <c r="BP247">
        <v>1</v>
      </c>
      <c r="BQ247" t="s">
        <v>117</v>
      </c>
      <c r="BR247" t="s">
        <v>118</v>
      </c>
      <c r="BS247" t="s">
        <v>119</v>
      </c>
      <c r="BT247" t="s">
        <v>120</v>
      </c>
      <c r="BW247" t="b">
        <v>0</v>
      </c>
      <c r="BX247" t="b">
        <v>1</v>
      </c>
      <c r="BY247">
        <f>VLOOKUP(AA247,Comps2,6,FALSE)</f>
        <v>159</v>
      </c>
      <c r="BZ247">
        <f>VLOOKUP(AA247,Comps2,7,FALSE)</f>
        <v>175</v>
      </c>
      <c r="CA247" t="str">
        <f>VLOOKUP(AA247,Comps2,8,FALSE)</f>
        <v>mm</v>
      </c>
      <c r="CB247" t="str">
        <f>VLOOKUP(AA247,Comps2,9,FALSE)</f>
        <v>Field</v>
      </c>
      <c r="CC247">
        <f>VLOOKUP(AA247,Comps2,10,FALSE)</f>
        <v>90</v>
      </c>
      <c r="CD247" t="str">
        <f>VLOOKUP(AA247,Comps2,11,FALSE)</f>
        <v>g</v>
      </c>
      <c r="CE247" t="str">
        <f>VLOOKUP(AA247,Comps2,12,FALSE)</f>
        <v>Field</v>
      </c>
      <c r="CF247">
        <f>VLOOKUP(AA247,Comps2,13,FALSE)</f>
        <v>0</v>
      </c>
      <c r="CG247" t="e">
        <f>VLOOKUP(AA247,Comps2,14,FALSE)</f>
        <v>#N/A</v>
      </c>
      <c r="CH247" t="str">
        <f>VLOOKUP(AA247,Comps2,15,FALSE)</f>
        <v>LAB</v>
      </c>
    </row>
    <row r="248" spans="1:86" x14ac:dyDescent="0.25">
      <c r="A248" s="1">
        <v>44838</v>
      </c>
      <c r="B248">
        <v>10</v>
      </c>
      <c r="C248">
        <v>2022</v>
      </c>
      <c r="D248" t="s">
        <v>1112</v>
      </c>
      <c r="E248" t="s">
        <v>1113</v>
      </c>
      <c r="F248" t="s">
        <v>78</v>
      </c>
      <c r="G248" t="s">
        <v>79</v>
      </c>
      <c r="H248" t="s">
        <v>80</v>
      </c>
      <c r="I248" t="s">
        <v>81</v>
      </c>
      <c r="J248" t="s">
        <v>82</v>
      </c>
      <c r="K248" t="s">
        <v>83</v>
      </c>
      <c r="M248" t="s">
        <v>527</v>
      </c>
      <c r="N248" t="s">
        <v>86</v>
      </c>
      <c r="O248" s="2">
        <v>0.31944444444444448</v>
      </c>
      <c r="P248" t="s">
        <v>528</v>
      </c>
      <c r="Q248">
        <v>1</v>
      </c>
      <c r="R248" t="s">
        <v>88</v>
      </c>
      <c r="S248">
        <v>33.458264972549003</v>
      </c>
      <c r="T248">
        <v>-117.696585843137</v>
      </c>
      <c r="U248" t="s">
        <v>89</v>
      </c>
      <c r="V248" t="b">
        <v>0</v>
      </c>
      <c r="W248">
        <v>9</v>
      </c>
      <c r="X248" t="s">
        <v>529</v>
      </c>
      <c r="Y248" t="s">
        <v>91</v>
      </c>
      <c r="AA248" t="s">
        <v>1201</v>
      </c>
      <c r="AB248" t="s">
        <v>1185</v>
      </c>
      <c r="AC248" t="s">
        <v>1186</v>
      </c>
      <c r="AD248" t="s">
        <v>96</v>
      </c>
      <c r="AE248">
        <v>1</v>
      </c>
      <c r="AF248" t="s">
        <v>1202</v>
      </c>
      <c r="AG248" t="b">
        <v>1</v>
      </c>
      <c r="AH248" t="s">
        <v>1203</v>
      </c>
      <c r="AI248" t="s">
        <v>99</v>
      </c>
      <c r="AJ248" t="s">
        <v>100</v>
      </c>
      <c r="AK248">
        <v>58.34</v>
      </c>
      <c r="AL248" t="s">
        <v>101</v>
      </c>
      <c r="AN248" t="s">
        <v>1189</v>
      </c>
      <c r="AO248">
        <v>1</v>
      </c>
      <c r="AP248" t="s">
        <v>103</v>
      </c>
      <c r="AQ248">
        <v>340.11</v>
      </c>
      <c r="AR248" t="s">
        <v>101</v>
      </c>
      <c r="AS248" t="s">
        <v>83</v>
      </c>
      <c r="AT248" t="s">
        <v>104</v>
      </c>
      <c r="AU248" t="s">
        <v>1190</v>
      </c>
      <c r="AV248" t="s">
        <v>106</v>
      </c>
      <c r="AW248" t="s">
        <v>107</v>
      </c>
      <c r="AX248">
        <v>7</v>
      </c>
      <c r="AY248" t="s">
        <v>108</v>
      </c>
      <c r="AZ248" t="s">
        <v>109</v>
      </c>
      <c r="BA248" t="s">
        <v>110</v>
      </c>
      <c r="BB248" t="s">
        <v>111</v>
      </c>
      <c r="BC248" t="s">
        <v>1618</v>
      </c>
      <c r="BD248" s="1">
        <v>45020</v>
      </c>
      <c r="BE248" t="s">
        <v>1191</v>
      </c>
      <c r="BF248" s="1">
        <v>44838</v>
      </c>
      <c r="BG248" t="s">
        <v>114</v>
      </c>
      <c r="BH248" s="1">
        <v>44981</v>
      </c>
      <c r="BI248">
        <v>1</v>
      </c>
      <c r="BJ248">
        <v>2.27</v>
      </c>
      <c r="BK248">
        <v>2.27</v>
      </c>
      <c r="BL248" t="s">
        <v>123</v>
      </c>
      <c r="BM248" t="s">
        <v>124</v>
      </c>
      <c r="BN248">
        <v>0.06</v>
      </c>
      <c r="BO248">
        <v>0.18</v>
      </c>
      <c r="BP248">
        <v>1</v>
      </c>
      <c r="BQ248" t="s">
        <v>117</v>
      </c>
      <c r="BR248" t="s">
        <v>118</v>
      </c>
      <c r="BS248" t="s">
        <v>119</v>
      </c>
      <c r="BT248" t="s">
        <v>120</v>
      </c>
      <c r="BW248" t="b">
        <v>0</v>
      </c>
      <c r="BX248" t="b">
        <v>1</v>
      </c>
      <c r="BY248">
        <f>VLOOKUP(AA248,Comps2,6,FALSE)</f>
        <v>142</v>
      </c>
      <c r="BZ248">
        <f>VLOOKUP(AA248,Comps2,7,FALSE)</f>
        <v>156</v>
      </c>
      <c r="CA248" t="str">
        <f>VLOOKUP(AA248,Comps2,8,FALSE)</f>
        <v>mm</v>
      </c>
      <c r="CB248" t="str">
        <f>VLOOKUP(AA248,Comps2,9,FALSE)</f>
        <v>Field</v>
      </c>
      <c r="CC248">
        <f>VLOOKUP(AA248,Comps2,10,FALSE)</f>
        <v>70</v>
      </c>
      <c r="CD248" t="str">
        <f>VLOOKUP(AA248,Comps2,11,FALSE)</f>
        <v>g</v>
      </c>
      <c r="CE248" t="str">
        <f>VLOOKUP(AA248,Comps2,12,FALSE)</f>
        <v>Field</v>
      </c>
      <c r="CF248">
        <f>VLOOKUP(AA248,Comps2,13,FALSE)</f>
        <v>0</v>
      </c>
      <c r="CG248" t="e">
        <f>VLOOKUP(AA248,Comps2,14,FALSE)</f>
        <v>#N/A</v>
      </c>
      <c r="CH248" t="str">
        <f>VLOOKUP(AA248,Comps2,15,FALSE)</f>
        <v>LAB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c54502-cbac-4559-997e-aed705a28e97">
      <Terms xmlns="http://schemas.microsoft.com/office/infopath/2007/PartnerControls"/>
    </lcf76f155ced4ddcb4097134ff3c332f>
    <TaxCatchAll xmlns="851dfaa3-aae8-4c03-b90c-7dd4a6526d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4963EFC788B498E09F486871FDECE" ma:contentTypeVersion="15" ma:contentTypeDescription="Create a new document." ma:contentTypeScope="" ma:versionID="c06e62113e976d1fe1d164d83009ed2e">
  <xsd:schema xmlns:xsd="http://www.w3.org/2001/XMLSchema" xmlns:xs="http://www.w3.org/2001/XMLSchema" xmlns:p="http://schemas.microsoft.com/office/2006/metadata/properties" xmlns:ns2="7bc54502-cbac-4559-997e-aed705a28e97" xmlns:ns3="851dfaa3-aae8-4c03-b90c-7dd4a6526d0d" targetNamespace="http://schemas.microsoft.com/office/2006/metadata/properties" ma:root="true" ma:fieldsID="1e1907f0a8ecd62cebdd82bec901b0b9" ns2:_="" ns3:_="">
    <xsd:import namespace="7bc54502-cbac-4559-997e-aed705a28e97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54502-cbac-4559-997e-aed705a28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cfdcae8-6a83-4c52-b891-75b08cbe23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bde447f-9c6c-4421-af29-e30b317a6074}" ma:internalName="TaxCatchAll" ma:showField="CatchAllData" ma:web="851dfaa3-aae8-4c03-b90c-7dd4a6526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3486A5-CB79-4C2A-8746-31686A2E444F}">
  <ds:schemaRefs>
    <ds:schemaRef ds:uri="http://schemas.microsoft.com/office/2006/metadata/properties"/>
    <ds:schemaRef ds:uri="http://schemas.microsoft.com/office/infopath/2007/PartnerControls"/>
    <ds:schemaRef ds:uri="7bc54502-cbac-4559-997e-aed705a28e97"/>
    <ds:schemaRef ds:uri="851dfaa3-aae8-4c03-b90c-7dd4a6526d0d"/>
  </ds:schemaRefs>
</ds:datastoreItem>
</file>

<file path=customXml/itemProps2.xml><?xml version="1.0" encoding="utf-8"?>
<ds:datastoreItem xmlns:ds="http://schemas.openxmlformats.org/officeDocument/2006/customXml" ds:itemID="{51C26752-6F39-4FE0-B04D-5A350E83F4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ABC127-27B1-4FD1-8F85-5205F733B4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54502-cbac-4559-997e-aed705a28e97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Results_Tracking</vt:lpstr>
      <vt:lpstr>Species_Caught</vt:lpstr>
      <vt:lpstr>Composite_Info</vt:lpstr>
      <vt:lpstr>Mercury</vt:lpstr>
      <vt:lpstr>Selenium</vt:lpstr>
      <vt:lpstr>Arsenic</vt:lpstr>
      <vt:lpstr>Comp</vt:lpstr>
      <vt:lpstr>Comps</vt:lpstr>
      <vt:lpstr>Comps2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Loflen, Chad@Waterboards</dc:creator>
  <cp:lastModifiedBy>Loflen, Chad@Waterboards</cp:lastModifiedBy>
  <dcterms:created xsi:type="dcterms:W3CDTF">2023-08-24T22:38:40Z</dcterms:created>
  <dcterms:modified xsi:type="dcterms:W3CDTF">2023-09-07T20:24:27Z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0x010100A104963EFC788B498E09F486871FDECE</vt:lpwstr>
  </property>
  <property fmtid="{D5CDD505-2E9C-101B-9397-08002B2CF9AE}" pid="3" name="MediaServiceImageTags">
    <vt:lpwstr/>
  </property>
</Properties>
</file>