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3D74FC87-EC36-4A17-A524-77DE17362870}" xr6:coauthVersionLast="47" xr6:coauthVersionMax="47" xr10:uidLastSave="{00000000-0000-0000-0000-000000000000}"/>
  <bookViews>
    <workbookView xWindow="5265" yWindow="3330" windowWidth="21600" windowHeight="11385" xr2:uid="{D298135B-E4C0-45E9-BB28-1F0B05CAE31B}"/>
  </bookViews>
  <sheets>
    <sheet name="轮动-每月8-11号调一次" sheetId="2" r:id="rId1"/>
    <sheet name="方案" sheetId="3" r:id="rId2"/>
    <sheet name="带上是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9" i="2"/>
  <c r="K30" i="2"/>
  <c r="O17" i="2"/>
  <c r="O18" i="2"/>
  <c r="O19" i="2"/>
  <c r="O20" i="2"/>
  <c r="O21" i="2"/>
  <c r="O22" i="2"/>
  <c r="O2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19" i="2"/>
  <c r="H11" i="2"/>
  <c r="H12" i="2"/>
  <c r="H13" i="2"/>
  <c r="H14" i="2"/>
  <c r="H15" i="2"/>
  <c r="H16" i="2"/>
  <c r="H17" i="2"/>
  <c r="H18" i="2"/>
  <c r="H19" i="2"/>
  <c r="M3" i="2"/>
  <c r="O30" i="2" l="1"/>
  <c r="M9" i="2"/>
  <c r="M10" i="2"/>
  <c r="M4" i="2" l="1"/>
  <c r="M5" i="2"/>
  <c r="M6" i="2"/>
  <c r="M7" i="2"/>
  <c r="M8" i="2"/>
  <c r="M11" i="2"/>
  <c r="M12" i="2"/>
  <c r="M13" i="2"/>
  <c r="M14" i="2"/>
  <c r="M15" i="2"/>
  <c r="M30" i="2" l="1"/>
  <c r="H30" i="2"/>
  <c r="M32" i="2" l="1"/>
  <c r="P21" i="2" l="1"/>
  <c r="P22" i="2"/>
  <c r="P23" i="2"/>
  <c r="P24" i="2"/>
  <c r="P3" i="2"/>
  <c r="P19" i="2"/>
  <c r="P20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  <c r="N30" i="2" l="1"/>
</calcChain>
</file>

<file path=xl/sharedStrings.xml><?xml version="1.0" encoding="utf-8"?>
<sst xmlns="http://schemas.openxmlformats.org/spreadsheetml/2006/main" count="52" uniqueCount="51">
  <si>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</si>
  <si>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</si>
  <si>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</si>
  <si>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</si>
  <si>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</si>
  <si>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</si>
  <si>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</si>
  <si>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</si>
  <si>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</si>
  <si>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</si>
  <si>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</si>
  <si>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</si>
  <si>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</si>
  <si>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</si>
  <si>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</si>
  <si>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</si>
  <si>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</si>
  <si>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</si>
  <si>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</si>
  <si>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</si>
  <si>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</si>
  <si>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</si>
  <si>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</si>
  <si>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</si>
  <si>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</si>
  <si>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</si>
  <si>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</si>
  <si>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</si>
  <si>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</si>
  <si>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</si>
  <si>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</si>
  <si>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</si>
  <si>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</si>
  <si>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</si>
  <si>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</si>
  <si>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</si>
  <si>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</si>
  <si>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</si>
  <si>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</si>
  <si>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</si>
  <si>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</si>
  <si>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</si>
  <si>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</si>
  <si>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</si>
  <si>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</si>
  <si>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</si>
  <si>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</si>
  <si>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</si>
  <si>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</si>
  <si>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总资产14593.19</t>
    <phoneticPr fontId="4" type="noConversion"/>
  </si>
  <si>
    <t>总持仓可转债不超过20只，单只转债持仓不超过总持仓的10%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</si>
</sst>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8" fillId="0" borderId="0" xfId="0" applyFon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4"/>
  <sheetViews>
    <sheetView tabSelected="1" zoomScale="90" zoomScaleNormal="90" workbookViewId="0">
      <pane ySplit="2" topLeftCell="A13" activePane="bottomLeft" state="frozen"/>
      <selection pane="bottomLeft" activeCell="J6" sqref="J6"/>
    </sheetView>
  </sheetViews>
  <sheetFormatPr defaultColWidth="8.75" defaultRowHeight="14.25"/>
  <cols>
    <col min="1" max="1" width="2.5" style="4" customWidth="1"/>
    <col min="2" max="2" width="8.75" style="1"/>
    <col min="3" max="3" width="10.5" style="1" bestFit="1" customWidth="1"/>
    <col min="4" max="4" width="7.375" style="25" bestFit="1" customWidth="1"/>
    <col min="5" max="5" width="8.75" style="1"/>
    <col min="6" max="6" width="8.75" style="17"/>
    <col min="7" max="7" width="8.75" style="22"/>
    <col min="8" max="8" width="8.75" style="17"/>
    <col min="9" max="9" width="5.25" style="17" bestFit="1" customWidth="1"/>
    <col min="10" max="11" width="8.5" style="14" bestFit="1" customWidth="1"/>
    <col min="12" max="12" width="5.25" style="14" bestFit="1" customWidth="1"/>
    <col min="13" max="13" width="8.5" style="14" bestFit="1" customWidth="1"/>
    <col min="14" max="14" width="12.75" style="14" bestFit="1" customWidth="1"/>
    <col min="15" max="15" width="7.125" style="14" bestFit="1" customWidth="1"/>
    <col min="16" max="16" width="12.75" style="14" bestFit="1" customWidth="1"/>
    <col min="17" max="17" width="29.375" style="1" customWidth="1"/>
    <col min="18" max="18" width="12" style="1" customWidth="1"/>
    <col min="19" max="19" width="8.75" style="18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54"/>
      <c r="B1" s="60" t="s">
        <v>27</v>
      </c>
      <c r="C1" s="62" t="s">
        <v>1</v>
      </c>
      <c r="D1" s="64" t="s">
        <v>2</v>
      </c>
      <c r="E1" s="62" t="s">
        <v>3</v>
      </c>
      <c r="F1" s="59" t="s">
        <v>25</v>
      </c>
      <c r="G1" s="59"/>
      <c r="H1" s="59"/>
      <c r="I1" s="59"/>
      <c r="J1" s="58" t="s">
        <v>6</v>
      </c>
      <c r="K1" s="58"/>
      <c r="L1" s="58"/>
      <c r="M1" s="58"/>
      <c r="N1" s="58"/>
      <c r="O1" s="58"/>
      <c r="P1" s="58"/>
      <c r="Q1" s="56" t="s">
        <v>23</v>
      </c>
      <c r="S1" s="52" t="s">
        <v>21</v>
      </c>
    </row>
    <row r="2" spans="1:23" s="2" customFormat="1">
      <c r="A2" s="55"/>
      <c r="B2" s="61"/>
      <c r="C2" s="63"/>
      <c r="D2" s="65"/>
      <c r="E2" s="63"/>
      <c r="F2" s="15" t="s">
        <v>4</v>
      </c>
      <c r="G2" s="20" t="s">
        <v>22</v>
      </c>
      <c r="H2" s="15" t="s">
        <v>5</v>
      </c>
      <c r="I2" s="15" t="s">
        <v>26</v>
      </c>
      <c r="J2" s="12" t="s">
        <v>7</v>
      </c>
      <c r="K2" s="12" t="s">
        <v>20</v>
      </c>
      <c r="L2" s="12" t="s">
        <v>4</v>
      </c>
      <c r="M2" s="12" t="s">
        <v>8</v>
      </c>
      <c r="N2" s="12" t="s">
        <v>9</v>
      </c>
      <c r="O2" s="12" t="s">
        <v>10</v>
      </c>
      <c r="P2" s="12" t="s">
        <v>45</v>
      </c>
      <c r="Q2" s="57"/>
      <c r="R2" s="2" t="s">
        <v>24</v>
      </c>
      <c r="S2" s="53"/>
    </row>
    <row r="3" spans="1:23" s="2" customFormat="1">
      <c r="A3" s="5"/>
      <c r="B3" s="6">
        <v>1</v>
      </c>
      <c r="C3" s="26">
        <v>44389</v>
      </c>
      <c r="D3" s="24">
        <v>128127</v>
      </c>
      <c r="E3" s="8" t="s">
        <v>30</v>
      </c>
      <c r="F3" s="15">
        <v>10</v>
      </c>
      <c r="G3" s="20"/>
      <c r="H3" s="15"/>
      <c r="I3" s="16"/>
      <c r="J3" s="13">
        <v>98</v>
      </c>
      <c r="K3" s="13">
        <v>98.081000000000003</v>
      </c>
      <c r="L3" s="12">
        <v>10</v>
      </c>
      <c r="M3" s="12">
        <f>J3*L3</f>
        <v>980</v>
      </c>
      <c r="N3" s="27">
        <f>(J3-K3)/K3</f>
        <v>-8.2584802357238472E-4</v>
      </c>
      <c r="O3" s="12">
        <f>(J3-K3)*L3</f>
        <v>-0.8100000000000307</v>
      </c>
      <c r="P3" s="27">
        <f>M3/$M$32</f>
        <v>6.7589656299700818E-2</v>
      </c>
      <c r="Q3" s="11"/>
      <c r="S3" s="23"/>
    </row>
    <row r="4" spans="1:23">
      <c r="B4" s="6"/>
      <c r="C4" s="26"/>
      <c r="D4" s="24">
        <v>123078</v>
      </c>
      <c r="E4" s="8" t="s">
        <v>31</v>
      </c>
      <c r="F4" s="16">
        <v>10</v>
      </c>
      <c r="G4" s="21">
        <v>0</v>
      </c>
      <c r="H4" s="15">
        <v>0</v>
      </c>
      <c r="I4" s="16"/>
      <c r="J4" s="13">
        <v>132.37799999999999</v>
      </c>
      <c r="K4" s="13">
        <v>100</v>
      </c>
      <c r="L4" s="13">
        <v>10</v>
      </c>
      <c r="M4" s="12">
        <f t="shared" ref="M4:M19" si="0">J4*L4</f>
        <v>1323.7799999999997</v>
      </c>
      <c r="N4" s="27">
        <f t="shared" ref="N4:N29" si="1">(J4-K4)/K4</f>
        <v>0.32377999999999985</v>
      </c>
      <c r="O4" s="12">
        <f t="shared" ref="O4:O23" si="2">(J4-K4)*L4</f>
        <v>323.77999999999986</v>
      </c>
      <c r="P4" s="27">
        <f t="shared" ref="P4:P24" si="3">M4/$M$32</f>
        <v>9.1299831853487681E-2</v>
      </c>
      <c r="Q4" s="9"/>
      <c r="S4" s="28"/>
      <c r="W4" s="1" t="s">
        <v>28</v>
      </c>
    </row>
    <row r="5" spans="1:23">
      <c r="B5" s="6"/>
      <c r="C5" s="26"/>
      <c r="D5" s="24">
        <v>127018</v>
      </c>
      <c r="E5" s="8" t="s">
        <v>32</v>
      </c>
      <c r="F5" s="16">
        <v>10</v>
      </c>
      <c r="G5" s="21">
        <v>0</v>
      </c>
      <c r="H5" s="15"/>
      <c r="I5" s="16"/>
      <c r="J5" s="13">
        <v>100.96899999999999</v>
      </c>
      <c r="K5" s="13">
        <v>99.4</v>
      </c>
      <c r="L5" s="13">
        <v>20</v>
      </c>
      <c r="M5" s="12">
        <f t="shared" si="0"/>
        <v>2019.3799999999999</v>
      </c>
      <c r="N5" s="27">
        <f t="shared" si="1"/>
        <v>1.5784708249496866E-2</v>
      </c>
      <c r="O5" s="12">
        <f t="shared" si="2"/>
        <v>31.379999999999768</v>
      </c>
      <c r="P5" s="27">
        <f t="shared" si="3"/>
        <v>0.13927469401886719</v>
      </c>
      <c r="Q5" s="9"/>
      <c r="S5" s="28"/>
    </row>
    <row r="6" spans="1:23">
      <c r="B6" s="6"/>
      <c r="C6" s="26"/>
      <c r="D6" s="10">
        <v>127020</v>
      </c>
      <c r="E6" s="8" t="s">
        <v>33</v>
      </c>
      <c r="F6" s="16">
        <v>10</v>
      </c>
      <c r="G6" s="21">
        <v>0</v>
      </c>
      <c r="H6" s="15"/>
      <c r="I6" s="16"/>
      <c r="J6" s="13">
        <v>114.8</v>
      </c>
      <c r="K6" s="13">
        <v>100</v>
      </c>
      <c r="L6" s="13">
        <v>10</v>
      </c>
      <c r="M6" s="12">
        <f t="shared" si="0"/>
        <v>1148</v>
      </c>
      <c r="N6" s="27">
        <f t="shared" si="1"/>
        <v>0.14799999999999996</v>
      </c>
      <c r="O6" s="12">
        <f t="shared" si="2"/>
        <v>147.99999999999997</v>
      </c>
      <c r="P6" s="27">
        <f t="shared" si="3"/>
        <v>7.917645452250667E-2</v>
      </c>
      <c r="Q6" s="9"/>
      <c r="S6" s="28"/>
      <c r="V6" s="47" t="s">
        <v>46</v>
      </c>
    </row>
    <row r="7" spans="1:23">
      <c r="B7" s="6"/>
      <c r="C7" s="26"/>
      <c r="D7" s="24">
        <v>127033</v>
      </c>
      <c r="E7" s="8" t="s">
        <v>34</v>
      </c>
      <c r="F7" s="16">
        <v>10</v>
      </c>
      <c r="G7" s="21">
        <v>0</v>
      </c>
      <c r="H7" s="15"/>
      <c r="I7" s="16"/>
      <c r="J7" s="13">
        <v>107.16</v>
      </c>
      <c r="K7" s="13">
        <v>100</v>
      </c>
      <c r="L7" s="13">
        <v>10</v>
      </c>
      <c r="M7" s="12">
        <f t="shared" ref="M7:M12" si="4">J7*L7</f>
        <v>1071.5999999999999</v>
      </c>
      <c r="N7" s="27">
        <f t="shared" ref="N7:N12" si="5">(J7-K7)/K7</f>
        <v>7.1599999999999969E-2</v>
      </c>
      <c r="O7" s="12">
        <f t="shared" ref="O7:O12" si="6">(J7-K7)*L7</f>
        <v>71.599999999999966</v>
      </c>
      <c r="P7" s="27">
        <f t="shared" si="3"/>
        <v>7.3907220092611622E-2</v>
      </c>
      <c r="Q7" s="9"/>
      <c r="S7" s="28"/>
      <c r="V7" s="1" t="s">
        <v>47</v>
      </c>
    </row>
    <row r="8" spans="1:23">
      <c r="B8" s="6"/>
      <c r="C8" s="26"/>
      <c r="D8" s="24">
        <v>128087</v>
      </c>
      <c r="E8" s="8" t="s">
        <v>35</v>
      </c>
      <c r="F8" s="16">
        <v>10</v>
      </c>
      <c r="G8" s="21">
        <v>0</v>
      </c>
      <c r="H8" s="15"/>
      <c r="I8" s="16"/>
      <c r="J8" s="13">
        <v>103.35</v>
      </c>
      <c r="K8" s="13">
        <v>99.6</v>
      </c>
      <c r="L8" s="13">
        <v>10</v>
      </c>
      <c r="M8" s="12">
        <f t="shared" si="4"/>
        <v>1033.5</v>
      </c>
      <c r="N8" s="27">
        <f t="shared" si="5"/>
        <v>3.7650602409638557E-2</v>
      </c>
      <c r="O8" s="12">
        <f t="shared" si="6"/>
        <v>37.5</v>
      </c>
      <c r="P8" s="27">
        <f t="shared" si="3"/>
        <v>7.1279499781368161E-2</v>
      </c>
      <c r="Q8" s="9"/>
      <c r="S8" s="28"/>
    </row>
    <row r="9" spans="1:23">
      <c r="B9" s="19"/>
      <c r="C9" s="26"/>
      <c r="D9" s="24">
        <v>110072</v>
      </c>
      <c r="E9" s="8" t="s">
        <v>36</v>
      </c>
      <c r="F9" s="16">
        <v>10</v>
      </c>
      <c r="G9" s="21">
        <v>0</v>
      </c>
      <c r="H9" s="15"/>
      <c r="I9" s="16"/>
      <c r="J9" s="13">
        <v>91.97</v>
      </c>
      <c r="K9" s="13">
        <v>89.82</v>
      </c>
      <c r="L9" s="13">
        <v>20</v>
      </c>
      <c r="M9" s="12">
        <f t="shared" si="4"/>
        <v>1839.4</v>
      </c>
      <c r="N9" s="27">
        <f t="shared" si="5"/>
        <v>2.3936762413716388E-2</v>
      </c>
      <c r="O9" s="12">
        <f t="shared" si="6"/>
        <v>43.000000000000114</v>
      </c>
      <c r="P9" s="27">
        <f t="shared" si="3"/>
        <v>0.12686164673231601</v>
      </c>
      <c r="Q9" s="9"/>
      <c r="S9" s="28"/>
    </row>
    <row r="10" spans="1:23">
      <c r="B10" s="19"/>
      <c r="C10" s="26"/>
      <c r="D10" s="24">
        <v>113591</v>
      </c>
      <c r="E10" s="8" t="s">
        <v>37</v>
      </c>
      <c r="F10" s="16">
        <v>10</v>
      </c>
      <c r="G10" s="21">
        <v>0</v>
      </c>
      <c r="H10" s="15"/>
      <c r="I10" s="16"/>
      <c r="J10" s="13">
        <v>105.44</v>
      </c>
      <c r="K10" s="13">
        <v>96.2</v>
      </c>
      <c r="L10" s="13">
        <v>10</v>
      </c>
      <c r="M10" s="12">
        <f t="shared" si="4"/>
        <v>1054.4000000000001</v>
      </c>
      <c r="N10" s="27">
        <f t="shared" si="5"/>
        <v>9.6049896049896E-2</v>
      </c>
      <c r="O10" s="12">
        <f t="shared" si="6"/>
        <v>92.399999999999949</v>
      </c>
      <c r="P10" s="27">
        <f t="shared" si="3"/>
        <v>7.2720952655514842E-2</v>
      </c>
      <c r="Q10" s="9"/>
      <c r="S10" s="28"/>
    </row>
    <row r="11" spans="1:23">
      <c r="B11" s="19"/>
      <c r="C11" s="26"/>
      <c r="D11" s="24">
        <v>113620</v>
      </c>
      <c r="E11" s="8" t="s">
        <v>38</v>
      </c>
      <c r="F11" s="16">
        <v>10</v>
      </c>
      <c r="G11" s="21">
        <v>0</v>
      </c>
      <c r="H11" s="15">
        <f t="shared" ref="H11:H12" si="7">F11*G11</f>
        <v>0</v>
      </c>
      <c r="I11" s="16"/>
      <c r="J11" s="13">
        <v>102.19</v>
      </c>
      <c r="K11" s="13">
        <v>100</v>
      </c>
      <c r="L11" s="13">
        <v>10</v>
      </c>
      <c r="M11" s="12">
        <f t="shared" si="4"/>
        <v>1021.9</v>
      </c>
      <c r="N11" s="27">
        <f t="shared" si="5"/>
        <v>2.1899999999999979E-2</v>
      </c>
      <c r="O11" s="12">
        <f t="shared" si="6"/>
        <v>21.899999999999977</v>
      </c>
      <c r="P11" s="27">
        <f t="shared" si="3"/>
        <v>7.0479458951698229E-2</v>
      </c>
      <c r="Q11" s="9"/>
      <c r="S11" s="28"/>
      <c r="V11" s="48">
        <v>44396</v>
      </c>
      <c r="W11" s="1">
        <v>14593.19</v>
      </c>
    </row>
    <row r="12" spans="1:23">
      <c r="B12" s="19">
        <v>2</v>
      </c>
      <c r="C12" s="26">
        <v>44391</v>
      </c>
      <c r="D12" s="24">
        <v>128085</v>
      </c>
      <c r="E12" s="8" t="s">
        <v>44</v>
      </c>
      <c r="F12" s="16">
        <v>10</v>
      </c>
      <c r="G12" s="21">
        <v>0</v>
      </c>
      <c r="H12" s="15">
        <f t="shared" si="7"/>
        <v>0</v>
      </c>
      <c r="I12" s="16"/>
      <c r="J12" s="13">
        <v>107</v>
      </c>
      <c r="K12" s="13">
        <v>107.854</v>
      </c>
      <c r="L12" s="13">
        <v>10</v>
      </c>
      <c r="M12" s="12">
        <f t="shared" si="4"/>
        <v>1070</v>
      </c>
      <c r="N12" s="27">
        <f t="shared" si="5"/>
        <v>-7.9181115211304099E-3</v>
      </c>
      <c r="O12" s="12">
        <f t="shared" si="6"/>
        <v>-8.539999999999992</v>
      </c>
      <c r="P12" s="27">
        <f t="shared" si="3"/>
        <v>7.3796869633346807E-2</v>
      </c>
      <c r="Q12" s="9"/>
      <c r="S12" s="28"/>
    </row>
    <row r="13" spans="1:23">
      <c r="B13" s="19">
        <v>3</v>
      </c>
      <c r="C13" s="26">
        <v>44396</v>
      </c>
      <c r="D13" s="24">
        <v>128066</v>
      </c>
      <c r="E13" s="8" t="s">
        <v>48</v>
      </c>
      <c r="F13" s="16">
        <v>10</v>
      </c>
      <c r="G13" s="21">
        <v>0</v>
      </c>
      <c r="H13" s="15">
        <f t="shared" ref="H13:H19" si="8">F13*G13</f>
        <v>0</v>
      </c>
      <c r="I13" s="16"/>
      <c r="J13" s="13">
        <v>102.93</v>
      </c>
      <c r="K13" s="13">
        <v>102.937</v>
      </c>
      <c r="L13" s="13">
        <v>10</v>
      </c>
      <c r="M13" s="12">
        <f t="shared" si="0"/>
        <v>1029.3000000000002</v>
      </c>
      <c r="N13" s="27">
        <f t="shared" si="1"/>
        <v>-6.8002758968988721E-5</v>
      </c>
      <c r="O13" s="12">
        <f t="shared" si="2"/>
        <v>-6.9999999999907914E-2</v>
      </c>
      <c r="P13" s="27">
        <f t="shared" si="3"/>
        <v>7.0989829825798031E-2</v>
      </c>
      <c r="Q13" s="9" t="s">
        <v>49</v>
      </c>
      <c r="S13" s="28"/>
    </row>
    <row r="14" spans="1:23">
      <c r="B14" s="19"/>
      <c r="C14" s="26"/>
      <c r="D14" s="24"/>
      <c r="E14" s="8"/>
      <c r="F14" s="16">
        <v>10</v>
      </c>
      <c r="G14" s="21">
        <v>0</v>
      </c>
      <c r="H14" s="15">
        <f t="shared" si="8"/>
        <v>0</v>
      </c>
      <c r="I14" s="16"/>
      <c r="J14" s="13"/>
      <c r="K14" s="13"/>
      <c r="L14" s="13">
        <v>10</v>
      </c>
      <c r="M14" s="12">
        <f t="shared" si="0"/>
        <v>0</v>
      </c>
      <c r="N14" s="27" t="e">
        <f t="shared" si="1"/>
        <v>#DIV/0!</v>
      </c>
      <c r="O14" s="12">
        <f t="shared" si="2"/>
        <v>0</v>
      </c>
      <c r="P14" s="27">
        <f t="shared" si="3"/>
        <v>0</v>
      </c>
      <c r="Q14" s="9"/>
      <c r="S14" s="28"/>
    </row>
    <row r="15" spans="1:23">
      <c r="B15" s="19"/>
      <c r="C15" s="26"/>
      <c r="D15" s="24"/>
      <c r="E15" s="8"/>
      <c r="F15" s="16">
        <v>10</v>
      </c>
      <c r="G15" s="21">
        <v>0</v>
      </c>
      <c r="H15" s="15">
        <f t="shared" si="8"/>
        <v>0</v>
      </c>
      <c r="I15" s="16"/>
      <c r="J15" s="13"/>
      <c r="K15" s="13"/>
      <c r="L15" s="13">
        <v>10</v>
      </c>
      <c r="M15" s="12">
        <f t="shared" si="0"/>
        <v>0</v>
      </c>
      <c r="N15" s="27" t="e">
        <f t="shared" si="1"/>
        <v>#DIV/0!</v>
      </c>
      <c r="O15" s="12">
        <f t="shared" si="2"/>
        <v>0</v>
      </c>
      <c r="P15" s="27">
        <f t="shared" si="3"/>
        <v>0</v>
      </c>
      <c r="Q15" s="9"/>
      <c r="S15" s="28"/>
    </row>
    <row r="16" spans="1:23">
      <c r="B16" s="19"/>
      <c r="C16" s="8"/>
      <c r="D16" s="24"/>
      <c r="E16" s="8"/>
      <c r="F16" s="16">
        <v>10</v>
      </c>
      <c r="G16" s="21">
        <v>0</v>
      </c>
      <c r="H16" s="15">
        <f t="shared" si="8"/>
        <v>0</v>
      </c>
      <c r="I16" s="16"/>
      <c r="J16" s="13"/>
      <c r="K16" s="13"/>
      <c r="L16" s="13">
        <v>10</v>
      </c>
      <c r="M16" s="12">
        <f t="shared" si="0"/>
        <v>0</v>
      </c>
      <c r="N16" s="27" t="e">
        <f t="shared" si="1"/>
        <v>#DIV/0!</v>
      </c>
      <c r="O16" s="12">
        <f t="shared" si="2"/>
        <v>0</v>
      </c>
      <c r="P16" s="27">
        <f t="shared" si="3"/>
        <v>0</v>
      </c>
      <c r="Q16" s="9"/>
      <c r="S16" s="28"/>
    </row>
    <row r="17" spans="1:19">
      <c r="B17" s="19"/>
      <c r="C17" s="8"/>
      <c r="D17" s="24"/>
      <c r="E17" s="8"/>
      <c r="F17" s="16">
        <v>10</v>
      </c>
      <c r="G17" s="21">
        <v>0</v>
      </c>
      <c r="H17" s="15">
        <f t="shared" si="8"/>
        <v>0</v>
      </c>
      <c r="I17" s="16"/>
      <c r="J17" s="13"/>
      <c r="K17" s="13"/>
      <c r="L17" s="13">
        <v>10</v>
      </c>
      <c r="M17" s="12">
        <f t="shared" si="0"/>
        <v>0</v>
      </c>
      <c r="N17" s="27" t="e">
        <f t="shared" si="1"/>
        <v>#DIV/0!</v>
      </c>
      <c r="O17" s="12">
        <f>(J17-K17)*L17</f>
        <v>0</v>
      </c>
      <c r="P17" s="27">
        <f t="shared" si="3"/>
        <v>0</v>
      </c>
      <c r="Q17" s="9"/>
      <c r="S17" s="28"/>
    </row>
    <row r="18" spans="1:19">
      <c r="B18" s="19"/>
      <c r="C18" s="8"/>
      <c r="D18" s="24"/>
      <c r="E18" s="8"/>
      <c r="F18" s="16">
        <v>10</v>
      </c>
      <c r="G18" s="21">
        <v>0</v>
      </c>
      <c r="H18" s="15">
        <f t="shared" si="8"/>
        <v>0</v>
      </c>
      <c r="I18" s="16"/>
      <c r="J18" s="13"/>
      <c r="K18" s="13"/>
      <c r="L18" s="13">
        <v>10</v>
      </c>
      <c r="M18" s="12">
        <f t="shared" si="0"/>
        <v>0</v>
      </c>
      <c r="N18" s="27" t="e">
        <f t="shared" si="1"/>
        <v>#DIV/0!</v>
      </c>
      <c r="O18" s="12">
        <f t="shared" si="2"/>
        <v>0</v>
      </c>
      <c r="P18" s="27">
        <f t="shared" si="3"/>
        <v>0</v>
      </c>
      <c r="Q18" s="9"/>
      <c r="S18" s="28"/>
    </row>
    <row r="19" spans="1:19">
      <c r="A19" s="1"/>
      <c r="B19" s="7"/>
      <c r="C19" s="8"/>
      <c r="D19" s="24"/>
      <c r="E19" s="8"/>
      <c r="F19" s="16">
        <v>10</v>
      </c>
      <c r="G19" s="21">
        <v>0</v>
      </c>
      <c r="H19" s="15">
        <f t="shared" si="8"/>
        <v>0</v>
      </c>
      <c r="I19" s="16"/>
      <c r="J19" s="13"/>
      <c r="K19" s="13"/>
      <c r="L19" s="13">
        <v>10</v>
      </c>
      <c r="M19" s="12">
        <f t="shared" si="0"/>
        <v>0</v>
      </c>
      <c r="N19" s="27" t="e">
        <f t="shared" si="1"/>
        <v>#DIV/0!</v>
      </c>
      <c r="O19" s="12">
        <f t="shared" si="2"/>
        <v>0</v>
      </c>
      <c r="P19" s="27">
        <f t="shared" si="3"/>
        <v>0</v>
      </c>
      <c r="Q19" s="9"/>
      <c r="S19" s="28"/>
    </row>
    <row r="20" spans="1:19">
      <c r="A20" s="1"/>
      <c r="B20" s="7"/>
      <c r="C20" s="8"/>
      <c r="D20" s="24"/>
      <c r="E20" s="8"/>
      <c r="F20" s="16"/>
      <c r="G20" s="21"/>
      <c r="H20" s="16"/>
      <c r="I20" s="16"/>
      <c r="J20" s="13"/>
      <c r="K20" s="13"/>
      <c r="L20" s="13"/>
      <c r="M20" s="13"/>
      <c r="N20" s="27" t="e">
        <f t="shared" si="1"/>
        <v>#DIV/0!</v>
      </c>
      <c r="O20" s="12">
        <f t="shared" si="2"/>
        <v>0</v>
      </c>
      <c r="P20" s="27">
        <f t="shared" si="3"/>
        <v>0</v>
      </c>
      <c r="Q20" s="9"/>
      <c r="S20" s="28"/>
    </row>
    <row r="21" spans="1:19">
      <c r="A21" s="1"/>
      <c r="B21" s="7"/>
      <c r="C21" s="8"/>
      <c r="D21" s="24"/>
      <c r="E21" s="8"/>
      <c r="F21" s="16"/>
      <c r="G21" s="21"/>
      <c r="H21" s="16"/>
      <c r="I21" s="16"/>
      <c r="J21" s="13"/>
      <c r="K21" s="13"/>
      <c r="L21" s="13"/>
      <c r="M21" s="13"/>
      <c r="N21" s="27" t="e">
        <f t="shared" si="1"/>
        <v>#DIV/0!</v>
      </c>
      <c r="O21" s="12">
        <f t="shared" si="2"/>
        <v>0</v>
      </c>
      <c r="P21" s="27">
        <f t="shared" si="3"/>
        <v>0</v>
      </c>
      <c r="Q21" s="9"/>
      <c r="S21" s="28"/>
    </row>
    <row r="22" spans="1:19">
      <c r="A22" s="1"/>
      <c r="B22" s="7"/>
      <c r="C22" s="8"/>
      <c r="D22" s="24"/>
      <c r="E22" s="8"/>
      <c r="F22" s="16"/>
      <c r="G22" s="21"/>
      <c r="H22" s="16"/>
      <c r="I22" s="16"/>
      <c r="J22" s="13"/>
      <c r="K22" s="13"/>
      <c r="L22" s="13"/>
      <c r="M22" s="13"/>
      <c r="N22" s="27" t="e">
        <f t="shared" si="1"/>
        <v>#DIV/0!</v>
      </c>
      <c r="O22" s="12">
        <f t="shared" si="2"/>
        <v>0</v>
      </c>
      <c r="P22" s="27">
        <f t="shared" si="3"/>
        <v>0</v>
      </c>
      <c r="Q22" s="9"/>
      <c r="S22" s="28"/>
    </row>
    <row r="23" spans="1:19">
      <c r="A23" s="1"/>
      <c r="B23" s="7"/>
      <c r="C23" s="8"/>
      <c r="D23" s="24"/>
      <c r="E23" s="8"/>
      <c r="F23" s="16"/>
      <c r="G23" s="21"/>
      <c r="H23" s="16"/>
      <c r="I23" s="16"/>
      <c r="J23" s="13"/>
      <c r="K23" s="13"/>
      <c r="L23" s="13"/>
      <c r="M23" s="13"/>
      <c r="N23" s="27" t="e">
        <f t="shared" si="1"/>
        <v>#DIV/0!</v>
      </c>
      <c r="O23" s="12">
        <f t="shared" si="2"/>
        <v>0</v>
      </c>
      <c r="P23" s="27">
        <f t="shared" si="3"/>
        <v>0</v>
      </c>
      <c r="Q23" s="9"/>
      <c r="S23" s="28"/>
    </row>
    <row r="24" spans="1:19">
      <c r="A24" s="1"/>
      <c r="B24" s="7"/>
      <c r="C24" s="8"/>
      <c r="D24" s="31"/>
      <c r="E24" s="32"/>
      <c r="F24" s="16"/>
      <c r="G24" s="21"/>
      <c r="H24" s="16"/>
      <c r="I24" s="16"/>
      <c r="J24" s="13"/>
      <c r="K24" s="13"/>
      <c r="L24" s="13"/>
      <c r="M24" s="13"/>
      <c r="N24" s="27" t="e">
        <f t="shared" si="1"/>
        <v>#DIV/0!</v>
      </c>
      <c r="O24" s="13"/>
      <c r="P24" s="27">
        <f t="shared" si="3"/>
        <v>0</v>
      </c>
      <c r="Q24" s="9"/>
      <c r="S24" s="28"/>
    </row>
    <row r="25" spans="1:19">
      <c r="A25" s="1"/>
      <c r="B25" s="7"/>
      <c r="C25" s="8" t="s">
        <v>29</v>
      </c>
      <c r="D25" s="31"/>
      <c r="E25" s="32"/>
      <c r="F25" s="16"/>
      <c r="G25" s="21"/>
      <c r="H25" s="16"/>
      <c r="I25" s="16"/>
      <c r="J25" s="13"/>
      <c r="K25" s="13"/>
      <c r="L25" s="13"/>
      <c r="M25" s="13"/>
      <c r="N25" s="27" t="e">
        <f t="shared" si="1"/>
        <v>#DIV/0!</v>
      </c>
      <c r="O25" s="13"/>
      <c r="P25" s="13"/>
      <c r="Q25" s="9"/>
      <c r="S25" s="28"/>
    </row>
    <row r="26" spans="1:19">
      <c r="A26" s="1"/>
      <c r="B26" s="7"/>
      <c r="C26" s="8"/>
      <c r="D26" s="31"/>
      <c r="E26" s="32"/>
      <c r="F26" s="16"/>
      <c r="G26" s="21"/>
      <c r="H26" s="16"/>
      <c r="I26" s="16"/>
      <c r="J26" s="13"/>
      <c r="K26" s="13"/>
      <c r="L26" s="13"/>
      <c r="M26" s="13"/>
      <c r="N26" s="27" t="e">
        <f t="shared" si="1"/>
        <v>#DIV/0!</v>
      </c>
      <c r="O26" s="13"/>
      <c r="P26" s="13"/>
      <c r="Q26" s="9"/>
      <c r="S26" s="28"/>
    </row>
    <row r="27" spans="1:19">
      <c r="A27" s="1"/>
      <c r="B27" s="7"/>
      <c r="C27" s="8"/>
      <c r="D27" s="31"/>
      <c r="E27" s="32"/>
      <c r="F27" s="16"/>
      <c r="G27" s="21"/>
      <c r="H27" s="16"/>
      <c r="I27" s="16"/>
      <c r="J27" s="13"/>
      <c r="K27" s="13"/>
      <c r="L27" s="13"/>
      <c r="M27" s="13"/>
      <c r="N27" s="27"/>
      <c r="O27" s="13"/>
      <c r="P27" s="13"/>
      <c r="Q27" s="9"/>
      <c r="S27" s="28"/>
    </row>
    <row r="28" spans="1:19">
      <c r="B28" s="7"/>
      <c r="C28" s="8"/>
      <c r="D28" s="31"/>
      <c r="E28" s="32"/>
      <c r="F28" s="16"/>
      <c r="G28" s="21"/>
      <c r="H28" s="16"/>
      <c r="I28" s="16"/>
      <c r="J28" s="13"/>
      <c r="K28" s="13"/>
      <c r="L28" s="13"/>
      <c r="M28" s="13"/>
      <c r="N28" s="27" t="e">
        <f t="shared" si="1"/>
        <v>#DIV/0!</v>
      </c>
      <c r="O28" s="13"/>
      <c r="P28" s="13"/>
      <c r="Q28" s="9"/>
      <c r="S28" s="28"/>
    </row>
    <row r="29" spans="1:19">
      <c r="B29" s="7"/>
      <c r="C29" s="8"/>
      <c r="D29" s="31"/>
      <c r="E29" s="32"/>
      <c r="F29" s="16"/>
      <c r="G29" s="21"/>
      <c r="H29" s="16"/>
      <c r="I29" s="16"/>
      <c r="J29" s="13"/>
      <c r="K29" s="29"/>
      <c r="L29" s="29"/>
      <c r="M29" s="13"/>
      <c r="N29" s="27" t="e">
        <f t="shared" si="1"/>
        <v>#DIV/0!</v>
      </c>
      <c r="O29" s="13"/>
      <c r="P29" s="13"/>
      <c r="Q29" s="9"/>
      <c r="S29" s="28"/>
    </row>
    <row r="30" spans="1:19">
      <c r="B30" s="33"/>
      <c r="C30" s="34" t="s">
        <v>0</v>
      </c>
      <c r="D30" s="35"/>
      <c r="E30" s="34"/>
      <c r="F30" s="36"/>
      <c r="G30" s="37"/>
      <c r="H30" s="36">
        <f>SUM(H3:H18)</f>
        <v>0</v>
      </c>
      <c r="I30" s="36"/>
      <c r="J30" s="38"/>
      <c r="K30" s="50">
        <f>SUMPRODUCT((K3:K28)*(L3:L28))</f>
        <v>12831.119999999999</v>
      </c>
      <c r="L30" s="51"/>
      <c r="M30" s="39">
        <f>SUM(M3:M29)</f>
        <v>13591.259999999998</v>
      </c>
      <c r="N30" s="40">
        <f>(M30-K30)/K30</f>
        <v>5.9241905616968703E-2</v>
      </c>
      <c r="O30" s="41">
        <f>SUM(O3:O29)</f>
        <v>760.13999999999976</v>
      </c>
      <c r="P30" s="38"/>
      <c r="Q30" s="42"/>
      <c r="S30" s="23"/>
    </row>
    <row r="31" spans="1:19">
      <c r="B31" s="43"/>
      <c r="C31" s="43" t="s">
        <v>39</v>
      </c>
      <c r="D31" s="44"/>
      <c r="E31" s="43"/>
      <c r="F31" s="43"/>
      <c r="G31" s="45"/>
      <c r="H31" s="43"/>
      <c r="I31" s="43"/>
      <c r="J31" s="43"/>
      <c r="K31" s="43"/>
      <c r="L31" s="43"/>
      <c r="M31" s="43">
        <v>908</v>
      </c>
      <c r="N31" s="43"/>
      <c r="O31" s="43"/>
      <c r="P31" s="43"/>
      <c r="Q31" s="43"/>
    </row>
    <row r="32" spans="1:19">
      <c r="B32" s="43"/>
      <c r="C32" s="43" t="s">
        <v>40</v>
      </c>
      <c r="D32" s="44"/>
      <c r="E32" s="43"/>
      <c r="F32" s="43"/>
      <c r="G32" s="45"/>
      <c r="H32" s="43"/>
      <c r="I32" s="43"/>
      <c r="J32" s="43"/>
      <c r="K32" s="43"/>
      <c r="L32" s="43"/>
      <c r="M32" s="43">
        <f>SUM(M30:M31)</f>
        <v>14499.259999999998</v>
      </c>
      <c r="N32" s="43"/>
      <c r="O32" s="43"/>
      <c r="P32" s="43"/>
      <c r="Q32" s="43"/>
    </row>
    <row r="34" spans="3:3" ht="15">
      <c r="C34" s="30"/>
    </row>
  </sheetData>
  <mergeCells count="10">
    <mergeCell ref="K30:L30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23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3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6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9" t="s">
        <v>50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轮动-每月8-11号调一次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2021-07-24T08:39:29Z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