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"/>
    </mc:Choice>
  </mc:AlternateContent>
  <xr:revisionPtr revIDLastSave="0" documentId="13_ncr:1_{E619442E-7C1B-4DE9-AB6E-E6B6D8E7892C}" xr6:coauthVersionLast="47" xr6:coauthVersionMax="47" xr10:uidLastSave="{00000000-0000-0000-0000-000000000000}"/>
  <bookViews>
    <workbookView xWindow="-120" yWindow="-120" windowWidth="29040" windowHeight="15840" xr2:uid="{D298135B-E4C0-45E9-BB28-1F0B05CAE31B}"/>
  </bookViews>
  <sheets>
    <sheet name="CB低价-每周一支定投" sheetId="2" r:id="rId1"/>
    <sheet name="方案" sheetId="3" r:id="rId2"/>
    <sheet name="选 择" sheetId="4" r:id="rId3"/>
    <sheet name="Sheet2" sheetId="5" r:id="rId4"/>
    <sheet name="s" sheetId="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2" l="1"/>
  <c r="O13" i="2"/>
  <c r="N13" i="2"/>
  <c r="M11" i="2"/>
  <c r="O11" i="2"/>
  <c r="N11" i="2"/>
  <c r="N30" i="2"/>
  <c r="N31" i="2"/>
  <c r="N14" i="2"/>
  <c r="N15" i="2"/>
  <c r="N16" i="2"/>
  <c r="N10" i="2"/>
  <c r="N17" i="2"/>
  <c r="N18" i="2"/>
  <c r="N19" i="2"/>
  <c r="N20" i="2"/>
  <c r="N21" i="2"/>
  <c r="N22" i="2"/>
  <c r="N23" i="2"/>
  <c r="N26" i="2"/>
  <c r="N27" i="2"/>
  <c r="N28" i="2"/>
  <c r="N29" i="2"/>
  <c r="N32" i="2"/>
  <c r="K33" i="2"/>
  <c r="O19" i="2"/>
  <c r="O20" i="2"/>
  <c r="O21" i="2"/>
  <c r="O22" i="2"/>
  <c r="O23" i="2"/>
  <c r="O26" i="2"/>
  <c r="O27" i="2"/>
  <c r="O4" i="2"/>
  <c r="O5" i="2"/>
  <c r="O6" i="2"/>
  <c r="O7" i="2"/>
  <c r="O8" i="2"/>
  <c r="O9" i="2"/>
  <c r="O12" i="2"/>
  <c r="O14" i="2"/>
  <c r="O15" i="2"/>
  <c r="O16" i="2"/>
  <c r="O10" i="2"/>
  <c r="O17" i="2"/>
  <c r="O18" i="2"/>
  <c r="O3" i="2"/>
  <c r="N4" i="2"/>
  <c r="N5" i="2"/>
  <c r="N6" i="2"/>
  <c r="N7" i="2"/>
  <c r="N8" i="2"/>
  <c r="N9" i="2"/>
  <c r="N12" i="2"/>
  <c r="N3" i="2"/>
  <c r="M18" i="2"/>
  <c r="M19" i="2"/>
  <c r="M20" i="2"/>
  <c r="M21" i="2"/>
  <c r="H6" i="2"/>
  <c r="H7" i="2"/>
  <c r="H8" i="2"/>
  <c r="H9" i="2"/>
  <c r="H12" i="2"/>
  <c r="H14" i="2"/>
  <c r="H15" i="2"/>
  <c r="H16" i="2"/>
  <c r="H10" i="2"/>
  <c r="H17" i="2"/>
  <c r="H18" i="2"/>
  <c r="H19" i="2"/>
  <c r="H20" i="2"/>
  <c r="H21" i="2"/>
  <c r="M3" i="2"/>
  <c r="O33" i="2" l="1"/>
  <c r="M9" i="2"/>
  <c r="M12" i="2"/>
  <c r="H3" i="2"/>
  <c r="M4" i="2" l="1"/>
  <c r="M5" i="2"/>
  <c r="M6" i="2"/>
  <c r="M7" i="2"/>
  <c r="M8" i="2"/>
  <c r="M14" i="2"/>
  <c r="M15" i="2"/>
  <c r="M16" i="2"/>
  <c r="M10" i="2"/>
  <c r="M17" i="2"/>
  <c r="H4" i="2"/>
  <c r="H5" i="2"/>
  <c r="M33" i="2" l="1"/>
  <c r="P13" i="2" s="1"/>
  <c r="H33" i="2"/>
  <c r="E17" i="1"/>
  <c r="C17" i="1"/>
  <c r="P8" i="2" l="1"/>
  <c r="P11" i="2"/>
  <c r="P10" i="2"/>
  <c r="P5" i="2"/>
  <c r="P4" i="2"/>
  <c r="P6" i="2"/>
  <c r="P22" i="2"/>
  <c r="P23" i="2"/>
  <c r="P26" i="2"/>
  <c r="P27" i="2"/>
  <c r="P28" i="2"/>
  <c r="P21" i="2"/>
  <c r="P3" i="2"/>
  <c r="P20" i="2"/>
  <c r="P19" i="2"/>
  <c r="P18" i="2"/>
  <c r="P9" i="2"/>
  <c r="P12" i="2"/>
  <c r="P17" i="2"/>
  <c r="P15" i="2"/>
  <c r="P7" i="2"/>
  <c r="P16" i="2"/>
  <c r="P14" i="2"/>
  <c r="G17" i="1"/>
  <c r="N33" i="2" l="1"/>
</calcChain>
</file>

<file path=xl/sharedStrings.xml><?xml version="1.0" encoding="utf-8"?>
<sst xmlns="http://schemas.openxmlformats.org/spreadsheetml/2006/main" count="273" uniqueCount="147">
  <si>
    <t>收入</t>
  </si>
  <si>
    <t>支出</t>
  </si>
  <si>
    <t>总计</t>
  </si>
  <si>
    <t>备注</t>
  </si>
  <si>
    <t>住宿2500，
背景墙120</t>
  </si>
  <si>
    <t>白酒4瓶</t>
  </si>
  <si>
    <t>红酒6瓶</t>
  </si>
  <si>
    <t>交易日期</t>
  </si>
  <si>
    <t>代码</t>
  </si>
  <si>
    <t>转债</t>
  </si>
  <si>
    <t>数量</t>
  </si>
  <si>
    <t>金额</t>
  </si>
  <si>
    <t>持仓</t>
  </si>
  <si>
    <t>现价</t>
  </si>
  <si>
    <t>市值</t>
  </si>
  <si>
    <t>收益率</t>
  </si>
  <si>
    <t>收益额</t>
  </si>
  <si>
    <t>持仓比例</t>
  </si>
  <si>
    <t>&lt;95</t>
  </si>
  <si>
    <t>&lt;90</t>
  </si>
  <si>
    <t>&lt;85</t>
  </si>
  <si>
    <t>&lt;80</t>
  </si>
  <si>
    <t>&lt;75</t>
  </si>
  <si>
    <t>&lt;100</t>
  </si>
  <si>
    <t>&lt;103</t>
  </si>
  <si>
    <t>参考方案</t>
  </si>
  <si>
    <t>实行方案</t>
  </si>
  <si>
    <t>成本</t>
  </si>
  <si>
    <t>总市值</t>
  </si>
  <si>
    <t>保隆科技</t>
  </si>
  <si>
    <t>TPMS</t>
  </si>
  <si>
    <t>价格</t>
  </si>
  <si>
    <t>备注</t>
    <phoneticPr fontId="10" type="noConversion"/>
  </si>
  <si>
    <t>道恩转债</t>
    <phoneticPr fontId="10" type="noConversion"/>
  </si>
  <si>
    <t>到期收益</t>
    <phoneticPr fontId="10" type="noConversion"/>
  </si>
  <si>
    <t>买入</t>
    <phoneticPr fontId="10" type="noConversion"/>
  </si>
  <si>
    <t>描述</t>
    <phoneticPr fontId="10" type="noConversion"/>
  </si>
  <si>
    <t>序列</t>
    <phoneticPr fontId="10" type="noConversion"/>
  </si>
  <si>
    <t>家悦转债</t>
    <phoneticPr fontId="10" type="noConversion"/>
  </si>
  <si>
    <t>宁建转债</t>
  </si>
  <si>
    <t>交建转债</t>
    <phoneticPr fontId="10" type="noConversion"/>
  </si>
  <si>
    <t>岭南转债</t>
    <phoneticPr fontId="10" type="noConversion"/>
  </si>
  <si>
    <t>海印转债</t>
  </si>
  <si>
    <t>迪森转债</t>
  </si>
  <si>
    <t>北港发债</t>
    <phoneticPr fontId="10" type="noConversion"/>
  </si>
  <si>
    <t>ctrl+;     insert date</t>
  </si>
  <si>
    <t>搜特转债</t>
  </si>
  <si>
    <t>标的</t>
    <phoneticPr fontId="10" type="noConversion"/>
  </si>
  <si>
    <t>mom</t>
    <phoneticPr fontId="10" type="noConversion"/>
  </si>
  <si>
    <t>起步</t>
    <phoneticPr fontId="10" type="noConversion"/>
  </si>
  <si>
    <t>城地</t>
    <phoneticPr fontId="10" type="noConversion"/>
  </si>
  <si>
    <r>
      <t>可转债(</t>
    </r>
    <r>
      <rPr>
        <u/>
        <sz val="11"/>
        <color theme="10"/>
        <rFont val="等线"/>
        <family val="3"/>
        <charset val="134"/>
        <scheme val="minor"/>
      </rPr>
      <t>手动刷新  30秒自动刷新)     行业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  【全部】 板块 (沪主板 沪科创 深主板 深创业) 可转债 交换债 仅看已上市 合格机构可买 仅看自选 仅看持仓数量:369个；规模:6612.95亿；存量:5896.53亿</t>
    </r>
  </si>
  <si>
    <t>代 码</t>
  </si>
  <si>
    <t>转债名称</t>
  </si>
  <si>
    <t>现 价</t>
  </si>
  <si>
    <t>涨跌幅</t>
  </si>
  <si>
    <t>正股名称</t>
  </si>
  <si>
    <t>正股价</t>
  </si>
  <si>
    <t>正股</t>
  </si>
  <si>
    <t>涨跌</t>
  </si>
  <si>
    <t>PB</t>
  </si>
  <si>
    <t>转股价</t>
  </si>
  <si>
    <t>转股</t>
  </si>
  <si>
    <t>价值</t>
  </si>
  <si>
    <t>溢价率</t>
  </si>
  <si>
    <t>纯债</t>
  </si>
  <si>
    <t>债券</t>
  </si>
  <si>
    <t>评级</t>
  </si>
  <si>
    <t>期权</t>
  </si>
  <si>
    <t>波动率</t>
  </si>
  <si>
    <t>回售</t>
  </si>
  <si>
    <t>触发价</t>
  </si>
  <si>
    <t>强赎</t>
  </si>
  <si>
    <t>占比</t>
  </si>
  <si>
    <t>基金</t>
  </si>
  <si>
    <t>到期时间</t>
  </si>
  <si>
    <t>剩余</t>
  </si>
  <si>
    <t>年限</t>
  </si>
  <si>
    <t>剩余规模</t>
  </si>
  <si>
    <t>(亿元)</t>
  </si>
  <si>
    <t>成交额</t>
  </si>
  <si>
    <t>(万元)</t>
  </si>
  <si>
    <t>换手率</t>
  </si>
  <si>
    <t>到期</t>
  </si>
  <si>
    <t>税前收益</t>
  </si>
  <si>
    <t>收益</t>
  </si>
  <si>
    <t>双低</t>
  </si>
  <si>
    <t>操作</t>
  </si>
  <si>
    <r>
      <t>搜于特</t>
    </r>
    <r>
      <rPr>
        <u/>
        <sz val="11"/>
        <color theme="10"/>
        <rFont val="等线"/>
        <family val="3"/>
        <charset val="134"/>
        <scheme val="minor"/>
      </rPr>
      <t> R</t>
    </r>
  </si>
  <si>
    <r>
      <t>2.90</t>
    </r>
    <r>
      <rPr>
        <sz val="10"/>
        <color rgb="FFFF0000"/>
        <rFont val="Arial"/>
        <family val="2"/>
      </rPr>
      <t>*</t>
    </r>
  </si>
  <si>
    <t>会员</t>
  </si>
  <si>
    <t>A</t>
  </si>
  <si>
    <t>增强</t>
  </si>
  <si>
    <t></t>
  </si>
  <si>
    <t>亚药转债</t>
  </si>
  <si>
    <r>
      <t>亚太药业</t>
    </r>
    <r>
      <rPr>
        <u/>
        <sz val="11"/>
        <color theme="10"/>
        <rFont val="等线"/>
        <family val="3"/>
        <charset val="134"/>
        <scheme val="minor"/>
      </rPr>
      <t> R</t>
    </r>
  </si>
  <si>
    <t>BB</t>
  </si>
  <si>
    <t>花王转债</t>
  </si>
  <si>
    <t>ST花王</t>
  </si>
  <si>
    <r>
      <t>起步转债 </t>
    </r>
    <r>
      <rPr>
        <b/>
        <sz val="10"/>
        <color rgb="FFA9A9A9"/>
        <rFont val="Arial"/>
        <family val="2"/>
      </rPr>
      <t>!</t>
    </r>
  </si>
  <si>
    <t>ST起步</t>
  </si>
  <si>
    <t>城地转债</t>
  </si>
  <si>
    <t>城地香江</t>
  </si>
  <si>
    <t>AA-</t>
  </si>
  <si>
    <t>国城转债</t>
  </si>
  <si>
    <t>国城矿业</t>
  </si>
  <si>
    <t>AA</t>
  </si>
  <si>
    <t>广汇转债</t>
  </si>
  <si>
    <r>
      <t>广汇汽车</t>
    </r>
    <r>
      <rPr>
        <u/>
        <sz val="11"/>
        <color theme="10"/>
        <rFont val="等线"/>
        <family val="3"/>
        <charset val="134"/>
        <scheme val="minor"/>
      </rPr>
      <t> R</t>
    </r>
  </si>
  <si>
    <t>AA+</t>
  </si>
  <si>
    <t>天创转债</t>
  </si>
  <si>
    <t>天创时尚</t>
  </si>
  <si>
    <t>岭南转债</t>
  </si>
  <si>
    <t>岭南股份</t>
  </si>
  <si>
    <r>
      <t>5.91</t>
    </r>
    <r>
      <rPr>
        <sz val="10"/>
        <color rgb="FFFF0000"/>
        <rFont val="Arial"/>
        <family val="2"/>
      </rPr>
      <t>*</t>
    </r>
  </si>
  <si>
    <t>交建转债</t>
  </si>
  <si>
    <t>新疆交建</t>
  </si>
  <si>
    <t>文科转债</t>
  </si>
  <si>
    <t>文科园林</t>
  </si>
  <si>
    <t>吉视转债</t>
  </si>
  <si>
    <r>
      <t>吉视传媒</t>
    </r>
    <r>
      <rPr>
        <u/>
        <sz val="11"/>
        <color theme="10"/>
        <rFont val="等线"/>
        <family val="3"/>
        <charset val="134"/>
        <scheme val="minor"/>
      </rPr>
      <t> R</t>
    </r>
  </si>
  <si>
    <t>科达转债</t>
  </si>
  <si>
    <r>
      <t>苏州科达</t>
    </r>
    <r>
      <rPr>
        <u/>
        <sz val="11"/>
        <color theme="10"/>
        <rFont val="等线"/>
        <family val="3"/>
        <charset val="134"/>
        <scheme val="minor"/>
      </rPr>
      <t> R</t>
    </r>
  </si>
  <si>
    <t>家悦转债</t>
  </si>
  <si>
    <r>
      <t>家家悦</t>
    </r>
    <r>
      <rPr>
        <u/>
        <sz val="11"/>
        <color theme="10"/>
        <rFont val="等线"/>
        <family val="3"/>
        <charset val="134"/>
        <scheme val="minor"/>
      </rPr>
      <t> R</t>
    </r>
  </si>
  <si>
    <t>建工转债</t>
  </si>
  <si>
    <t>重庆建工</t>
  </si>
  <si>
    <t>科华转债</t>
  </si>
  <si>
    <r>
      <t>科华生物</t>
    </r>
    <r>
      <rPr>
        <u/>
        <sz val="11"/>
        <color theme="10"/>
        <rFont val="等线"/>
        <family val="3"/>
        <charset val="134"/>
        <scheme val="minor"/>
      </rPr>
      <t> R</t>
    </r>
  </si>
  <si>
    <t>利群转债</t>
  </si>
  <si>
    <t>利群股份</t>
  </si>
  <si>
    <t>建工转债</t>
    <phoneticPr fontId="10" type="noConversion"/>
  </si>
  <si>
    <r>
      <rPr>
        <sz val="10"/>
        <color rgb="FF3D3D3D"/>
        <rFont val="宋体"/>
        <family val="2"/>
        <charset val="134"/>
      </rPr>
      <t>科达</t>
    </r>
    <r>
      <rPr>
        <sz val="10"/>
        <color rgb="FF3D3D3D"/>
        <rFont val="微软雅黑"/>
        <family val="2"/>
        <charset val="134"/>
      </rPr>
      <t>转债</t>
    </r>
    <phoneticPr fontId="10" type="noConversion"/>
  </si>
  <si>
    <t>华体转债</t>
    <phoneticPr fontId="10" type="noConversion"/>
  </si>
  <si>
    <t>长久转债</t>
    <phoneticPr fontId="10" type="noConversion"/>
  </si>
  <si>
    <t>柳药转债</t>
    <phoneticPr fontId="10" type="noConversion"/>
  </si>
  <si>
    <t>搜特转债</t>
    <phoneticPr fontId="10" type="noConversion"/>
  </si>
  <si>
    <t>天创转债</t>
    <phoneticPr fontId="10" type="noConversion"/>
  </si>
  <si>
    <t>1、搜特转债，偏离-18%，收盘76.2</t>
  </si>
  <si>
    <t>2、文科转债，偏离-7%，收盘98.0</t>
  </si>
  <si>
    <t>3、亚药转债，偏离-7%，收盘80.0</t>
  </si>
  <si>
    <t>4、广汇转债，偏离-6%，收盘93.2</t>
  </si>
  <si>
    <t>5、本钢转债，偏离-6%，收盘104.0</t>
  </si>
  <si>
    <t>6、鸿达转债，偏离-6%，收盘109.0</t>
  </si>
  <si>
    <t>7、利群转债，偏离-5%，收盘101.0</t>
  </si>
  <si>
    <t>8、孚日转债，偏离-4%，收盘103.6</t>
  </si>
  <si>
    <t>9、靖远转债，偏离-3%，收盘103.1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</si>
</sst>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family val="2"/>
      <charset val="134"/>
      <scheme val="minor"/>
    </font>
    <font>
      <sz val="8"/>
      <color theme="1"/>
      <name val="Arial"/>
      <family val="2"/>
    </font>
    <font>
      <u/>
      <sz val="11"/>
      <color theme="10"/>
      <name val="等线"/>
      <family val="2"/>
      <charset val="134"/>
      <scheme val="minor"/>
    </font>
    <font>
      <b/>
      <sz val="11"/>
      <color rgb="FFFF0000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999999"/>
      <name val="等线"/>
      <family val="2"/>
      <charset val="134"/>
      <scheme val="minor"/>
    </font>
    <font>
      <sz val="11"/>
      <color rgb="FF008000"/>
      <name val="等线"/>
      <family val="2"/>
      <charset val="134"/>
      <scheme val="minor"/>
    </font>
    <font>
      <sz val="9"/>
      <color rgb="FF333333"/>
      <name val="Microsoft YaHei UI"/>
      <family val="2"/>
      <charset val="134"/>
    </font>
    <font>
      <b/>
      <sz val="11"/>
      <color rgb="FF7030A0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b/>
      <sz val="11"/>
      <color rgb="FF4D4D4C"/>
      <name val="微软雅黑"/>
      <family val="2"/>
      <charset val="134"/>
    </font>
    <font>
      <sz val="9.9"/>
      <color rgb="FF333333"/>
      <name val="Arial"/>
      <family val="2"/>
    </font>
    <font>
      <sz val="10"/>
      <color rgb="FF3D3D3D"/>
      <name val="Arial"/>
      <family val="2"/>
    </font>
    <font>
      <sz val="10"/>
      <color rgb="FF337AB7"/>
      <name val="Arial"/>
      <family val="2"/>
    </font>
    <font>
      <sz val="10"/>
      <color rgb="FFFF0000"/>
      <name val="Arial"/>
      <family val="2"/>
    </font>
    <font>
      <sz val="10"/>
      <color rgb="FF008000"/>
      <name val="Arial"/>
      <family val="2"/>
    </font>
    <font>
      <b/>
      <sz val="10"/>
      <color rgb="FFA9A9A9"/>
      <name val="Arial"/>
      <family val="2"/>
    </font>
    <font>
      <i/>
      <sz val="10"/>
      <color rgb="FFAAAAAA"/>
      <name val="Arial"/>
      <family val="2"/>
    </font>
    <font>
      <u/>
      <sz val="11"/>
      <color theme="10"/>
      <name val="等线"/>
      <family val="3"/>
      <charset val="134"/>
      <scheme val="minor"/>
    </font>
    <font>
      <sz val="10"/>
      <color rgb="FF3D3D3D"/>
      <name val="宋体"/>
      <family val="2"/>
      <charset val="134"/>
    </font>
    <font>
      <sz val="10"/>
      <color rgb="FF3D3D3D"/>
      <name val="微软雅黑"/>
      <family val="2"/>
      <charset val="134"/>
    </font>
    <font>
      <sz val="13"/>
      <color rgb="FF333333"/>
      <name val="Microsoft YaHei UI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DCDCD"/>
        <bgColor indexed="64"/>
      </patternFill>
    </fill>
    <fill>
      <patternFill patternType="solid">
        <fgColor rgb="FF86C5E3"/>
        <bgColor indexed="64"/>
      </patternFill>
    </fill>
    <fill>
      <patternFill patternType="solid">
        <fgColor rgb="FF8DBD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F0F6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9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0" borderId="5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1" applyAlignment="1">
      <alignment horizontal="center" vertical="center"/>
    </xf>
    <xf numFmtId="0" fontId="0" fillId="0" borderId="15" xfId="0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14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5" fillId="0" borderId="0" xfId="0" applyNumberFormat="1" applyFont="1" applyAlignment="1">
      <alignment vertical="center"/>
    </xf>
    <xf numFmtId="10" fontId="4" fillId="0" borderId="0" xfId="0" applyNumberFormat="1" applyFont="1" applyAlignment="1">
      <alignment vertical="center"/>
    </xf>
    <xf numFmtId="0" fontId="7" fillId="0" borderId="0" xfId="0" applyFont="1"/>
    <xf numFmtId="0" fontId="3" fillId="4" borderId="12" xfId="0" applyFont="1" applyFill="1" applyBorder="1" applyAlignment="1">
      <alignment horizontal="center"/>
    </xf>
    <xf numFmtId="0" fontId="0" fillId="5" borderId="1" xfId="0" applyFill="1" applyBorder="1" applyAlignment="1" applyProtection="1">
      <alignment horizontal="right"/>
      <protection locked="0"/>
    </xf>
    <xf numFmtId="0" fontId="0" fillId="5" borderId="1" xfId="0" applyFill="1" applyBorder="1" applyAlignment="1">
      <alignment horizontal="right"/>
    </xf>
    <xf numFmtId="0" fontId="0" fillId="5" borderId="0" xfId="0" applyFill="1" applyAlignment="1">
      <alignment horizontal="right" vertical="center"/>
    </xf>
    <xf numFmtId="0" fontId="0" fillId="5" borderId="12" xfId="0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8" fillId="6" borderId="0" xfId="0" applyFont="1" applyFill="1" applyBorder="1" applyAlignment="1" applyProtection="1">
      <alignment horizontal="center"/>
      <protection locked="0"/>
    </xf>
    <xf numFmtId="0" fontId="8" fillId="4" borderId="12" xfId="0" applyFont="1" applyFill="1" applyBorder="1" applyAlignment="1">
      <alignment horizontal="center"/>
    </xf>
    <xf numFmtId="0" fontId="0" fillId="0" borderId="1" xfId="0" applyBorder="1" applyAlignment="1"/>
    <xf numFmtId="0" fontId="0" fillId="0" borderId="12" xfId="0" applyBorder="1" applyAlignment="1"/>
    <xf numFmtId="0" fontId="0" fillId="0" borderId="0" xfId="0" applyBorder="1" applyAlignment="1"/>
    <xf numFmtId="14" fontId="0" fillId="0" borderId="1" xfId="0" applyNumberFormat="1" applyBorder="1" applyAlignment="1" applyProtection="1">
      <alignment horizontal="center"/>
      <protection locked="0"/>
    </xf>
    <xf numFmtId="10" fontId="0" fillId="4" borderId="1" xfId="0" applyNumberFormat="1" applyFill="1" applyBorder="1" applyAlignment="1" applyProtection="1">
      <alignment horizontal="center"/>
      <protection locked="0"/>
    </xf>
    <xf numFmtId="0" fontId="11" fillId="6" borderId="0" xfId="0" applyFont="1" applyFill="1" applyBorder="1" applyAlignment="1" applyProtection="1">
      <alignment horizontal="center"/>
      <protection locked="0"/>
    </xf>
    <xf numFmtId="0" fontId="9" fillId="4" borderId="1" xfId="0" applyFont="1" applyFill="1" applyBorder="1" applyAlignment="1">
      <alignment horizontal="center"/>
    </xf>
    <xf numFmtId="0" fontId="12" fillId="0" borderId="0" xfId="0" applyFont="1"/>
    <xf numFmtId="0" fontId="0" fillId="7" borderId="1" xfId="0" applyFill="1" applyBorder="1" applyAlignment="1"/>
    <xf numFmtId="0" fontId="0" fillId="7" borderId="1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9" xfId="0" applyBorder="1" applyAlignment="1" applyProtection="1">
      <alignment horizontal="center"/>
      <protection locked="0"/>
    </xf>
    <xf numFmtId="0" fontId="13" fillId="9" borderId="19" xfId="0" applyFont="1" applyFill="1" applyBorder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0" fontId="13" fillId="11" borderId="19" xfId="0" applyFont="1" applyFill="1" applyBorder="1" applyAlignment="1">
      <alignment horizontal="center" vertical="center"/>
    </xf>
    <xf numFmtId="0" fontId="13" fillId="11" borderId="20" xfId="0" applyFont="1" applyFill="1" applyBorder="1" applyAlignment="1">
      <alignment horizontal="center" vertical="center"/>
    </xf>
    <xf numFmtId="0" fontId="15" fillId="12" borderId="18" xfId="0" applyFont="1" applyFill="1" applyBorder="1" applyAlignment="1">
      <alignment horizontal="left" vertical="center"/>
    </xf>
    <xf numFmtId="0" fontId="2" fillId="12" borderId="18" xfId="1" applyFill="1" applyBorder="1" applyAlignment="1">
      <alignment horizontal="left" vertical="center"/>
    </xf>
    <xf numFmtId="0" fontId="14" fillId="12" borderId="18" xfId="0" applyFont="1" applyFill="1" applyBorder="1" applyAlignment="1">
      <alignment horizontal="left" vertical="center"/>
    </xf>
    <xf numFmtId="10" fontId="16" fillId="12" borderId="18" xfId="0" applyNumberFormat="1" applyFont="1" applyFill="1" applyBorder="1" applyAlignment="1">
      <alignment horizontal="left" vertical="center"/>
    </xf>
    <xf numFmtId="10" fontId="17" fillId="12" borderId="18" xfId="0" applyNumberFormat="1" applyFont="1" applyFill="1" applyBorder="1" applyAlignment="1">
      <alignment horizontal="left" vertical="center"/>
    </xf>
    <xf numFmtId="10" fontId="14" fillId="12" borderId="18" xfId="0" applyNumberFormat="1" applyFont="1" applyFill="1" applyBorder="1" applyAlignment="1">
      <alignment horizontal="left" vertical="center"/>
    </xf>
    <xf numFmtId="14" fontId="14" fillId="12" borderId="18" xfId="0" applyNumberFormat="1" applyFont="1" applyFill="1" applyBorder="1" applyAlignment="1">
      <alignment horizontal="left" vertical="center"/>
    </xf>
    <xf numFmtId="0" fontId="2" fillId="8" borderId="18" xfId="1" applyFill="1" applyBorder="1" applyAlignment="1">
      <alignment horizontal="left" vertical="center"/>
    </xf>
    <xf numFmtId="0" fontId="14" fillId="8" borderId="18" xfId="0" applyFont="1" applyFill="1" applyBorder="1" applyAlignment="1">
      <alignment horizontal="left" vertical="center"/>
    </xf>
    <xf numFmtId="10" fontId="16" fillId="8" borderId="18" xfId="0" applyNumberFormat="1" applyFont="1" applyFill="1" applyBorder="1" applyAlignment="1">
      <alignment horizontal="left" vertical="center"/>
    </xf>
    <xf numFmtId="10" fontId="14" fillId="8" borderId="18" xfId="0" applyNumberFormat="1" applyFont="1" applyFill="1" applyBorder="1" applyAlignment="1">
      <alignment horizontal="left" vertical="center"/>
    </xf>
    <xf numFmtId="14" fontId="14" fillId="8" borderId="18" xfId="0" applyNumberFormat="1" applyFont="1" applyFill="1" applyBorder="1" applyAlignment="1">
      <alignment horizontal="left" vertical="center"/>
    </xf>
    <xf numFmtId="0" fontId="19" fillId="12" borderId="18" xfId="0" applyFont="1" applyFill="1" applyBorder="1" applyAlignment="1">
      <alignment horizontal="left" vertical="center"/>
    </xf>
    <xf numFmtId="10" fontId="17" fillId="8" borderId="18" xfId="0" applyNumberFormat="1" applyFont="1" applyFill="1" applyBorder="1" applyAlignment="1">
      <alignment horizontal="left" vertical="center"/>
    </xf>
    <xf numFmtId="10" fontId="19" fillId="12" borderId="18" xfId="0" applyNumberFormat="1" applyFont="1" applyFill="1" applyBorder="1" applyAlignment="1">
      <alignment horizontal="left" vertical="center"/>
    </xf>
    <xf numFmtId="0" fontId="0" fillId="8" borderId="21" xfId="0" applyFill="1" applyBorder="1"/>
    <xf numFmtId="0" fontId="0" fillId="8" borderId="22" xfId="0" applyFill="1" applyBorder="1"/>
    <xf numFmtId="0" fontId="0" fillId="8" borderId="23" xfId="0" applyFill="1" applyBorder="1"/>
    <xf numFmtId="0" fontId="23" fillId="0" borderId="0" xfId="0" applyFont="1"/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6" borderId="6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8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13" fillId="9" borderId="19" xfId="0" applyFont="1" applyFill="1" applyBorder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0" fontId="2" fillId="8" borderId="24" xfId="1" applyFill="1" applyBorder="1" applyAlignment="1">
      <alignment horizontal="left" vertical="center" wrapText="1"/>
    </xf>
    <xf numFmtId="0" fontId="2" fillId="8" borderId="25" xfId="1" applyFill="1" applyBorder="1" applyAlignment="1">
      <alignment horizontal="left" vertical="center" wrapText="1"/>
    </xf>
    <xf numFmtId="0" fontId="2" fillId="8" borderId="26" xfId="1" applyFill="1" applyBorder="1" applyAlignment="1">
      <alignment horizontal="left" vertical="center" wrapText="1"/>
    </xf>
    <xf numFmtId="0" fontId="13" fillId="10" borderId="19" xfId="0" applyFont="1" applyFill="1" applyBorder="1" applyAlignment="1">
      <alignment horizontal="center" vertical="center"/>
    </xf>
    <xf numFmtId="0" fontId="13" fillId="10" borderId="20" xfId="0" applyFont="1" applyFill="1" applyBorder="1" applyAlignment="1">
      <alignment horizontal="center" vertical="center"/>
    </xf>
    <xf numFmtId="0" fontId="13" fillId="11" borderId="19" xfId="0" applyFont="1" applyFill="1" applyBorder="1" applyAlignment="1">
      <alignment horizontal="center" vertical="center"/>
    </xf>
    <xf numFmtId="0" fontId="13" fillId="11" borderId="2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2</xdr:col>
          <xdr:colOff>266700</xdr:colOff>
          <xdr:row>1</xdr:row>
          <xdr:rowOff>238125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0</xdr:rowOff>
        </xdr:from>
        <xdr:to>
          <xdr:col>4</xdr:col>
          <xdr:colOff>666750</xdr:colOff>
          <xdr:row>1</xdr:row>
          <xdr:rowOff>228600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0</xdr:rowOff>
        </xdr:from>
        <xdr:to>
          <xdr:col>3</xdr:col>
          <xdr:colOff>266700</xdr:colOff>
          <xdr:row>1</xdr:row>
          <xdr:rowOff>238125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0</xdr:rowOff>
        </xdr:from>
        <xdr:to>
          <xdr:col>3</xdr:col>
          <xdr:colOff>266700</xdr:colOff>
          <xdr:row>1</xdr:row>
          <xdr:rowOff>238125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0</xdr:rowOff>
        </xdr:from>
        <xdr:to>
          <xdr:col>3</xdr:col>
          <xdr:colOff>266700</xdr:colOff>
          <xdr:row>1</xdr:row>
          <xdr:rowOff>238125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0</xdr:rowOff>
        </xdr:from>
        <xdr:to>
          <xdr:col>3</xdr:col>
          <xdr:colOff>266700</xdr:colOff>
          <xdr:row>1</xdr:row>
          <xdr:rowOff>238125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0</xdr:rowOff>
        </xdr:from>
        <xdr:to>
          <xdr:col>3</xdr:col>
          <xdr:colOff>266700</xdr:colOff>
          <xdr:row>1</xdr:row>
          <xdr:rowOff>238125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0</xdr:rowOff>
        </xdr:from>
        <xdr:to>
          <xdr:col>3</xdr:col>
          <xdr:colOff>266700</xdr:colOff>
          <xdr:row>1</xdr:row>
          <xdr:rowOff>238125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0</xdr:rowOff>
        </xdr:from>
        <xdr:to>
          <xdr:col>3</xdr:col>
          <xdr:colOff>266700</xdr:colOff>
          <xdr:row>1</xdr:row>
          <xdr:rowOff>238125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2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0</xdr:rowOff>
        </xdr:from>
        <xdr:to>
          <xdr:col>3</xdr:col>
          <xdr:colOff>266700</xdr:colOff>
          <xdr:row>1</xdr:row>
          <xdr:rowOff>238125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2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0</xdr:rowOff>
        </xdr:from>
        <xdr:to>
          <xdr:col>3</xdr:col>
          <xdr:colOff>266700</xdr:colOff>
          <xdr:row>1</xdr:row>
          <xdr:rowOff>238125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2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0</xdr:rowOff>
        </xdr:from>
        <xdr:to>
          <xdr:col>3</xdr:col>
          <xdr:colOff>266700</xdr:colOff>
          <xdr:row>1</xdr:row>
          <xdr:rowOff>238125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2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silu.cn/data/convert_bond_detail/128124" TargetMode="External"/><Relationship Id="rId3" Type="http://schemas.openxmlformats.org/officeDocument/2006/relationships/hyperlink" Target="https://www.jisilu.cn/data/convert_bond_detail/113589" TargetMode="External"/><Relationship Id="rId7" Type="http://schemas.openxmlformats.org/officeDocument/2006/relationships/hyperlink" Target="https://www.jisilu.cn/data/convert_bond_detail/113017" TargetMode="External"/><Relationship Id="rId2" Type="http://schemas.openxmlformats.org/officeDocument/2006/relationships/hyperlink" Target="https://www.jisilu.cn/data/convert_bond_detail/128132" TargetMode="External"/><Relationship Id="rId1" Type="http://schemas.openxmlformats.org/officeDocument/2006/relationships/hyperlink" Target="https://www.jisilu.cn/data/convert_bond_detail/113036" TargetMode="External"/><Relationship Id="rId6" Type="http://schemas.openxmlformats.org/officeDocument/2006/relationships/hyperlink" Target="https://www.jisilu.cn/data/convert_bond_detail/127019" TargetMode="External"/><Relationship Id="rId5" Type="http://schemas.openxmlformats.org/officeDocument/2006/relationships/hyperlink" Target="https://www.jisilu.cn/data/convert_bond_detail/113596" TargetMode="External"/><Relationship Id="rId4" Type="http://schemas.openxmlformats.org/officeDocument/2006/relationships/hyperlink" Target="https://www.jisilu.cn/data/convert_bond_detail/128062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question/95518" TargetMode="External"/><Relationship Id="rId21" Type="http://schemas.openxmlformats.org/officeDocument/2006/relationships/hyperlink" Target="https://www.jisilu.cn/question/95518" TargetMode="External"/><Relationship Id="rId42" Type="http://schemas.openxmlformats.org/officeDocument/2006/relationships/hyperlink" Target="https://www.jisilu.cn/data/convert_bond_detail/127019" TargetMode="External"/><Relationship Id="rId63" Type="http://schemas.openxmlformats.org/officeDocument/2006/relationships/hyperlink" Target="https://www.jisilu.cn/setting/member/" TargetMode="External"/><Relationship Id="rId84" Type="http://schemas.openxmlformats.org/officeDocument/2006/relationships/hyperlink" Target="https://www.jisilu.cn/setting/member/" TargetMode="External"/><Relationship Id="rId138" Type="http://schemas.openxmlformats.org/officeDocument/2006/relationships/printerSettings" Target="../printerSettings/printerSettings3.bin"/><Relationship Id="rId107" Type="http://schemas.openxmlformats.org/officeDocument/2006/relationships/hyperlink" Target="https://www.jisilu.cn/data/stock/603708" TargetMode="External"/><Relationship Id="rId11" Type="http://schemas.openxmlformats.org/officeDocument/2006/relationships/hyperlink" Target="https://www.jisilu.cn/data/stock/002370" TargetMode="External"/><Relationship Id="rId32" Type="http://schemas.openxmlformats.org/officeDocument/2006/relationships/hyperlink" Target="https://www.jisilu.cn/question/95518" TargetMode="External"/><Relationship Id="rId53" Type="http://schemas.openxmlformats.org/officeDocument/2006/relationships/hyperlink" Target="https://www.jisilu.cn/question/95518" TargetMode="External"/><Relationship Id="rId74" Type="http://schemas.openxmlformats.org/officeDocument/2006/relationships/hyperlink" Target="https://www.jisilu.cn/data/convert_bond_detail/128132" TargetMode="External"/><Relationship Id="rId128" Type="http://schemas.openxmlformats.org/officeDocument/2006/relationships/hyperlink" Target="https://www.jisilu.cn/question/95518" TargetMode="External"/><Relationship Id="rId149" Type="http://schemas.openxmlformats.org/officeDocument/2006/relationships/control" Target="../activeX/activeX7.xml"/><Relationship Id="rId5" Type="http://schemas.openxmlformats.org/officeDocument/2006/relationships/hyperlink" Target="https://www.jisilu.cn/question/95518" TargetMode="External"/><Relationship Id="rId95" Type="http://schemas.openxmlformats.org/officeDocument/2006/relationships/hyperlink" Target="https://www.jisilu.cn/setting/member/" TargetMode="External"/><Relationship Id="rId22" Type="http://schemas.openxmlformats.org/officeDocument/2006/relationships/hyperlink" Target="https://www.jisilu.cn/setting/member/" TargetMode="External"/><Relationship Id="rId27" Type="http://schemas.openxmlformats.org/officeDocument/2006/relationships/hyperlink" Target="https://www.jisilu.cn/data/stock/603557" TargetMode="External"/><Relationship Id="rId43" Type="http://schemas.openxmlformats.org/officeDocument/2006/relationships/hyperlink" Target="https://www.jisilu.cn/data/stock/000688" TargetMode="External"/><Relationship Id="rId48" Type="http://schemas.openxmlformats.org/officeDocument/2006/relationships/hyperlink" Target="https://www.jisilu.cn/question/95518" TargetMode="External"/><Relationship Id="rId64" Type="http://schemas.openxmlformats.org/officeDocument/2006/relationships/hyperlink" Target="https://www.jisilu.cn/question/95518" TargetMode="External"/><Relationship Id="rId69" Type="http://schemas.openxmlformats.org/officeDocument/2006/relationships/hyperlink" Target="https://www.jisilu.cn/question/95518" TargetMode="External"/><Relationship Id="rId113" Type="http://schemas.openxmlformats.org/officeDocument/2006/relationships/hyperlink" Target="javascript:addOwnedConvertBond('113584');" TargetMode="External"/><Relationship Id="rId118" Type="http://schemas.openxmlformats.org/officeDocument/2006/relationships/hyperlink" Target="https://www.jisilu.cn/setting/member/" TargetMode="External"/><Relationship Id="rId134" Type="http://schemas.openxmlformats.org/officeDocument/2006/relationships/hyperlink" Target="https://www.jisilu.cn/setting/member/" TargetMode="External"/><Relationship Id="rId139" Type="http://schemas.openxmlformats.org/officeDocument/2006/relationships/drawing" Target="../drawings/drawing1.xml"/><Relationship Id="rId80" Type="http://schemas.openxmlformats.org/officeDocument/2006/relationships/hyperlink" Target="https://www.jisilu.cn/question/95518" TargetMode="External"/><Relationship Id="rId85" Type="http://schemas.openxmlformats.org/officeDocument/2006/relationships/hyperlink" Target="https://www.jisilu.cn/question/95518" TargetMode="External"/><Relationship Id="rId150" Type="http://schemas.openxmlformats.org/officeDocument/2006/relationships/control" Target="../activeX/activeX8.xml"/><Relationship Id="rId155" Type="http://schemas.openxmlformats.org/officeDocument/2006/relationships/control" Target="../activeX/activeX12.xml"/><Relationship Id="rId12" Type="http://schemas.openxmlformats.org/officeDocument/2006/relationships/hyperlink" Target="https://www.jisilu.cn/setting/member/" TargetMode="External"/><Relationship Id="rId17" Type="http://schemas.openxmlformats.org/officeDocument/2006/relationships/hyperlink" Target="javascript:addOwnedConvertBond('128062');" TargetMode="External"/><Relationship Id="rId33" Type="http://schemas.openxmlformats.org/officeDocument/2006/relationships/hyperlink" Target="javascript:addOwnedConvertBond('113576');" TargetMode="External"/><Relationship Id="rId38" Type="http://schemas.openxmlformats.org/officeDocument/2006/relationships/hyperlink" Target="https://www.jisilu.cn/setting/member/" TargetMode="External"/><Relationship Id="rId59" Type="http://schemas.openxmlformats.org/officeDocument/2006/relationships/hyperlink" Target="https://www.jisilu.cn/data/stock/603608" TargetMode="External"/><Relationship Id="rId103" Type="http://schemas.openxmlformats.org/officeDocument/2006/relationships/hyperlink" Target="https://www.jisilu.cn/setting/member/" TargetMode="External"/><Relationship Id="rId108" Type="http://schemas.openxmlformats.org/officeDocument/2006/relationships/hyperlink" Target="https://www.jisilu.cn/setting/member/" TargetMode="External"/><Relationship Id="rId124" Type="http://schemas.openxmlformats.org/officeDocument/2006/relationships/hyperlink" Target="https://www.jisilu.cn/setting/member/" TargetMode="External"/><Relationship Id="rId129" Type="http://schemas.openxmlformats.org/officeDocument/2006/relationships/hyperlink" Target="javascript:addOwnedConvertBond('128124');" TargetMode="External"/><Relationship Id="rId54" Type="http://schemas.openxmlformats.org/officeDocument/2006/relationships/hyperlink" Target="https://www.jisilu.cn/setting/member/" TargetMode="External"/><Relationship Id="rId70" Type="http://schemas.openxmlformats.org/officeDocument/2006/relationships/hyperlink" Target="https://www.jisilu.cn/setting/member/" TargetMode="External"/><Relationship Id="rId75" Type="http://schemas.openxmlformats.org/officeDocument/2006/relationships/hyperlink" Target="https://www.jisilu.cn/data/stock/002941" TargetMode="External"/><Relationship Id="rId91" Type="http://schemas.openxmlformats.org/officeDocument/2006/relationships/hyperlink" Target="https://www.jisilu.cn/data/stock/601929" TargetMode="External"/><Relationship Id="rId96" Type="http://schemas.openxmlformats.org/officeDocument/2006/relationships/hyperlink" Target="https://www.jisilu.cn/question/95518" TargetMode="External"/><Relationship Id="rId140" Type="http://schemas.openxmlformats.org/officeDocument/2006/relationships/vmlDrawing" Target="../drawings/vmlDrawing1.vml"/><Relationship Id="rId145" Type="http://schemas.openxmlformats.org/officeDocument/2006/relationships/control" Target="../activeX/activeX4.xml"/><Relationship Id="rId1" Type="http://schemas.openxmlformats.org/officeDocument/2006/relationships/hyperlink" Target="javascript:reloadConvertBondSearch();" TargetMode="External"/><Relationship Id="rId6" Type="http://schemas.openxmlformats.org/officeDocument/2006/relationships/hyperlink" Target="https://www.jisilu.cn/setting/member/" TargetMode="External"/><Relationship Id="rId23" Type="http://schemas.openxmlformats.org/officeDocument/2006/relationships/hyperlink" Target="https://www.jisilu.cn/setting/member/" TargetMode="External"/><Relationship Id="rId28" Type="http://schemas.openxmlformats.org/officeDocument/2006/relationships/hyperlink" Target="https://www.jisilu.cn/setting/member/" TargetMode="External"/><Relationship Id="rId49" Type="http://schemas.openxmlformats.org/officeDocument/2006/relationships/hyperlink" Target="javascript:addOwnedConvertBond('127019');" TargetMode="External"/><Relationship Id="rId114" Type="http://schemas.openxmlformats.org/officeDocument/2006/relationships/hyperlink" Target="https://www.jisilu.cn/data/convert_bond_detail/110064" TargetMode="External"/><Relationship Id="rId119" Type="http://schemas.openxmlformats.org/officeDocument/2006/relationships/hyperlink" Target="https://www.jisilu.cn/setting/member/" TargetMode="External"/><Relationship Id="rId44" Type="http://schemas.openxmlformats.org/officeDocument/2006/relationships/hyperlink" Target="https://www.jisilu.cn/setting/member/" TargetMode="External"/><Relationship Id="rId60" Type="http://schemas.openxmlformats.org/officeDocument/2006/relationships/hyperlink" Target="https://www.jisilu.cn/setting/member/" TargetMode="External"/><Relationship Id="rId65" Type="http://schemas.openxmlformats.org/officeDocument/2006/relationships/hyperlink" Target="javascript:addOwnedConvertBond('113589');" TargetMode="External"/><Relationship Id="rId81" Type="http://schemas.openxmlformats.org/officeDocument/2006/relationships/hyperlink" Target="javascript:addOwnedConvertBond('128132');" TargetMode="External"/><Relationship Id="rId86" Type="http://schemas.openxmlformats.org/officeDocument/2006/relationships/hyperlink" Target="https://www.jisilu.cn/setting/member/" TargetMode="External"/><Relationship Id="rId130" Type="http://schemas.openxmlformats.org/officeDocument/2006/relationships/hyperlink" Target="https://www.jisilu.cn/data/convert_bond_detail/113033" TargetMode="External"/><Relationship Id="rId135" Type="http://schemas.openxmlformats.org/officeDocument/2006/relationships/hyperlink" Target="https://www.jisilu.cn/setting/member/" TargetMode="External"/><Relationship Id="rId151" Type="http://schemas.openxmlformats.org/officeDocument/2006/relationships/control" Target="../activeX/activeX9.xml"/><Relationship Id="rId13" Type="http://schemas.openxmlformats.org/officeDocument/2006/relationships/hyperlink" Target="https://www.jisilu.cn/question/95518" TargetMode="External"/><Relationship Id="rId18" Type="http://schemas.openxmlformats.org/officeDocument/2006/relationships/hyperlink" Target="https://www.jisilu.cn/data/convert_bond_detail/113595" TargetMode="External"/><Relationship Id="rId39" Type="http://schemas.openxmlformats.org/officeDocument/2006/relationships/hyperlink" Target="https://www.jisilu.cn/setting/member/" TargetMode="External"/><Relationship Id="rId109" Type="http://schemas.openxmlformats.org/officeDocument/2006/relationships/hyperlink" Target="https://www.jisilu.cn/question/95518" TargetMode="External"/><Relationship Id="rId34" Type="http://schemas.openxmlformats.org/officeDocument/2006/relationships/hyperlink" Target="https://www.jisilu.cn/data/convert_bond_detail/113596" TargetMode="External"/><Relationship Id="rId50" Type="http://schemas.openxmlformats.org/officeDocument/2006/relationships/hyperlink" Target="https://www.jisilu.cn/data/convert_bond_detail/110072" TargetMode="External"/><Relationship Id="rId55" Type="http://schemas.openxmlformats.org/officeDocument/2006/relationships/hyperlink" Target="https://www.jisilu.cn/setting/member/" TargetMode="External"/><Relationship Id="rId76" Type="http://schemas.openxmlformats.org/officeDocument/2006/relationships/hyperlink" Target="https://www.jisilu.cn/setting/member/" TargetMode="External"/><Relationship Id="rId97" Type="http://schemas.openxmlformats.org/officeDocument/2006/relationships/hyperlink" Target="javascript:addOwnedConvertBond('113017');" TargetMode="External"/><Relationship Id="rId104" Type="http://schemas.openxmlformats.org/officeDocument/2006/relationships/hyperlink" Target="https://www.jisilu.cn/question/95518" TargetMode="External"/><Relationship Id="rId120" Type="http://schemas.openxmlformats.org/officeDocument/2006/relationships/hyperlink" Target="https://www.jisilu.cn/question/95518" TargetMode="External"/><Relationship Id="rId125" Type="http://schemas.openxmlformats.org/officeDocument/2006/relationships/hyperlink" Target="https://www.jisilu.cn/question/95518" TargetMode="External"/><Relationship Id="rId141" Type="http://schemas.openxmlformats.org/officeDocument/2006/relationships/control" Target="../activeX/activeX1.xml"/><Relationship Id="rId146" Type="http://schemas.openxmlformats.org/officeDocument/2006/relationships/image" Target="../media/image2.emf"/><Relationship Id="rId7" Type="http://schemas.openxmlformats.org/officeDocument/2006/relationships/hyperlink" Target="https://www.jisilu.cn/setting/member/" TargetMode="External"/><Relationship Id="rId71" Type="http://schemas.openxmlformats.org/officeDocument/2006/relationships/hyperlink" Target="https://www.jisilu.cn/setting/member/" TargetMode="External"/><Relationship Id="rId92" Type="http://schemas.openxmlformats.org/officeDocument/2006/relationships/hyperlink" Target="https://www.jisilu.cn/setting/member/" TargetMode="External"/><Relationship Id="rId2" Type="http://schemas.openxmlformats.org/officeDocument/2006/relationships/hyperlink" Target="https://www.jisilu.cn/data/convert_bond_detail/128100" TargetMode="External"/><Relationship Id="rId29" Type="http://schemas.openxmlformats.org/officeDocument/2006/relationships/hyperlink" Target="https://www.jisilu.cn/question/95518" TargetMode="External"/><Relationship Id="rId24" Type="http://schemas.openxmlformats.org/officeDocument/2006/relationships/hyperlink" Target="https://www.jisilu.cn/question/95518" TargetMode="External"/><Relationship Id="rId40" Type="http://schemas.openxmlformats.org/officeDocument/2006/relationships/hyperlink" Target="https://www.jisilu.cn/question/95518" TargetMode="External"/><Relationship Id="rId45" Type="http://schemas.openxmlformats.org/officeDocument/2006/relationships/hyperlink" Target="https://www.jisilu.cn/question/95518" TargetMode="External"/><Relationship Id="rId66" Type="http://schemas.openxmlformats.org/officeDocument/2006/relationships/hyperlink" Target="https://www.jisilu.cn/data/convert_bond_detail/128044" TargetMode="External"/><Relationship Id="rId87" Type="http://schemas.openxmlformats.org/officeDocument/2006/relationships/hyperlink" Target="https://www.jisilu.cn/setting/member/" TargetMode="External"/><Relationship Id="rId110" Type="http://schemas.openxmlformats.org/officeDocument/2006/relationships/hyperlink" Target="https://www.jisilu.cn/setting/member/" TargetMode="External"/><Relationship Id="rId115" Type="http://schemas.openxmlformats.org/officeDocument/2006/relationships/hyperlink" Target="https://www.jisilu.cn/data/stock/600939" TargetMode="External"/><Relationship Id="rId131" Type="http://schemas.openxmlformats.org/officeDocument/2006/relationships/hyperlink" Target="https://www.jisilu.cn/data/stock/601366" TargetMode="External"/><Relationship Id="rId136" Type="http://schemas.openxmlformats.org/officeDocument/2006/relationships/hyperlink" Target="https://www.jisilu.cn/question/95518" TargetMode="External"/><Relationship Id="rId61" Type="http://schemas.openxmlformats.org/officeDocument/2006/relationships/hyperlink" Target="https://www.jisilu.cn/question/95518" TargetMode="External"/><Relationship Id="rId82" Type="http://schemas.openxmlformats.org/officeDocument/2006/relationships/hyperlink" Target="https://www.jisilu.cn/data/convert_bond_detail/128127" TargetMode="External"/><Relationship Id="rId152" Type="http://schemas.openxmlformats.org/officeDocument/2006/relationships/control" Target="../activeX/activeX10.xml"/><Relationship Id="rId19" Type="http://schemas.openxmlformats.org/officeDocument/2006/relationships/hyperlink" Target="https://www.jisilu.cn/data/stock/603007" TargetMode="External"/><Relationship Id="rId14" Type="http://schemas.openxmlformats.org/officeDocument/2006/relationships/hyperlink" Target="https://www.jisilu.cn/setting/member/" TargetMode="External"/><Relationship Id="rId30" Type="http://schemas.openxmlformats.org/officeDocument/2006/relationships/hyperlink" Target="https://www.jisilu.cn/setting/member/" TargetMode="External"/><Relationship Id="rId35" Type="http://schemas.openxmlformats.org/officeDocument/2006/relationships/hyperlink" Target="https://www.jisilu.cn/data/stock/603887" TargetMode="External"/><Relationship Id="rId56" Type="http://schemas.openxmlformats.org/officeDocument/2006/relationships/hyperlink" Target="https://www.jisilu.cn/question/95518" TargetMode="External"/><Relationship Id="rId77" Type="http://schemas.openxmlformats.org/officeDocument/2006/relationships/hyperlink" Target="https://www.jisilu.cn/question/95518" TargetMode="External"/><Relationship Id="rId100" Type="http://schemas.openxmlformats.org/officeDocument/2006/relationships/hyperlink" Target="https://www.jisilu.cn/setting/member/" TargetMode="External"/><Relationship Id="rId105" Type="http://schemas.openxmlformats.org/officeDocument/2006/relationships/hyperlink" Target="javascript:addOwnedConvertBond('113569');" TargetMode="External"/><Relationship Id="rId126" Type="http://schemas.openxmlformats.org/officeDocument/2006/relationships/hyperlink" Target="https://www.jisilu.cn/setting/member/" TargetMode="External"/><Relationship Id="rId147" Type="http://schemas.openxmlformats.org/officeDocument/2006/relationships/control" Target="../activeX/activeX5.xml"/><Relationship Id="rId8" Type="http://schemas.openxmlformats.org/officeDocument/2006/relationships/hyperlink" Target="https://www.jisilu.cn/question/95518" TargetMode="External"/><Relationship Id="rId51" Type="http://schemas.openxmlformats.org/officeDocument/2006/relationships/hyperlink" Target="https://www.jisilu.cn/data/stock/600297" TargetMode="External"/><Relationship Id="rId72" Type="http://schemas.openxmlformats.org/officeDocument/2006/relationships/hyperlink" Target="https://www.jisilu.cn/question/95518" TargetMode="External"/><Relationship Id="rId93" Type="http://schemas.openxmlformats.org/officeDocument/2006/relationships/hyperlink" Target="https://www.jisilu.cn/question/95518" TargetMode="External"/><Relationship Id="rId98" Type="http://schemas.openxmlformats.org/officeDocument/2006/relationships/hyperlink" Target="https://www.jisilu.cn/data/convert_bond_detail/113569" TargetMode="External"/><Relationship Id="rId121" Type="http://schemas.openxmlformats.org/officeDocument/2006/relationships/hyperlink" Target="javascript:addOwnedConvertBond('110064');" TargetMode="External"/><Relationship Id="rId142" Type="http://schemas.openxmlformats.org/officeDocument/2006/relationships/image" Target="../media/image1.emf"/><Relationship Id="rId3" Type="http://schemas.openxmlformats.org/officeDocument/2006/relationships/hyperlink" Target="https://www.jisilu.cn/data/stock/002503" TargetMode="External"/><Relationship Id="rId25" Type="http://schemas.openxmlformats.org/officeDocument/2006/relationships/hyperlink" Target="javascript:addOwnedConvertBond('113595');" TargetMode="External"/><Relationship Id="rId46" Type="http://schemas.openxmlformats.org/officeDocument/2006/relationships/hyperlink" Target="https://www.jisilu.cn/setting/member/" TargetMode="External"/><Relationship Id="rId67" Type="http://schemas.openxmlformats.org/officeDocument/2006/relationships/hyperlink" Target="https://www.jisilu.cn/data/stock/002717" TargetMode="External"/><Relationship Id="rId116" Type="http://schemas.openxmlformats.org/officeDocument/2006/relationships/hyperlink" Target="https://www.jisilu.cn/setting/member/" TargetMode="External"/><Relationship Id="rId137" Type="http://schemas.openxmlformats.org/officeDocument/2006/relationships/hyperlink" Target="javascript:addOwnedConvertBond('113033');" TargetMode="External"/><Relationship Id="rId20" Type="http://schemas.openxmlformats.org/officeDocument/2006/relationships/hyperlink" Target="https://www.jisilu.cn/setting/member/" TargetMode="External"/><Relationship Id="rId41" Type="http://schemas.openxmlformats.org/officeDocument/2006/relationships/hyperlink" Target="javascript:addOwnedConvertBond('113596');" TargetMode="External"/><Relationship Id="rId62" Type="http://schemas.openxmlformats.org/officeDocument/2006/relationships/hyperlink" Target="https://www.jisilu.cn/setting/member/" TargetMode="External"/><Relationship Id="rId83" Type="http://schemas.openxmlformats.org/officeDocument/2006/relationships/hyperlink" Target="https://www.jisilu.cn/data/stock/002775" TargetMode="External"/><Relationship Id="rId88" Type="http://schemas.openxmlformats.org/officeDocument/2006/relationships/hyperlink" Target="https://www.jisilu.cn/question/95518" TargetMode="External"/><Relationship Id="rId111" Type="http://schemas.openxmlformats.org/officeDocument/2006/relationships/hyperlink" Target="https://www.jisilu.cn/setting/member/" TargetMode="External"/><Relationship Id="rId132" Type="http://schemas.openxmlformats.org/officeDocument/2006/relationships/hyperlink" Target="https://www.jisilu.cn/setting/member/" TargetMode="External"/><Relationship Id="rId153" Type="http://schemas.openxmlformats.org/officeDocument/2006/relationships/control" Target="../activeX/activeX11.xml"/><Relationship Id="rId15" Type="http://schemas.openxmlformats.org/officeDocument/2006/relationships/hyperlink" Target="https://www.jisilu.cn/setting/member/" TargetMode="External"/><Relationship Id="rId36" Type="http://schemas.openxmlformats.org/officeDocument/2006/relationships/hyperlink" Target="https://www.jisilu.cn/setting/member/" TargetMode="External"/><Relationship Id="rId57" Type="http://schemas.openxmlformats.org/officeDocument/2006/relationships/hyperlink" Target="javascript:addOwnedConvertBond('110072');" TargetMode="External"/><Relationship Id="rId106" Type="http://schemas.openxmlformats.org/officeDocument/2006/relationships/hyperlink" Target="https://www.jisilu.cn/data/convert_bond_detail/113584" TargetMode="External"/><Relationship Id="rId127" Type="http://schemas.openxmlformats.org/officeDocument/2006/relationships/hyperlink" Target="https://www.jisilu.cn/setting/member/" TargetMode="External"/><Relationship Id="rId10" Type="http://schemas.openxmlformats.org/officeDocument/2006/relationships/hyperlink" Target="https://www.jisilu.cn/data/convert_bond_detail/128062" TargetMode="External"/><Relationship Id="rId31" Type="http://schemas.openxmlformats.org/officeDocument/2006/relationships/hyperlink" Target="https://www.jisilu.cn/setting/member/" TargetMode="External"/><Relationship Id="rId52" Type="http://schemas.openxmlformats.org/officeDocument/2006/relationships/hyperlink" Target="https://www.jisilu.cn/setting/member/" TargetMode="External"/><Relationship Id="rId73" Type="http://schemas.openxmlformats.org/officeDocument/2006/relationships/hyperlink" Target="javascript:addOwnedConvertBond('128044');" TargetMode="External"/><Relationship Id="rId78" Type="http://schemas.openxmlformats.org/officeDocument/2006/relationships/hyperlink" Target="https://www.jisilu.cn/setting/member/" TargetMode="External"/><Relationship Id="rId94" Type="http://schemas.openxmlformats.org/officeDocument/2006/relationships/hyperlink" Target="https://www.jisilu.cn/setting/member/" TargetMode="External"/><Relationship Id="rId99" Type="http://schemas.openxmlformats.org/officeDocument/2006/relationships/hyperlink" Target="https://www.jisilu.cn/data/stock/603660" TargetMode="External"/><Relationship Id="rId101" Type="http://schemas.openxmlformats.org/officeDocument/2006/relationships/hyperlink" Target="https://www.jisilu.cn/question/95518" TargetMode="External"/><Relationship Id="rId122" Type="http://schemas.openxmlformats.org/officeDocument/2006/relationships/hyperlink" Target="https://www.jisilu.cn/data/convert_bond_detail/128124" TargetMode="External"/><Relationship Id="rId143" Type="http://schemas.openxmlformats.org/officeDocument/2006/relationships/control" Target="../activeX/activeX2.xml"/><Relationship Id="rId148" Type="http://schemas.openxmlformats.org/officeDocument/2006/relationships/control" Target="../activeX/activeX6.xml"/><Relationship Id="rId4" Type="http://schemas.openxmlformats.org/officeDocument/2006/relationships/hyperlink" Target="https://www.jisilu.cn/setting/member/" TargetMode="External"/><Relationship Id="rId9" Type="http://schemas.openxmlformats.org/officeDocument/2006/relationships/hyperlink" Target="javascript:addOwnedConvertBond('128100');" TargetMode="External"/><Relationship Id="rId26" Type="http://schemas.openxmlformats.org/officeDocument/2006/relationships/hyperlink" Target="https://www.jisilu.cn/data/convert_bond_detail/113576" TargetMode="External"/><Relationship Id="rId47" Type="http://schemas.openxmlformats.org/officeDocument/2006/relationships/hyperlink" Target="https://www.jisilu.cn/setting/member/" TargetMode="External"/><Relationship Id="rId68" Type="http://schemas.openxmlformats.org/officeDocument/2006/relationships/hyperlink" Target="https://www.jisilu.cn/setting/member/" TargetMode="External"/><Relationship Id="rId89" Type="http://schemas.openxmlformats.org/officeDocument/2006/relationships/hyperlink" Target="javascript:addOwnedConvertBond('128127');" TargetMode="External"/><Relationship Id="rId112" Type="http://schemas.openxmlformats.org/officeDocument/2006/relationships/hyperlink" Target="https://www.jisilu.cn/question/95518" TargetMode="External"/><Relationship Id="rId133" Type="http://schemas.openxmlformats.org/officeDocument/2006/relationships/hyperlink" Target="https://www.jisilu.cn/question/95518" TargetMode="External"/><Relationship Id="rId154" Type="http://schemas.openxmlformats.org/officeDocument/2006/relationships/image" Target="../media/image3.emf"/><Relationship Id="rId16" Type="http://schemas.openxmlformats.org/officeDocument/2006/relationships/hyperlink" Target="https://www.jisilu.cn/question/95518" TargetMode="External"/><Relationship Id="rId37" Type="http://schemas.openxmlformats.org/officeDocument/2006/relationships/hyperlink" Target="https://www.jisilu.cn/question/95518" TargetMode="External"/><Relationship Id="rId58" Type="http://schemas.openxmlformats.org/officeDocument/2006/relationships/hyperlink" Target="https://www.jisilu.cn/data/convert_bond_detail/113589" TargetMode="External"/><Relationship Id="rId79" Type="http://schemas.openxmlformats.org/officeDocument/2006/relationships/hyperlink" Target="https://www.jisilu.cn/setting/member/" TargetMode="External"/><Relationship Id="rId102" Type="http://schemas.openxmlformats.org/officeDocument/2006/relationships/hyperlink" Target="https://www.jisilu.cn/setting/member/" TargetMode="External"/><Relationship Id="rId123" Type="http://schemas.openxmlformats.org/officeDocument/2006/relationships/hyperlink" Target="https://www.jisilu.cn/data/stock/002022" TargetMode="External"/><Relationship Id="rId144" Type="http://schemas.openxmlformats.org/officeDocument/2006/relationships/control" Target="../activeX/activeX3.xml"/><Relationship Id="rId90" Type="http://schemas.openxmlformats.org/officeDocument/2006/relationships/hyperlink" Target="https://www.jisilu.cn/data/convert_bond_detail/11301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38"/>
  <sheetViews>
    <sheetView tabSelected="1" zoomScale="90" zoomScaleNormal="90" workbookViewId="0">
      <pane ySplit="2" topLeftCell="A3" activePane="bottomLeft" state="frozen"/>
      <selection pane="bottomLeft" activeCell="T34" sqref="T34"/>
    </sheetView>
  </sheetViews>
  <sheetFormatPr defaultColWidth="8.75" defaultRowHeight="14.25" x14ac:dyDescent="0.2"/>
  <cols>
    <col min="1" max="1" width="2.5" style="10" customWidth="1"/>
    <col min="2" max="2" width="8.75" style="7"/>
    <col min="3" max="3" width="10.5" style="7" bestFit="1" customWidth="1"/>
    <col min="4" max="4" width="7.375" style="48" bestFit="1" customWidth="1"/>
    <col min="5" max="5" width="8.75" style="7"/>
    <col min="6" max="6" width="8.75" style="29"/>
    <col min="7" max="7" width="8.75" style="43"/>
    <col min="8" max="8" width="8.75" style="29"/>
    <col min="9" max="9" width="5.25" style="29" bestFit="1" customWidth="1"/>
    <col min="10" max="11" width="8.5" style="25" bestFit="1" customWidth="1"/>
    <col min="12" max="12" width="5.25" style="25" bestFit="1" customWidth="1"/>
    <col min="13" max="13" width="8.5" style="25" bestFit="1" customWidth="1"/>
    <col min="14" max="14" width="12.75" style="25" bestFit="1" customWidth="1"/>
    <col min="15" max="15" width="7.125" style="25" bestFit="1" customWidth="1"/>
    <col min="16" max="16" width="12.75" style="25" bestFit="1" customWidth="1"/>
    <col min="17" max="18" width="12" style="7" customWidth="1"/>
    <col min="19" max="19" width="8.75" style="30"/>
    <col min="20" max="16384" width="8.75" style="7"/>
  </cols>
  <sheetData>
    <row r="1" spans="1:23" s="9" customFormat="1" x14ac:dyDescent="0.2">
      <c r="A1" s="85"/>
      <c r="B1" s="91" t="s">
        <v>37</v>
      </c>
      <c r="C1" s="93" t="s">
        <v>7</v>
      </c>
      <c r="D1" s="95" t="s">
        <v>8</v>
      </c>
      <c r="E1" s="93" t="s">
        <v>9</v>
      </c>
      <c r="F1" s="90" t="s">
        <v>35</v>
      </c>
      <c r="G1" s="90"/>
      <c r="H1" s="90"/>
      <c r="I1" s="90"/>
      <c r="J1" s="89" t="s">
        <v>12</v>
      </c>
      <c r="K1" s="89"/>
      <c r="L1" s="89"/>
      <c r="M1" s="89"/>
      <c r="N1" s="89"/>
      <c r="O1" s="89"/>
      <c r="P1" s="89"/>
      <c r="Q1" s="87" t="s">
        <v>32</v>
      </c>
      <c r="S1" s="83" t="s">
        <v>28</v>
      </c>
    </row>
    <row r="2" spans="1:23" s="8" customFormat="1" x14ac:dyDescent="0.2">
      <c r="A2" s="86"/>
      <c r="B2" s="92"/>
      <c r="C2" s="94"/>
      <c r="D2" s="96"/>
      <c r="E2" s="94"/>
      <c r="F2" s="26" t="s">
        <v>10</v>
      </c>
      <c r="G2" s="39" t="s">
        <v>31</v>
      </c>
      <c r="H2" s="26" t="s">
        <v>11</v>
      </c>
      <c r="I2" s="26" t="s">
        <v>36</v>
      </c>
      <c r="J2" s="22" t="s">
        <v>13</v>
      </c>
      <c r="K2" s="22" t="s">
        <v>27</v>
      </c>
      <c r="L2" s="22" t="s">
        <v>10</v>
      </c>
      <c r="M2" s="22" t="s">
        <v>14</v>
      </c>
      <c r="N2" s="22" t="s">
        <v>15</v>
      </c>
      <c r="O2" s="22" t="s">
        <v>16</v>
      </c>
      <c r="P2" s="22" t="s">
        <v>17</v>
      </c>
      <c r="Q2" s="88"/>
      <c r="R2" s="8" t="s">
        <v>34</v>
      </c>
      <c r="S2" s="84"/>
    </row>
    <row r="3" spans="1:23" s="8" customFormat="1" x14ac:dyDescent="0.2">
      <c r="A3" s="11"/>
      <c r="B3" s="12">
        <v>1</v>
      </c>
      <c r="C3" s="49">
        <v>44385</v>
      </c>
      <c r="D3" s="46">
        <v>128117</v>
      </c>
      <c r="E3" s="14" t="s">
        <v>33</v>
      </c>
      <c r="F3" s="26">
        <v>10</v>
      </c>
      <c r="G3" s="39">
        <v>101.247</v>
      </c>
      <c r="H3" s="26">
        <f>F3*G3</f>
        <v>1012.47</v>
      </c>
      <c r="I3" s="27"/>
      <c r="J3" s="23">
        <v>101.71899999999999</v>
      </c>
      <c r="K3" s="23">
        <v>101.277</v>
      </c>
      <c r="L3" s="22">
        <v>10</v>
      </c>
      <c r="M3" s="22">
        <f>J3*L3</f>
        <v>1017.1899999999999</v>
      </c>
      <c r="N3" s="50">
        <f>(J3-K3)/K3</f>
        <v>4.3642682938869939E-3</v>
      </c>
      <c r="O3" s="22">
        <f>(J3-K3)*L3</f>
        <v>4.4199999999999307</v>
      </c>
      <c r="P3" s="50">
        <f t="shared" ref="P3:P23" si="0">M3/$M$33</f>
        <v>6.0057838416139014E-2</v>
      </c>
      <c r="Q3" s="21"/>
      <c r="S3" s="44"/>
    </row>
    <row r="4" spans="1:23" x14ac:dyDescent="0.2">
      <c r="B4" s="12"/>
      <c r="C4" s="49">
        <v>44385</v>
      </c>
      <c r="D4" s="46">
        <v>113584</v>
      </c>
      <c r="E4" s="14" t="s">
        <v>38</v>
      </c>
      <c r="F4" s="27">
        <v>10</v>
      </c>
      <c r="G4" s="40">
        <v>98.03</v>
      </c>
      <c r="H4" s="26">
        <f t="shared" ref="H4:H21" si="1">F4*G4</f>
        <v>980.3</v>
      </c>
      <c r="I4" s="27"/>
      <c r="J4" s="23">
        <v>99.12</v>
      </c>
      <c r="K4" s="23">
        <v>98.05</v>
      </c>
      <c r="L4" s="23">
        <v>10</v>
      </c>
      <c r="M4" s="22">
        <f t="shared" ref="M4:M21" si="2">J4*L4</f>
        <v>991.2</v>
      </c>
      <c r="N4" s="50">
        <f t="shared" ref="N4:N32" si="3">(J4-K4)/K4</f>
        <v>1.091279959204495E-2</v>
      </c>
      <c r="O4" s="22">
        <f t="shared" ref="O4:O27" si="4">(J4-K4)*L4</f>
        <v>10.700000000000074</v>
      </c>
      <c r="P4" s="50">
        <f t="shared" si="0"/>
        <v>5.8523313675986788E-2</v>
      </c>
      <c r="Q4" s="15"/>
      <c r="S4" s="51"/>
      <c r="W4" s="56" t="s">
        <v>45</v>
      </c>
    </row>
    <row r="5" spans="1:23" x14ac:dyDescent="0.2">
      <c r="B5" s="12"/>
      <c r="C5" s="49">
        <v>44385</v>
      </c>
      <c r="D5" s="46">
        <v>113036</v>
      </c>
      <c r="E5" s="14" t="s">
        <v>39</v>
      </c>
      <c r="F5" s="27">
        <v>10</v>
      </c>
      <c r="G5" s="41">
        <v>100.92</v>
      </c>
      <c r="H5" s="26">
        <f t="shared" si="1"/>
        <v>1009.2</v>
      </c>
      <c r="I5" s="27"/>
      <c r="J5" s="23">
        <v>101.06</v>
      </c>
      <c r="K5" s="23">
        <v>100.94</v>
      </c>
      <c r="L5" s="23">
        <v>10</v>
      </c>
      <c r="M5" s="22">
        <f t="shared" si="2"/>
        <v>1010.6</v>
      </c>
      <c r="N5" s="50">
        <f t="shared" si="3"/>
        <v>1.1888250445809842E-3</v>
      </c>
      <c r="O5" s="22">
        <f t="shared" si="4"/>
        <v>1.2000000000000455</v>
      </c>
      <c r="P5" s="50">
        <f t="shared" si="0"/>
        <v>5.9668745763672565E-2</v>
      </c>
      <c r="Q5" s="15"/>
      <c r="S5" s="51"/>
    </row>
    <row r="6" spans="1:23" x14ac:dyDescent="0.2">
      <c r="B6" s="12"/>
      <c r="C6" s="49">
        <v>44385</v>
      </c>
      <c r="D6" s="19">
        <v>128132</v>
      </c>
      <c r="E6" s="14" t="s">
        <v>40</v>
      </c>
      <c r="F6" s="27">
        <v>10</v>
      </c>
      <c r="G6" s="27">
        <v>95.751000000000005</v>
      </c>
      <c r="H6" s="26">
        <f t="shared" si="1"/>
        <v>957.51</v>
      </c>
      <c r="I6" s="27"/>
      <c r="J6" s="23">
        <v>96.02</v>
      </c>
      <c r="K6" s="23">
        <v>95.771000000000001</v>
      </c>
      <c r="L6" s="23">
        <v>10</v>
      </c>
      <c r="M6" s="22">
        <f t="shared" si="2"/>
        <v>960.19999999999993</v>
      </c>
      <c r="N6" s="50">
        <f t="shared" si="3"/>
        <v>2.5999519687587604E-3</v>
      </c>
      <c r="O6" s="22">
        <f t="shared" si="4"/>
        <v>2.4899999999999523</v>
      </c>
      <c r="P6" s="50">
        <f t="shared" si="0"/>
        <v>5.6692984051334244E-2</v>
      </c>
      <c r="Q6" s="15"/>
      <c r="S6" s="51"/>
    </row>
    <row r="7" spans="1:23" x14ac:dyDescent="0.2">
      <c r="B7" s="12"/>
      <c r="C7" s="49"/>
      <c r="D7" s="46">
        <v>128044</v>
      </c>
      <c r="E7" s="14" t="s">
        <v>41</v>
      </c>
      <c r="F7" s="27">
        <v>20</v>
      </c>
      <c r="G7" s="40">
        <v>0</v>
      </c>
      <c r="H7" s="26">
        <f t="shared" ref="H7:H15" si="5">F7*G7</f>
        <v>0</v>
      </c>
      <c r="I7" s="27"/>
      <c r="J7" s="23">
        <v>96.09</v>
      </c>
      <c r="K7" s="23">
        <v>97.34</v>
      </c>
      <c r="L7" s="23">
        <v>20</v>
      </c>
      <c r="M7" s="22">
        <f t="shared" ref="M7:M15" si="6">J7*L7</f>
        <v>1921.8000000000002</v>
      </c>
      <c r="N7" s="50">
        <f t="shared" ref="N7:N15" si="7">(J7-K7)/K7</f>
        <v>-1.2841586192726524E-2</v>
      </c>
      <c r="O7" s="22">
        <f t="shared" ref="O7:O15" si="8">(J7-K7)*L7</f>
        <v>-25</v>
      </c>
      <c r="P7" s="50">
        <f t="shared" si="0"/>
        <v>0.11346862815023347</v>
      </c>
      <c r="Q7" s="15"/>
      <c r="S7" s="51"/>
      <c r="W7" s="7" t="s">
        <v>48</v>
      </c>
    </row>
    <row r="8" spans="1:23" x14ac:dyDescent="0.2">
      <c r="B8" s="12"/>
      <c r="C8" s="49"/>
      <c r="D8" s="46">
        <v>127039</v>
      </c>
      <c r="E8" s="14" t="s">
        <v>44</v>
      </c>
      <c r="F8" s="27">
        <v>10</v>
      </c>
      <c r="G8" s="40">
        <v>0</v>
      </c>
      <c r="H8" s="26">
        <f t="shared" si="5"/>
        <v>0</v>
      </c>
      <c r="I8" s="27"/>
      <c r="J8" s="23">
        <v>100</v>
      </c>
      <c r="K8" s="23">
        <v>100</v>
      </c>
      <c r="L8" s="23">
        <v>10</v>
      </c>
      <c r="M8" s="22">
        <f t="shared" si="6"/>
        <v>1000</v>
      </c>
      <c r="N8" s="50">
        <f t="shared" si="7"/>
        <v>0</v>
      </c>
      <c r="O8" s="22">
        <f t="shared" si="8"/>
        <v>0</v>
      </c>
      <c r="P8" s="50">
        <f t="shared" si="0"/>
        <v>5.9042891117823633E-2</v>
      </c>
      <c r="Q8" s="15"/>
      <c r="S8" s="51"/>
    </row>
    <row r="9" spans="1:23" x14ac:dyDescent="0.2">
      <c r="B9" s="31"/>
      <c r="C9" s="49"/>
      <c r="D9" s="46">
        <v>127003</v>
      </c>
      <c r="E9" s="14" t="s">
        <v>42</v>
      </c>
      <c r="F9" s="27">
        <v>10</v>
      </c>
      <c r="G9" s="40">
        <v>0</v>
      </c>
      <c r="H9" s="26">
        <f t="shared" si="5"/>
        <v>0</v>
      </c>
      <c r="I9" s="27"/>
      <c r="J9" s="23">
        <v>105.255</v>
      </c>
      <c r="K9" s="23">
        <v>102.126</v>
      </c>
      <c r="L9" s="23">
        <v>10</v>
      </c>
      <c r="M9" s="22">
        <f t="shared" si="6"/>
        <v>1052.55</v>
      </c>
      <c r="N9" s="50">
        <f t="shared" si="7"/>
        <v>3.0638622877621667E-2</v>
      </c>
      <c r="O9" s="22">
        <f t="shared" si="8"/>
        <v>31.289999999999907</v>
      </c>
      <c r="P9" s="50">
        <f t="shared" si="0"/>
        <v>6.2145595046065261E-2</v>
      </c>
      <c r="Q9" s="15"/>
      <c r="S9" s="51"/>
    </row>
    <row r="10" spans="1:23" ht="16.5" x14ac:dyDescent="0.35">
      <c r="B10" s="31"/>
      <c r="C10" s="49"/>
      <c r="D10" s="14">
        <v>113569</v>
      </c>
      <c r="E10" s="14" t="s">
        <v>132</v>
      </c>
      <c r="F10" s="27">
        <v>10</v>
      </c>
      <c r="G10" s="40">
        <v>0</v>
      </c>
      <c r="H10" s="26">
        <f>F10*G10</f>
        <v>0</v>
      </c>
      <c r="I10" s="27"/>
      <c r="J10" s="23">
        <v>98.93</v>
      </c>
      <c r="K10" s="23">
        <v>99.6</v>
      </c>
      <c r="L10" s="23">
        <v>10</v>
      </c>
      <c r="M10" s="22">
        <f>J10*L10</f>
        <v>989.30000000000007</v>
      </c>
      <c r="N10" s="50">
        <f>(J10-K10)/K10</f>
        <v>-6.7269076305219635E-3</v>
      </c>
      <c r="O10" s="22">
        <f>(J10-K10)*L10</f>
        <v>-6.6999999999998749</v>
      </c>
      <c r="P10" s="50">
        <f t="shared" si="0"/>
        <v>5.8411132182862924E-2</v>
      </c>
      <c r="Q10" s="15"/>
      <c r="S10" s="51"/>
    </row>
    <row r="11" spans="1:23" x14ac:dyDescent="0.2">
      <c r="B11" s="57"/>
      <c r="C11" s="49"/>
      <c r="D11" s="14">
        <v>110064</v>
      </c>
      <c r="E11" s="14" t="s">
        <v>131</v>
      </c>
      <c r="F11" s="27">
        <v>10</v>
      </c>
      <c r="G11" s="40"/>
      <c r="H11" s="26"/>
      <c r="I11" s="27"/>
      <c r="J11" s="23">
        <v>99.61</v>
      </c>
      <c r="K11" s="23">
        <v>97.01</v>
      </c>
      <c r="L11" s="23">
        <v>10</v>
      </c>
      <c r="M11" s="22">
        <f>J11*L11</f>
        <v>996.1</v>
      </c>
      <c r="N11" s="50">
        <f>(J11-K11)/K11</f>
        <v>2.680136068446546E-2</v>
      </c>
      <c r="O11" s="22">
        <f>(J11-K11)*L11</f>
        <v>25.999999999999943</v>
      </c>
      <c r="P11" s="50">
        <f t="shared" si="0"/>
        <v>5.8812623842464121E-2</v>
      </c>
      <c r="Q11" s="15"/>
      <c r="S11" s="51"/>
    </row>
    <row r="12" spans="1:23" x14ac:dyDescent="0.2">
      <c r="B12" s="31"/>
      <c r="C12" s="49"/>
      <c r="D12" s="46">
        <v>123023</v>
      </c>
      <c r="E12" s="14" t="s">
        <v>43</v>
      </c>
      <c r="F12" s="27">
        <v>10</v>
      </c>
      <c r="G12" s="40">
        <v>0</v>
      </c>
      <c r="H12" s="26">
        <f t="shared" si="5"/>
        <v>0</v>
      </c>
      <c r="I12" s="27"/>
      <c r="J12" s="23">
        <v>101.28</v>
      </c>
      <c r="K12" s="23">
        <v>98.131</v>
      </c>
      <c r="L12" s="23">
        <v>10</v>
      </c>
      <c r="M12" s="22">
        <f t="shared" si="6"/>
        <v>1012.8</v>
      </c>
      <c r="N12" s="50">
        <f t="shared" si="7"/>
        <v>3.2089757568963942E-2</v>
      </c>
      <c r="O12" s="22">
        <f t="shared" si="8"/>
        <v>31.490000000000009</v>
      </c>
      <c r="P12" s="50">
        <f t="shared" si="0"/>
        <v>5.9798640124131774E-2</v>
      </c>
      <c r="Q12" s="15"/>
      <c r="S12" s="51"/>
    </row>
    <row r="13" spans="1:23" x14ac:dyDescent="0.2">
      <c r="B13" s="57"/>
      <c r="C13" s="49"/>
      <c r="D13" s="46">
        <v>113574</v>
      </c>
      <c r="E13" s="14" t="s">
        <v>133</v>
      </c>
      <c r="F13" s="27">
        <v>10</v>
      </c>
      <c r="G13" s="40"/>
      <c r="H13" s="26"/>
      <c r="I13" s="27"/>
      <c r="J13" s="23">
        <v>108</v>
      </c>
      <c r="K13" s="23">
        <v>98.19</v>
      </c>
      <c r="L13" s="23">
        <v>10</v>
      </c>
      <c r="M13" s="22">
        <f t="shared" si="6"/>
        <v>1080</v>
      </c>
      <c r="N13" s="50">
        <f t="shared" si="7"/>
        <v>9.9908340971585727E-2</v>
      </c>
      <c r="O13" s="22">
        <f t="shared" si="8"/>
        <v>98.100000000000023</v>
      </c>
      <c r="P13" s="50">
        <f t="shared" si="0"/>
        <v>6.3766322407249526E-2</v>
      </c>
      <c r="Q13" s="15"/>
      <c r="S13" s="51"/>
    </row>
    <row r="14" spans="1:23" x14ac:dyDescent="0.2">
      <c r="B14" s="31"/>
      <c r="C14" s="49"/>
      <c r="D14" s="46">
        <v>113519</v>
      </c>
      <c r="E14" s="14" t="s">
        <v>134</v>
      </c>
      <c r="F14" s="27">
        <v>10</v>
      </c>
      <c r="G14" s="40">
        <v>0</v>
      </c>
      <c r="H14" s="26">
        <f t="shared" si="5"/>
        <v>0</v>
      </c>
      <c r="I14" s="27"/>
      <c r="J14" s="23">
        <v>103.69</v>
      </c>
      <c r="K14" s="23">
        <v>98.71</v>
      </c>
      <c r="L14" s="23">
        <v>10</v>
      </c>
      <c r="M14" s="22">
        <f t="shared" si="6"/>
        <v>1036.9000000000001</v>
      </c>
      <c r="N14" s="50">
        <f t="shared" si="7"/>
        <v>5.0450815520210759E-2</v>
      </c>
      <c r="O14" s="22">
        <f t="shared" si="8"/>
        <v>49.80000000000004</v>
      </c>
      <c r="P14" s="50">
        <f t="shared" si="0"/>
        <v>6.122157380007133E-2</v>
      </c>
      <c r="Q14" s="15"/>
      <c r="S14" s="51"/>
    </row>
    <row r="15" spans="1:23" x14ac:dyDescent="0.2">
      <c r="B15" s="31"/>
      <c r="C15" s="49"/>
      <c r="D15" s="46">
        <v>113563</v>
      </c>
      <c r="E15" s="14" t="s">
        <v>135</v>
      </c>
      <c r="F15" s="27">
        <v>10</v>
      </c>
      <c r="G15" s="40">
        <v>0</v>
      </c>
      <c r="H15" s="26">
        <f t="shared" si="5"/>
        <v>0</v>
      </c>
      <c r="I15" s="27"/>
      <c r="J15" s="23">
        <v>108.05</v>
      </c>
      <c r="K15" s="23">
        <v>109.215</v>
      </c>
      <c r="L15" s="23">
        <v>20</v>
      </c>
      <c r="M15" s="22">
        <f t="shared" si="6"/>
        <v>2161</v>
      </c>
      <c r="N15" s="50">
        <f t="shared" si="7"/>
        <v>-1.066703291672395E-2</v>
      </c>
      <c r="O15" s="22">
        <f t="shared" si="8"/>
        <v>-23.300000000000125</v>
      </c>
      <c r="P15" s="50">
        <f t="shared" si="0"/>
        <v>0.12759168770561688</v>
      </c>
      <c r="Q15" s="15"/>
      <c r="S15" s="51"/>
    </row>
    <row r="16" spans="1:23" x14ac:dyDescent="0.2">
      <c r="B16" s="31">
        <v>2</v>
      </c>
      <c r="C16" s="49">
        <v>44389</v>
      </c>
      <c r="D16" s="14">
        <v>128100</v>
      </c>
      <c r="E16" s="14" t="s">
        <v>136</v>
      </c>
      <c r="F16" s="27">
        <v>10</v>
      </c>
      <c r="G16" s="40">
        <v>0</v>
      </c>
      <c r="H16" s="26">
        <f t="shared" si="1"/>
        <v>0</v>
      </c>
      <c r="I16" s="27"/>
      <c r="J16" s="23">
        <v>76.2</v>
      </c>
      <c r="K16" s="23">
        <v>78.141000000000005</v>
      </c>
      <c r="L16" s="23">
        <v>10</v>
      </c>
      <c r="M16" s="22">
        <f t="shared" si="2"/>
        <v>762</v>
      </c>
      <c r="N16" s="50">
        <f t="shared" si="3"/>
        <v>-2.4839712826813101E-2</v>
      </c>
      <c r="O16" s="22">
        <f t="shared" si="4"/>
        <v>-19.410000000000025</v>
      </c>
      <c r="P16" s="50">
        <f t="shared" si="0"/>
        <v>4.4990683031781609E-2</v>
      </c>
      <c r="Q16" s="15"/>
      <c r="S16" s="51"/>
    </row>
    <row r="17" spans="1:19" x14ac:dyDescent="0.2">
      <c r="B17" s="31">
        <v>3</v>
      </c>
      <c r="C17" s="49">
        <v>44397</v>
      </c>
      <c r="D17" s="14">
        <v>113589</v>
      </c>
      <c r="E17" s="14" t="s">
        <v>137</v>
      </c>
      <c r="F17" s="27">
        <v>10</v>
      </c>
      <c r="G17" s="40">
        <v>0</v>
      </c>
      <c r="H17" s="26">
        <f t="shared" si="1"/>
        <v>0</v>
      </c>
      <c r="I17" s="27"/>
      <c r="J17" s="23">
        <v>94.52</v>
      </c>
      <c r="K17" s="23">
        <v>94.27</v>
      </c>
      <c r="L17" s="23">
        <v>10</v>
      </c>
      <c r="M17" s="22">
        <f t="shared" si="2"/>
        <v>945.19999999999993</v>
      </c>
      <c r="N17" s="50">
        <f t="shared" si="3"/>
        <v>2.6519571443725473E-3</v>
      </c>
      <c r="O17" s="22">
        <f t="shared" si="4"/>
        <v>2.5</v>
      </c>
      <c r="P17" s="50">
        <f t="shared" si="0"/>
        <v>5.5807340684566893E-2</v>
      </c>
      <c r="Q17" s="15"/>
      <c r="S17" s="51"/>
    </row>
    <row r="18" spans="1:19" x14ac:dyDescent="0.2">
      <c r="B18" s="31"/>
      <c r="C18" s="14"/>
      <c r="D18" s="46"/>
      <c r="E18" s="14"/>
      <c r="F18" s="27">
        <v>10</v>
      </c>
      <c r="G18" s="40">
        <v>0</v>
      </c>
      <c r="H18" s="26">
        <f t="shared" si="1"/>
        <v>0</v>
      </c>
      <c r="I18" s="27"/>
      <c r="J18" s="23"/>
      <c r="K18" s="23"/>
      <c r="L18" s="23">
        <v>10</v>
      </c>
      <c r="M18" s="22">
        <f t="shared" si="2"/>
        <v>0</v>
      </c>
      <c r="N18" s="50" t="e">
        <f t="shared" si="3"/>
        <v>#DIV/0!</v>
      </c>
      <c r="O18" s="22">
        <f t="shared" si="4"/>
        <v>0</v>
      </c>
      <c r="P18" s="50">
        <f t="shared" si="0"/>
        <v>0</v>
      </c>
      <c r="Q18" s="15"/>
      <c r="S18" s="51"/>
    </row>
    <row r="19" spans="1:19" x14ac:dyDescent="0.2">
      <c r="B19" s="31"/>
      <c r="C19" s="14"/>
      <c r="D19" s="46"/>
      <c r="E19" s="14"/>
      <c r="F19" s="27">
        <v>10</v>
      </c>
      <c r="G19" s="40">
        <v>0</v>
      </c>
      <c r="H19" s="26">
        <f t="shared" si="1"/>
        <v>0</v>
      </c>
      <c r="I19" s="27"/>
      <c r="J19" s="23"/>
      <c r="K19" s="23"/>
      <c r="L19" s="23">
        <v>10</v>
      </c>
      <c r="M19" s="22">
        <f t="shared" si="2"/>
        <v>0</v>
      </c>
      <c r="N19" s="50" t="e">
        <f t="shared" si="3"/>
        <v>#DIV/0!</v>
      </c>
      <c r="O19" s="22">
        <f>(J19-K19)*L19</f>
        <v>0</v>
      </c>
      <c r="P19" s="50">
        <f t="shared" si="0"/>
        <v>0</v>
      </c>
      <c r="Q19" s="15"/>
      <c r="S19" s="51"/>
    </row>
    <row r="20" spans="1:19" x14ac:dyDescent="0.2">
      <c r="B20" s="31"/>
      <c r="C20" s="14"/>
      <c r="D20" s="46"/>
      <c r="E20" s="14"/>
      <c r="F20" s="27">
        <v>10</v>
      </c>
      <c r="G20" s="40">
        <v>0</v>
      </c>
      <c r="H20" s="26">
        <f t="shared" si="1"/>
        <v>0</v>
      </c>
      <c r="I20" s="27"/>
      <c r="J20" s="23"/>
      <c r="K20" s="23"/>
      <c r="L20" s="23">
        <v>10</v>
      </c>
      <c r="M20" s="22">
        <f t="shared" si="2"/>
        <v>0</v>
      </c>
      <c r="N20" s="50" t="e">
        <f t="shared" si="3"/>
        <v>#DIV/0!</v>
      </c>
      <c r="O20" s="22">
        <f t="shared" si="4"/>
        <v>0</v>
      </c>
      <c r="P20" s="50">
        <f t="shared" si="0"/>
        <v>0</v>
      </c>
      <c r="Q20" s="15"/>
      <c r="S20" s="51"/>
    </row>
    <row r="21" spans="1:19" x14ac:dyDescent="0.2">
      <c r="A21" s="7"/>
      <c r="B21" s="13"/>
      <c r="C21" s="14"/>
      <c r="D21" s="46"/>
      <c r="E21" s="14"/>
      <c r="F21" s="27">
        <v>10</v>
      </c>
      <c r="G21" s="40">
        <v>0</v>
      </c>
      <c r="H21" s="26">
        <f t="shared" si="1"/>
        <v>0</v>
      </c>
      <c r="I21" s="27"/>
      <c r="J21" s="23"/>
      <c r="K21" s="23"/>
      <c r="L21" s="23">
        <v>10</v>
      </c>
      <c r="M21" s="22">
        <f t="shared" si="2"/>
        <v>0</v>
      </c>
      <c r="N21" s="50" t="e">
        <f t="shared" si="3"/>
        <v>#DIV/0!</v>
      </c>
      <c r="O21" s="22">
        <f t="shared" si="4"/>
        <v>0</v>
      </c>
      <c r="P21" s="50">
        <f t="shared" si="0"/>
        <v>0</v>
      </c>
      <c r="Q21" s="15"/>
      <c r="S21" s="51"/>
    </row>
    <row r="22" spans="1:19" ht="15" thickBot="1" x14ac:dyDescent="0.25">
      <c r="A22" s="7"/>
      <c r="B22" s="13"/>
      <c r="C22" s="14"/>
      <c r="D22" s="46"/>
      <c r="E22" s="14"/>
      <c r="F22" s="27"/>
      <c r="G22" s="40"/>
      <c r="H22" s="27"/>
      <c r="I22" s="27"/>
      <c r="J22" s="23"/>
      <c r="K22" s="23"/>
      <c r="L22" s="23"/>
      <c r="M22" s="23"/>
      <c r="N22" s="50" t="e">
        <f t="shared" si="3"/>
        <v>#DIV/0!</v>
      </c>
      <c r="O22" s="22">
        <f t="shared" si="4"/>
        <v>0</v>
      </c>
      <c r="P22" s="50">
        <f t="shared" si="0"/>
        <v>0</v>
      </c>
      <c r="Q22" s="15"/>
      <c r="S22" s="51"/>
    </row>
    <row r="23" spans="1:19" ht="15" thickBot="1" x14ac:dyDescent="0.25">
      <c r="A23" s="7"/>
      <c r="B23" s="13"/>
      <c r="C23"/>
      <c r="D23" s="64">
        <v>128124</v>
      </c>
      <c r="E23" s="64" t="s">
        <v>127</v>
      </c>
      <c r="F23" s="27"/>
      <c r="G23" s="40"/>
      <c r="H23" s="27"/>
      <c r="I23" s="27"/>
      <c r="J23" s="23"/>
      <c r="K23" s="23"/>
      <c r="L23" s="23"/>
      <c r="M23" s="23"/>
      <c r="N23" s="50" t="e">
        <f t="shared" si="3"/>
        <v>#DIV/0!</v>
      </c>
      <c r="O23" s="22">
        <f t="shared" si="4"/>
        <v>0</v>
      </c>
      <c r="P23" s="50">
        <f t="shared" si="0"/>
        <v>0</v>
      </c>
      <c r="Q23" s="15"/>
      <c r="S23" s="51"/>
    </row>
    <row r="24" spans="1:19" ht="15" thickBot="1" x14ac:dyDescent="0.25">
      <c r="A24" s="7"/>
      <c r="B24" s="13"/>
      <c r="C24" s="14"/>
      <c r="D24" s="64">
        <v>128062</v>
      </c>
      <c r="E24" s="64" t="s">
        <v>94</v>
      </c>
      <c r="F24" s="27"/>
      <c r="G24" s="40"/>
      <c r="H24" s="27"/>
      <c r="I24" s="27"/>
      <c r="J24" s="23"/>
      <c r="K24" s="23"/>
      <c r="L24" s="23"/>
      <c r="M24" s="23"/>
      <c r="N24" s="50"/>
      <c r="O24" s="22"/>
      <c r="P24" s="50"/>
      <c r="Q24" s="15"/>
      <c r="S24" s="51"/>
    </row>
    <row r="25" spans="1:19" ht="15" thickBot="1" x14ac:dyDescent="0.25">
      <c r="A25" s="7"/>
      <c r="B25" s="13"/>
      <c r="C25" s="14"/>
      <c r="D25" s="64">
        <v>113596</v>
      </c>
      <c r="E25" s="64" t="s">
        <v>101</v>
      </c>
      <c r="F25" s="27"/>
      <c r="G25" s="40"/>
      <c r="H25" s="27"/>
      <c r="I25" s="27"/>
      <c r="J25" s="23"/>
      <c r="K25" s="23"/>
      <c r="L25" s="23"/>
      <c r="M25" s="23"/>
      <c r="N25" s="50"/>
      <c r="O25" s="22"/>
      <c r="P25" s="50"/>
      <c r="Q25" s="15"/>
      <c r="S25" s="51"/>
    </row>
    <row r="26" spans="1:19" ht="15" thickBot="1" x14ac:dyDescent="0.25">
      <c r="A26" s="7"/>
      <c r="B26" s="13"/>
      <c r="C26"/>
      <c r="D26" s="64">
        <v>127019</v>
      </c>
      <c r="E26" s="64" t="s">
        <v>104</v>
      </c>
      <c r="F26" s="27"/>
      <c r="G26" s="40"/>
      <c r="H26" s="27"/>
      <c r="I26" s="27"/>
      <c r="J26" s="23"/>
      <c r="K26" s="23"/>
      <c r="L26" s="23"/>
      <c r="M26" s="23"/>
      <c r="N26" s="50" t="e">
        <f t="shared" si="3"/>
        <v>#DIV/0!</v>
      </c>
      <c r="O26" s="22">
        <f t="shared" si="4"/>
        <v>0</v>
      </c>
      <c r="P26" s="50">
        <f>M26/$M$33</f>
        <v>0</v>
      </c>
      <c r="Q26" s="15"/>
      <c r="S26" s="51"/>
    </row>
    <row r="27" spans="1:19" ht="15" thickBot="1" x14ac:dyDescent="0.25">
      <c r="A27" s="7"/>
      <c r="B27" s="13"/>
      <c r="C27"/>
      <c r="D27" s="64">
        <v>113017</v>
      </c>
      <c r="E27" s="64" t="s">
        <v>119</v>
      </c>
      <c r="F27" s="27"/>
      <c r="G27" s="40"/>
      <c r="H27" s="27"/>
      <c r="I27" s="27"/>
      <c r="J27" s="23"/>
      <c r="K27" s="23"/>
      <c r="L27" s="23"/>
      <c r="M27" s="23"/>
      <c r="N27" s="50" t="e">
        <f t="shared" si="3"/>
        <v>#DIV/0!</v>
      </c>
      <c r="O27" s="22">
        <f t="shared" si="4"/>
        <v>0</v>
      </c>
      <c r="P27" s="50">
        <f>M27/$M$33</f>
        <v>0</v>
      </c>
      <c r="Q27" s="15"/>
      <c r="S27" s="51"/>
    </row>
    <row r="28" spans="1:19" x14ac:dyDescent="0.2">
      <c r="A28" s="7"/>
      <c r="B28" s="13"/>
      <c r="C28" s="14"/>
      <c r="D28" s="54"/>
      <c r="E28" s="55"/>
      <c r="F28" s="27"/>
      <c r="G28" s="40"/>
      <c r="H28" s="27"/>
      <c r="I28" s="27"/>
      <c r="J28" s="23"/>
      <c r="K28" s="23"/>
      <c r="L28" s="23"/>
      <c r="M28" s="23"/>
      <c r="N28" s="50" t="e">
        <f t="shared" si="3"/>
        <v>#DIV/0!</v>
      </c>
      <c r="O28" s="23"/>
      <c r="P28" s="50">
        <f>M28/$M$33</f>
        <v>0</v>
      </c>
      <c r="Q28" s="15"/>
      <c r="S28" s="51"/>
    </row>
    <row r="29" spans="1:19" x14ac:dyDescent="0.2">
      <c r="A29" s="7"/>
      <c r="B29" s="13"/>
      <c r="C29" s="14" t="s">
        <v>47</v>
      </c>
      <c r="D29" s="54"/>
      <c r="E29" s="55" t="s">
        <v>49</v>
      </c>
      <c r="F29" s="27"/>
      <c r="G29" s="40"/>
      <c r="H29" s="27"/>
      <c r="I29" s="27"/>
      <c r="J29" s="23"/>
      <c r="K29" s="23"/>
      <c r="L29" s="23"/>
      <c r="M29" s="23"/>
      <c r="N29" s="50" t="e">
        <f t="shared" si="3"/>
        <v>#DIV/0!</v>
      </c>
      <c r="O29" s="23"/>
      <c r="P29" s="23"/>
      <c r="Q29" s="15"/>
      <c r="S29" s="51"/>
    </row>
    <row r="30" spans="1:19" x14ac:dyDescent="0.2">
      <c r="A30" s="7"/>
      <c r="B30" s="13"/>
      <c r="C30" s="14"/>
      <c r="D30" s="54"/>
      <c r="E30" s="55" t="s">
        <v>50</v>
      </c>
      <c r="F30" s="27"/>
      <c r="G30" s="40"/>
      <c r="H30" s="27"/>
      <c r="I30" s="27"/>
      <c r="J30" s="23"/>
      <c r="K30" s="23"/>
      <c r="L30" s="23"/>
      <c r="M30" s="23"/>
      <c r="N30" s="50" t="e">
        <f t="shared" si="3"/>
        <v>#DIV/0!</v>
      </c>
      <c r="O30" s="23"/>
      <c r="P30" s="23"/>
      <c r="Q30" s="15"/>
      <c r="S30" s="51"/>
    </row>
    <row r="31" spans="1:19" x14ac:dyDescent="0.2">
      <c r="B31" s="13"/>
      <c r="C31" s="14"/>
      <c r="D31" s="54"/>
      <c r="E31" s="55"/>
      <c r="F31" s="27"/>
      <c r="G31" s="40"/>
      <c r="H31" s="27"/>
      <c r="I31" s="27"/>
      <c r="J31" s="23"/>
      <c r="K31" s="23"/>
      <c r="L31" s="23"/>
      <c r="M31" s="23"/>
      <c r="N31" s="50" t="e">
        <f t="shared" si="3"/>
        <v>#DIV/0!</v>
      </c>
      <c r="O31" s="23"/>
      <c r="P31" s="23"/>
      <c r="Q31" s="15"/>
      <c r="S31" s="51"/>
    </row>
    <row r="32" spans="1:19" x14ac:dyDescent="0.2">
      <c r="B32" s="13"/>
      <c r="C32" s="14"/>
      <c r="D32" s="54"/>
      <c r="E32" s="55"/>
      <c r="F32" s="27"/>
      <c r="G32" s="40"/>
      <c r="H32" s="27"/>
      <c r="I32" s="27"/>
      <c r="J32" s="23"/>
      <c r="K32" s="52"/>
      <c r="L32" s="52"/>
      <c r="M32" s="23"/>
      <c r="N32" s="50" t="e">
        <f t="shared" si="3"/>
        <v>#DIV/0!</v>
      </c>
      <c r="O32" s="23"/>
      <c r="P32" s="23"/>
      <c r="Q32" s="15"/>
      <c r="S32" s="51"/>
    </row>
    <row r="33" spans="2:19" ht="15" thickBot="1" x14ac:dyDescent="0.25">
      <c r="B33" s="16"/>
      <c r="C33" s="17" t="s">
        <v>2</v>
      </c>
      <c r="D33" s="47"/>
      <c r="E33" s="17"/>
      <c r="F33" s="28"/>
      <c r="G33" s="42"/>
      <c r="H33" s="28">
        <f>SUM(H3:H20)</f>
        <v>3959.4800000000005</v>
      </c>
      <c r="I33" s="28"/>
      <c r="J33" s="24"/>
      <c r="K33" s="81">
        <f>SUMPRODUCT((K3:K31)*(L3:L31))</f>
        <v>16753.260000000002</v>
      </c>
      <c r="L33" s="82"/>
      <c r="M33" s="45">
        <f>SUM(M3:M32)</f>
        <v>16936.84</v>
      </c>
      <c r="N33" s="50">
        <f>(M33-K33)/K33</f>
        <v>1.0957867304631939E-2</v>
      </c>
      <c r="O33" s="38">
        <f>SUM(O3:O32)</f>
        <v>183.5799999999999</v>
      </c>
      <c r="P33" s="24"/>
      <c r="Q33" s="18"/>
      <c r="S33" s="44"/>
    </row>
    <row r="38" spans="2:19" ht="15" x14ac:dyDescent="0.25">
      <c r="C38" s="53"/>
    </row>
  </sheetData>
  <mergeCells count="10">
    <mergeCell ref="K33:L33"/>
    <mergeCell ref="S1:S2"/>
    <mergeCell ref="A1:A2"/>
    <mergeCell ref="Q1:Q2"/>
    <mergeCell ref="J1:P1"/>
    <mergeCell ref="F1:I1"/>
    <mergeCell ref="B1:B2"/>
    <mergeCell ref="C1:C2"/>
    <mergeCell ref="D1:D2"/>
    <mergeCell ref="E1:E2"/>
  </mergeCells>
  <phoneticPr fontId="10" type="noConversion"/>
  <conditionalFormatting sqref="O17:O27 N3:O16 N17:N33">
    <cfRule type="cellIs" dxfId="1" priority="5" operator="greaterThan">
      <formula>0</formula>
    </cfRule>
    <cfRule type="cellIs" dxfId="0" priority="6" operator="lessThan">
      <formula>0</formula>
    </cfRule>
  </conditionalFormatting>
  <hyperlinks>
    <hyperlink ref="D5" r:id="rId1" display="https://www.jisilu.cn/data/convert_bond_detail/113036" xr:uid="{FB80FD49-7865-4DA8-9D57-52E3EC9CE563}"/>
    <hyperlink ref="D10" r:id="rId2" display="https://www.jisilu.cn/data/convert_bond_detail/128132" xr:uid="{A78469C6-D41C-4045-8469-B9418A67BA22}"/>
    <hyperlink ref="D17" r:id="rId3" display="https://www.jisilu.cn/data/convert_bond_detail/113589" xr:uid="{4CFF5942-971C-4101-9473-68E6A2239D17}"/>
    <hyperlink ref="D24" r:id="rId4" display="https://www.jisilu.cn/data/convert_bond_detail/128062" xr:uid="{484FBE75-3E1C-405B-B4AA-55FDA610D8E9}"/>
    <hyperlink ref="D25" r:id="rId5" display="https://www.jisilu.cn/data/convert_bond_detail/113596" xr:uid="{C12DE3AE-11B6-4D07-B715-F30830DDEF25}"/>
    <hyperlink ref="D26" r:id="rId6" display="https://www.jisilu.cn/data/convert_bond_detail/127019" xr:uid="{5C060248-BA69-4763-8EA3-148B57448DA2}"/>
    <hyperlink ref="D27" r:id="rId7" display="https://www.jisilu.cn/data/convert_bond_detail/113017" xr:uid="{365E87B1-DCCE-4AEE-AB38-21BA2D9A8C1B}"/>
    <hyperlink ref="D23" r:id="rId8" display="https://www.jisilu.cn/data/convert_bond_detail/128124" xr:uid="{25F79F64-6817-4749-9C6E-2941A84362A5}"/>
  </hyperlinks>
  <pageMargins left="0.7" right="0.7" top="0.75" bottom="0.75" header="0.3" footer="0.3"/>
  <pageSetup paperSize="9" orientation="portrait" horizontalDpi="4294967294" verticalDpi="30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329E-1337-4138-9A17-3602309B5170}">
  <dimension ref="C1:E8"/>
  <sheetViews>
    <sheetView workbookViewId="0">
      <selection activeCell="E7" sqref="E7"/>
    </sheetView>
  </sheetViews>
  <sheetFormatPr defaultRowHeight="14.25" x14ac:dyDescent="0.2"/>
  <sheetData>
    <row r="1" spans="3:5" x14ac:dyDescent="0.2">
      <c r="D1" t="s">
        <v>25</v>
      </c>
      <c r="E1" t="s">
        <v>26</v>
      </c>
    </row>
    <row r="2" spans="3:5" x14ac:dyDescent="0.2">
      <c r="C2" t="s">
        <v>24</v>
      </c>
      <c r="D2">
        <v>10</v>
      </c>
    </row>
    <row r="3" spans="3:5" x14ac:dyDescent="0.2">
      <c r="C3" t="s">
        <v>23</v>
      </c>
      <c r="D3">
        <v>10</v>
      </c>
    </row>
    <row r="4" spans="3:5" x14ac:dyDescent="0.2">
      <c r="C4" t="s">
        <v>18</v>
      </c>
      <c r="D4">
        <v>20</v>
      </c>
      <c r="E4">
        <v>10</v>
      </c>
    </row>
    <row r="5" spans="3:5" x14ac:dyDescent="0.2">
      <c r="C5" t="s">
        <v>19</v>
      </c>
      <c r="D5">
        <v>30</v>
      </c>
      <c r="E5">
        <v>20</v>
      </c>
    </row>
    <row r="6" spans="3:5" x14ac:dyDescent="0.2">
      <c r="C6" t="s">
        <v>20</v>
      </c>
      <c r="D6">
        <v>40</v>
      </c>
      <c r="E6">
        <v>30</v>
      </c>
    </row>
    <row r="7" spans="3:5" x14ac:dyDescent="0.2">
      <c r="C7" t="s">
        <v>21</v>
      </c>
      <c r="D7">
        <v>50</v>
      </c>
      <c r="E7">
        <v>40</v>
      </c>
    </row>
    <row r="8" spans="3:5" x14ac:dyDescent="0.2">
      <c r="C8" t="s">
        <v>22</v>
      </c>
      <c r="D8">
        <v>60</v>
      </c>
      <c r="E8">
        <v>50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2350-E942-415A-8F1A-9CDBEEBCA912}">
  <sheetPr codeName="Sheet1"/>
  <dimension ref="C1:AD39"/>
  <sheetViews>
    <sheetView topLeftCell="A6" workbookViewId="0">
      <selection activeCell="L32" sqref="L32"/>
    </sheetView>
  </sheetViews>
  <sheetFormatPr defaultRowHeight="14.25" x14ac:dyDescent="0.2"/>
  <cols>
    <col min="8" max="8" width="13.25" customWidth="1"/>
  </cols>
  <sheetData>
    <row r="1" spans="3:30" ht="15" thickBot="1" x14ac:dyDescent="0.25"/>
    <row r="2" spans="3:30" ht="71.25" customHeight="1" thickBot="1" x14ac:dyDescent="0.25">
      <c r="C2" s="99" t="s">
        <v>51</v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1"/>
    </row>
    <row r="3" spans="3:30" x14ac:dyDescent="0.2">
      <c r="C3" s="97" t="s">
        <v>52</v>
      </c>
      <c r="D3" s="97" t="s">
        <v>53</v>
      </c>
      <c r="E3" s="102" t="s">
        <v>54</v>
      </c>
      <c r="F3" s="97" t="s">
        <v>55</v>
      </c>
      <c r="G3" s="97" t="s">
        <v>56</v>
      </c>
      <c r="H3" s="97" t="s">
        <v>57</v>
      </c>
      <c r="I3" s="58" t="s">
        <v>58</v>
      </c>
      <c r="J3" s="58" t="s">
        <v>58</v>
      </c>
      <c r="K3" s="97" t="s">
        <v>61</v>
      </c>
      <c r="L3" s="58" t="s">
        <v>62</v>
      </c>
      <c r="M3" s="104" t="s">
        <v>64</v>
      </c>
      <c r="N3" s="58" t="s">
        <v>65</v>
      </c>
      <c r="O3" s="58" t="s">
        <v>66</v>
      </c>
      <c r="P3" s="58" t="s">
        <v>68</v>
      </c>
      <c r="Q3" s="58" t="s">
        <v>58</v>
      </c>
      <c r="R3" s="58" t="s">
        <v>70</v>
      </c>
      <c r="S3" s="58" t="s">
        <v>72</v>
      </c>
      <c r="T3" s="58" t="s">
        <v>9</v>
      </c>
      <c r="U3" s="58" t="s">
        <v>74</v>
      </c>
      <c r="V3" s="97" t="s">
        <v>75</v>
      </c>
      <c r="W3" s="58" t="s">
        <v>76</v>
      </c>
      <c r="X3" s="58" t="s">
        <v>78</v>
      </c>
      <c r="Y3" s="58" t="s">
        <v>80</v>
      </c>
      <c r="Z3" s="97" t="s">
        <v>82</v>
      </c>
      <c r="AA3" s="60" t="s">
        <v>83</v>
      </c>
      <c r="AB3" s="60" t="s">
        <v>70</v>
      </c>
      <c r="AC3" s="97" t="s">
        <v>86</v>
      </c>
      <c r="AD3" s="97" t="s">
        <v>87</v>
      </c>
    </row>
    <row r="4" spans="3:30" ht="15" thickBot="1" x14ac:dyDescent="0.25">
      <c r="C4" s="98"/>
      <c r="D4" s="98"/>
      <c r="E4" s="103"/>
      <c r="F4" s="98"/>
      <c r="G4" s="98"/>
      <c r="H4" s="98"/>
      <c r="I4" s="59" t="s">
        <v>59</v>
      </c>
      <c r="J4" s="59" t="s">
        <v>60</v>
      </c>
      <c r="K4" s="98"/>
      <c r="L4" s="59" t="s">
        <v>63</v>
      </c>
      <c r="M4" s="105"/>
      <c r="N4" s="59" t="s">
        <v>63</v>
      </c>
      <c r="O4" s="59" t="s">
        <v>67</v>
      </c>
      <c r="P4" s="59" t="s">
        <v>63</v>
      </c>
      <c r="Q4" s="59" t="s">
        <v>69</v>
      </c>
      <c r="R4" s="59" t="s">
        <v>71</v>
      </c>
      <c r="S4" s="59" t="s">
        <v>71</v>
      </c>
      <c r="T4" s="59" t="s">
        <v>73</v>
      </c>
      <c r="U4" s="59" t="s">
        <v>12</v>
      </c>
      <c r="V4" s="98"/>
      <c r="W4" s="59" t="s">
        <v>77</v>
      </c>
      <c r="X4" s="59" t="s">
        <v>79</v>
      </c>
      <c r="Y4" s="59" t="s">
        <v>81</v>
      </c>
      <c r="Z4" s="98"/>
      <c r="AA4" s="61" t="s">
        <v>84</v>
      </c>
      <c r="AB4" s="61" t="s">
        <v>85</v>
      </c>
      <c r="AC4" s="98"/>
      <c r="AD4" s="98"/>
    </row>
    <row r="5" spans="3:30" ht="15" thickBot="1" x14ac:dyDescent="0.25">
      <c r="C5" s="64">
        <v>128100</v>
      </c>
      <c r="D5" s="64" t="s">
        <v>46</v>
      </c>
      <c r="E5" s="64">
        <v>76.459000000000003</v>
      </c>
      <c r="F5" s="65">
        <v>8.9999999999999998E-4</v>
      </c>
      <c r="G5" s="63" t="s">
        <v>88</v>
      </c>
      <c r="H5" s="64">
        <v>1.43</v>
      </c>
      <c r="I5" s="66">
        <v>-1.38E-2</v>
      </c>
      <c r="J5" s="64">
        <v>1.26</v>
      </c>
      <c r="K5" s="62" t="s">
        <v>89</v>
      </c>
      <c r="L5" s="64">
        <v>49.31</v>
      </c>
      <c r="M5" s="67">
        <v>0.55059999999999998</v>
      </c>
      <c r="N5" s="63" t="s">
        <v>90</v>
      </c>
      <c r="O5" s="64" t="s">
        <v>91</v>
      </c>
      <c r="P5" s="63" t="s">
        <v>92</v>
      </c>
      <c r="Q5" s="63" t="s">
        <v>90</v>
      </c>
      <c r="R5" s="64">
        <v>2.0299999999999998</v>
      </c>
      <c r="S5" s="64">
        <v>3.77</v>
      </c>
      <c r="T5" s="67">
        <v>0.22</v>
      </c>
      <c r="U5" s="63" t="s">
        <v>90</v>
      </c>
      <c r="V5" s="68">
        <v>46092</v>
      </c>
      <c r="W5" s="64">
        <v>4.6470000000000002</v>
      </c>
      <c r="X5" s="64">
        <v>7.9939999999999998</v>
      </c>
      <c r="Y5" s="64">
        <v>211.84</v>
      </c>
      <c r="Z5" s="67">
        <v>3.5000000000000001E-3</v>
      </c>
      <c r="AA5" s="67">
        <v>9.7799999999999998E-2</v>
      </c>
      <c r="AB5" s="63" t="s">
        <v>92</v>
      </c>
      <c r="AC5" s="64">
        <v>131.52000000000001</v>
      </c>
      <c r="AD5" s="63" t="s">
        <v>93</v>
      </c>
    </row>
    <row r="6" spans="3:30" ht="15" thickBot="1" x14ac:dyDescent="0.25">
      <c r="C6" s="64">
        <v>128062</v>
      </c>
      <c r="D6" s="64" t="s">
        <v>94</v>
      </c>
      <c r="E6" s="70">
        <v>80.052999999999997</v>
      </c>
      <c r="F6" s="71">
        <v>1E-3</v>
      </c>
      <c r="G6" s="69" t="s">
        <v>95</v>
      </c>
      <c r="H6" s="70">
        <v>4.92</v>
      </c>
      <c r="I6" s="72">
        <v>0</v>
      </c>
      <c r="J6" s="70">
        <v>4.1399999999999997</v>
      </c>
      <c r="K6" s="70">
        <v>16.25</v>
      </c>
      <c r="L6" s="70">
        <v>30.28</v>
      </c>
      <c r="M6" s="72">
        <v>1.6437999999999999</v>
      </c>
      <c r="N6" s="69" t="s">
        <v>90</v>
      </c>
      <c r="O6" s="70" t="s">
        <v>96</v>
      </c>
      <c r="P6" s="69" t="s">
        <v>92</v>
      </c>
      <c r="Q6" s="69" t="s">
        <v>90</v>
      </c>
      <c r="R6" s="70">
        <v>11.38</v>
      </c>
      <c r="S6" s="70">
        <v>21.12</v>
      </c>
      <c r="T6" s="72">
        <v>0.42299999999999999</v>
      </c>
      <c r="U6" s="69" t="s">
        <v>90</v>
      </c>
      <c r="V6" s="73">
        <v>45749</v>
      </c>
      <c r="W6" s="70">
        <v>3.7069999999999999</v>
      </c>
      <c r="X6" s="70">
        <v>9.6310000000000002</v>
      </c>
      <c r="Y6" s="70">
        <v>113.85</v>
      </c>
      <c r="Z6" s="72">
        <v>1.5E-3</v>
      </c>
      <c r="AA6" s="72">
        <v>0.11609999999999999</v>
      </c>
      <c r="AB6" s="69" t="s">
        <v>92</v>
      </c>
      <c r="AC6" s="70">
        <v>244.43</v>
      </c>
      <c r="AD6" s="69" t="s">
        <v>93</v>
      </c>
    </row>
    <row r="7" spans="3:30" ht="15" thickBot="1" x14ac:dyDescent="0.25">
      <c r="C7" s="64">
        <v>113595</v>
      </c>
      <c r="D7" s="64" t="s">
        <v>97</v>
      </c>
      <c r="E7" s="64">
        <v>86.15</v>
      </c>
      <c r="F7" s="66">
        <v>-8.0000000000000004E-4</v>
      </c>
      <c r="G7" s="63" t="s">
        <v>98</v>
      </c>
      <c r="H7" s="64">
        <v>3.45</v>
      </c>
      <c r="I7" s="66">
        <v>-1.7100000000000001E-2</v>
      </c>
      <c r="J7" s="64">
        <v>0.99</v>
      </c>
      <c r="K7" s="64">
        <v>6.92</v>
      </c>
      <c r="L7" s="64">
        <v>49.86</v>
      </c>
      <c r="M7" s="67">
        <v>0.7278</v>
      </c>
      <c r="N7" s="63" t="s">
        <v>90</v>
      </c>
      <c r="O7" s="64" t="s">
        <v>91</v>
      </c>
      <c r="P7" s="63" t="s">
        <v>92</v>
      </c>
      <c r="Q7" s="63" t="s">
        <v>90</v>
      </c>
      <c r="R7" s="64">
        <v>4.84</v>
      </c>
      <c r="S7" s="64">
        <v>9</v>
      </c>
      <c r="T7" s="67">
        <v>0.28699999999999998</v>
      </c>
      <c r="U7" s="63" t="s">
        <v>90</v>
      </c>
      <c r="V7" s="68">
        <v>46223</v>
      </c>
      <c r="W7" s="64">
        <v>5.0049999999999999</v>
      </c>
      <c r="X7" s="64">
        <v>3.2989999999999999</v>
      </c>
      <c r="Y7" s="64">
        <v>96.58</v>
      </c>
      <c r="Z7" s="67">
        <v>3.3999999999999998E-3</v>
      </c>
      <c r="AA7" s="67">
        <v>7.9799999999999996E-2</v>
      </c>
      <c r="AB7" s="63" t="s">
        <v>92</v>
      </c>
      <c r="AC7" s="64">
        <v>158.93</v>
      </c>
      <c r="AD7" s="63" t="s">
        <v>93</v>
      </c>
    </row>
    <row r="8" spans="3:30" ht="15" thickBot="1" x14ac:dyDescent="0.25">
      <c r="C8" s="64">
        <v>113576</v>
      </c>
      <c r="D8" s="64" t="s">
        <v>99</v>
      </c>
      <c r="E8" s="70">
        <v>91.81</v>
      </c>
      <c r="F8" s="72">
        <v>0</v>
      </c>
      <c r="G8" s="69" t="s">
        <v>100</v>
      </c>
      <c r="H8" s="70">
        <v>5.13</v>
      </c>
      <c r="I8" s="72">
        <v>0</v>
      </c>
      <c r="J8" s="70">
        <v>1.57</v>
      </c>
      <c r="K8" s="70">
        <v>10.55</v>
      </c>
      <c r="L8" s="70">
        <v>48.63</v>
      </c>
      <c r="M8" s="72">
        <v>0.88790000000000002</v>
      </c>
      <c r="N8" s="69" t="s">
        <v>90</v>
      </c>
      <c r="O8" s="70" t="s">
        <v>91</v>
      </c>
      <c r="P8" s="69" t="s">
        <v>92</v>
      </c>
      <c r="Q8" s="69" t="s">
        <v>90</v>
      </c>
      <c r="R8" s="70">
        <v>7.38</v>
      </c>
      <c r="S8" s="70">
        <v>13.71</v>
      </c>
      <c r="T8" s="72">
        <v>0.105</v>
      </c>
      <c r="U8" s="69" t="s">
        <v>90</v>
      </c>
      <c r="V8" s="73">
        <v>46121</v>
      </c>
      <c r="W8" s="70">
        <v>4.726</v>
      </c>
      <c r="X8" s="70">
        <v>2.6619999999999999</v>
      </c>
      <c r="Y8" s="70">
        <v>134.01</v>
      </c>
      <c r="Z8" s="72">
        <v>5.4999999999999997E-3</v>
      </c>
      <c r="AA8" s="72">
        <v>6.2300000000000001E-2</v>
      </c>
      <c r="AB8" s="69" t="s">
        <v>92</v>
      </c>
      <c r="AC8" s="70">
        <v>180.6</v>
      </c>
      <c r="AD8" s="69" t="s">
        <v>93</v>
      </c>
    </row>
    <row r="9" spans="3:30" ht="15" thickBot="1" x14ac:dyDescent="0.25">
      <c r="C9" s="64">
        <v>113596</v>
      </c>
      <c r="D9" s="64" t="s">
        <v>101</v>
      </c>
      <c r="E9" s="64">
        <v>92.1</v>
      </c>
      <c r="F9" s="67">
        <v>0</v>
      </c>
      <c r="G9" s="63" t="s">
        <v>102</v>
      </c>
      <c r="H9" s="64">
        <v>9.84</v>
      </c>
      <c r="I9" s="66">
        <v>-1.4E-2</v>
      </c>
      <c r="J9" s="64">
        <v>1.07</v>
      </c>
      <c r="K9" s="64">
        <v>24.26</v>
      </c>
      <c r="L9" s="64">
        <v>40.56</v>
      </c>
      <c r="M9" s="67">
        <v>1.2706999999999999</v>
      </c>
      <c r="N9" s="63" t="s">
        <v>90</v>
      </c>
      <c r="O9" s="64" t="s">
        <v>103</v>
      </c>
      <c r="P9" s="63" t="s">
        <v>92</v>
      </c>
      <c r="Q9" s="63" t="s">
        <v>90</v>
      </c>
      <c r="R9" s="64">
        <v>16.98</v>
      </c>
      <c r="S9" s="64">
        <v>31.54</v>
      </c>
      <c r="T9" s="67">
        <v>0.34399999999999997</v>
      </c>
      <c r="U9" s="63" t="s">
        <v>90</v>
      </c>
      <c r="V9" s="68">
        <v>46230</v>
      </c>
      <c r="W9" s="64">
        <v>5.0250000000000004</v>
      </c>
      <c r="X9" s="64">
        <v>11.997999999999999</v>
      </c>
      <c r="Y9" s="64">
        <v>86.36</v>
      </c>
      <c r="Z9" s="67">
        <v>8.0000000000000004E-4</v>
      </c>
      <c r="AA9" s="67">
        <v>4.3499999999999997E-2</v>
      </c>
      <c r="AB9" s="63" t="s">
        <v>92</v>
      </c>
      <c r="AC9" s="64">
        <v>219.17</v>
      </c>
      <c r="AD9" s="63" t="s">
        <v>93</v>
      </c>
    </row>
    <row r="10" spans="3:30" ht="15" thickBot="1" x14ac:dyDescent="0.25">
      <c r="C10" s="64">
        <v>127019</v>
      </c>
      <c r="D10" s="64" t="s">
        <v>104</v>
      </c>
      <c r="E10" s="70">
        <v>92.38</v>
      </c>
      <c r="F10" s="71">
        <v>4.1000000000000003E-3</v>
      </c>
      <c r="G10" s="69" t="s">
        <v>105</v>
      </c>
      <c r="H10" s="70">
        <v>9.27</v>
      </c>
      <c r="I10" s="71">
        <v>2.2000000000000001E-3</v>
      </c>
      <c r="J10" s="70">
        <v>4.2699999999999996</v>
      </c>
      <c r="K10" s="70">
        <v>21.06</v>
      </c>
      <c r="L10" s="70">
        <v>44.02</v>
      </c>
      <c r="M10" s="72">
        <v>1.0986</v>
      </c>
      <c r="N10" s="69" t="s">
        <v>90</v>
      </c>
      <c r="O10" s="70" t="s">
        <v>106</v>
      </c>
      <c r="P10" s="69" t="s">
        <v>92</v>
      </c>
      <c r="Q10" s="69" t="s">
        <v>90</v>
      </c>
      <c r="R10" s="70">
        <v>14.74</v>
      </c>
      <c r="S10" s="70">
        <v>27.38</v>
      </c>
      <c r="T10" s="72">
        <v>8.1000000000000003E-2</v>
      </c>
      <c r="U10" s="69" t="s">
        <v>90</v>
      </c>
      <c r="V10" s="73">
        <v>46217</v>
      </c>
      <c r="W10" s="70">
        <v>4.9889999999999999</v>
      </c>
      <c r="X10" s="70">
        <v>8.4979999999999993</v>
      </c>
      <c r="Y10" s="70">
        <v>166.55</v>
      </c>
      <c r="Z10" s="72">
        <v>2.0999999999999999E-3</v>
      </c>
      <c r="AA10" s="72">
        <v>4.5400000000000003E-2</v>
      </c>
      <c r="AB10" s="69" t="s">
        <v>92</v>
      </c>
      <c r="AC10" s="70">
        <v>202.24</v>
      </c>
      <c r="AD10" s="69" t="s">
        <v>93</v>
      </c>
    </row>
    <row r="11" spans="3:30" ht="15" thickBot="1" x14ac:dyDescent="0.25">
      <c r="C11" s="64">
        <v>110072</v>
      </c>
      <c r="D11" s="64" t="s">
        <v>107</v>
      </c>
      <c r="E11" s="64">
        <v>93.29</v>
      </c>
      <c r="F11" s="66">
        <v>-2.7000000000000001E-3</v>
      </c>
      <c r="G11" s="63" t="s">
        <v>108</v>
      </c>
      <c r="H11" s="64">
        <v>2.85</v>
      </c>
      <c r="I11" s="66">
        <v>-2.06E-2</v>
      </c>
      <c r="J11" s="74">
        <v>0.56000000000000005</v>
      </c>
      <c r="K11" s="64">
        <v>4.03</v>
      </c>
      <c r="L11" s="64">
        <v>70.72</v>
      </c>
      <c r="M11" s="67">
        <v>0.31909999999999999</v>
      </c>
      <c r="N11" s="63" t="s">
        <v>90</v>
      </c>
      <c r="O11" s="64" t="s">
        <v>109</v>
      </c>
      <c r="P11" s="63" t="s">
        <v>92</v>
      </c>
      <c r="Q11" s="63" t="s">
        <v>90</v>
      </c>
      <c r="R11" s="64">
        <v>2.82</v>
      </c>
      <c r="S11" s="64">
        <v>5.24</v>
      </c>
      <c r="T11" s="67">
        <v>0.14599999999999999</v>
      </c>
      <c r="U11" s="63" t="s">
        <v>90</v>
      </c>
      <c r="V11" s="68">
        <v>46251</v>
      </c>
      <c r="W11" s="64">
        <v>5.0819999999999999</v>
      </c>
      <c r="X11" s="64">
        <v>33.69</v>
      </c>
      <c r="Y11" s="64">
        <v>518.52</v>
      </c>
      <c r="Z11" s="67">
        <v>1.6000000000000001E-3</v>
      </c>
      <c r="AA11" s="67">
        <v>4.1799999999999997E-2</v>
      </c>
      <c r="AB11" s="63" t="s">
        <v>92</v>
      </c>
      <c r="AC11" s="64">
        <v>125.2</v>
      </c>
      <c r="AD11" s="63" t="s">
        <v>93</v>
      </c>
    </row>
    <row r="12" spans="3:30" ht="15" thickBot="1" x14ac:dyDescent="0.25">
      <c r="C12" s="64">
        <v>113589</v>
      </c>
      <c r="D12" s="64" t="s">
        <v>110</v>
      </c>
      <c r="E12" s="70">
        <v>94.45</v>
      </c>
      <c r="F12" s="71">
        <v>1E-4</v>
      </c>
      <c r="G12" s="69" t="s">
        <v>111</v>
      </c>
      <c r="H12" s="70">
        <v>6.13</v>
      </c>
      <c r="I12" s="75">
        <v>-1.1299999999999999E-2</v>
      </c>
      <c r="J12" s="70">
        <v>1.52</v>
      </c>
      <c r="K12" s="70">
        <v>12.29</v>
      </c>
      <c r="L12" s="70">
        <v>49.88</v>
      </c>
      <c r="M12" s="72">
        <v>0.89349999999999996</v>
      </c>
      <c r="N12" s="69" t="s">
        <v>90</v>
      </c>
      <c r="O12" s="70" t="s">
        <v>106</v>
      </c>
      <c r="P12" s="69" t="s">
        <v>92</v>
      </c>
      <c r="Q12" s="69" t="s">
        <v>90</v>
      </c>
      <c r="R12" s="70">
        <v>8.6</v>
      </c>
      <c r="S12" s="70">
        <v>15.98</v>
      </c>
      <c r="T12" s="72">
        <v>0.22800000000000001</v>
      </c>
      <c r="U12" s="69" t="s">
        <v>90</v>
      </c>
      <c r="V12" s="73">
        <v>46196</v>
      </c>
      <c r="W12" s="70">
        <v>4.9320000000000004</v>
      </c>
      <c r="X12" s="70">
        <v>5.9960000000000004</v>
      </c>
      <c r="Y12" s="70">
        <v>44.49</v>
      </c>
      <c r="Z12" s="72">
        <v>8.0000000000000004E-4</v>
      </c>
      <c r="AA12" s="72">
        <v>4.1300000000000003E-2</v>
      </c>
      <c r="AB12" s="69" t="s">
        <v>92</v>
      </c>
      <c r="AC12" s="70">
        <v>183.8</v>
      </c>
      <c r="AD12" s="69" t="s">
        <v>93</v>
      </c>
    </row>
    <row r="13" spans="3:30" ht="15" thickBot="1" x14ac:dyDescent="0.25">
      <c r="C13" s="64">
        <v>128044</v>
      </c>
      <c r="D13" s="64" t="s">
        <v>112</v>
      </c>
      <c r="E13" s="64">
        <v>96.096000000000004</v>
      </c>
      <c r="F13" s="66">
        <v>-5.9999999999999995E-4</v>
      </c>
      <c r="G13" s="63" t="s">
        <v>113</v>
      </c>
      <c r="H13" s="64">
        <v>2.92</v>
      </c>
      <c r="I13" s="66">
        <v>-1.0200000000000001E-2</v>
      </c>
      <c r="J13" s="64">
        <v>1</v>
      </c>
      <c r="K13" s="62" t="s">
        <v>114</v>
      </c>
      <c r="L13" s="64">
        <v>49.41</v>
      </c>
      <c r="M13" s="67">
        <v>0.94489999999999996</v>
      </c>
      <c r="N13" s="63" t="s">
        <v>90</v>
      </c>
      <c r="O13" s="64" t="s">
        <v>103</v>
      </c>
      <c r="P13" s="63" t="s">
        <v>92</v>
      </c>
      <c r="Q13" s="63" t="s">
        <v>90</v>
      </c>
      <c r="R13" s="64">
        <v>4.1399999999999997</v>
      </c>
      <c r="S13" s="64">
        <v>7.68</v>
      </c>
      <c r="T13" s="67">
        <v>0.20100000000000001</v>
      </c>
      <c r="U13" s="63" t="s">
        <v>90</v>
      </c>
      <c r="V13" s="68">
        <v>45518</v>
      </c>
      <c r="W13" s="64">
        <v>3.0739999999999998</v>
      </c>
      <c r="X13" s="64">
        <v>6.5919999999999996</v>
      </c>
      <c r="Y13" s="64">
        <v>112.47</v>
      </c>
      <c r="Z13" s="67">
        <v>1.8E-3</v>
      </c>
      <c r="AA13" s="67">
        <v>5.0200000000000002E-2</v>
      </c>
      <c r="AB13" s="63" t="s">
        <v>92</v>
      </c>
      <c r="AC13" s="64">
        <v>190.59</v>
      </c>
      <c r="AD13" s="63" t="s">
        <v>93</v>
      </c>
    </row>
    <row r="14" spans="3:30" ht="15" thickBot="1" x14ac:dyDescent="0.25">
      <c r="C14" s="64">
        <v>128132</v>
      </c>
      <c r="D14" s="64" t="s">
        <v>115</v>
      </c>
      <c r="E14" s="70">
        <v>96.31</v>
      </c>
      <c r="F14" s="75">
        <v>-1.1000000000000001E-3</v>
      </c>
      <c r="G14" s="69" t="s">
        <v>116</v>
      </c>
      <c r="H14" s="70">
        <v>10.09</v>
      </c>
      <c r="I14" s="75">
        <v>-1.37E-2</v>
      </c>
      <c r="J14" s="70">
        <v>2.5499999999999998</v>
      </c>
      <c r="K14" s="70">
        <v>18.53</v>
      </c>
      <c r="L14" s="70">
        <v>54.45</v>
      </c>
      <c r="M14" s="72">
        <v>0.76880000000000004</v>
      </c>
      <c r="N14" s="69" t="s">
        <v>90</v>
      </c>
      <c r="O14" s="70" t="s">
        <v>106</v>
      </c>
      <c r="P14" s="69" t="s">
        <v>92</v>
      </c>
      <c r="Q14" s="69" t="s">
        <v>90</v>
      </c>
      <c r="R14" s="70">
        <v>12.97</v>
      </c>
      <c r="S14" s="70">
        <v>24.09</v>
      </c>
      <c r="T14" s="72">
        <v>0.437</v>
      </c>
      <c r="U14" s="69" t="s">
        <v>90</v>
      </c>
      <c r="V14" s="73">
        <v>46279</v>
      </c>
      <c r="W14" s="70">
        <v>5.1589999999999998</v>
      </c>
      <c r="X14" s="70">
        <v>8.4960000000000004</v>
      </c>
      <c r="Y14" s="70">
        <v>50.83</v>
      </c>
      <c r="Z14" s="72">
        <v>5.9999999999999995E-4</v>
      </c>
      <c r="AA14" s="72">
        <v>3.9800000000000002E-2</v>
      </c>
      <c r="AB14" s="69" t="s">
        <v>92</v>
      </c>
      <c r="AC14" s="70">
        <v>173.19</v>
      </c>
      <c r="AD14" s="69" t="s">
        <v>93</v>
      </c>
    </row>
    <row r="15" spans="3:30" ht="15" thickBot="1" x14ac:dyDescent="0.25">
      <c r="C15" s="64">
        <v>128127</v>
      </c>
      <c r="D15" s="64" t="s">
        <v>117</v>
      </c>
      <c r="E15" s="64">
        <v>97.900999999999996</v>
      </c>
      <c r="F15" s="66">
        <v>-2.9999999999999997E-4</v>
      </c>
      <c r="G15" s="63" t="s">
        <v>118</v>
      </c>
      <c r="H15" s="64">
        <v>4.24</v>
      </c>
      <c r="I15" s="66">
        <v>-2.3999999999999998E-3</v>
      </c>
      <c r="J15" s="64">
        <v>0.88</v>
      </c>
      <c r="K15" s="64">
        <v>4.88</v>
      </c>
      <c r="L15" s="64">
        <v>86.89</v>
      </c>
      <c r="M15" s="67">
        <v>0.12670000000000001</v>
      </c>
      <c r="N15" s="63" t="s">
        <v>90</v>
      </c>
      <c r="O15" s="64" t="s">
        <v>103</v>
      </c>
      <c r="P15" s="63" t="s">
        <v>92</v>
      </c>
      <c r="Q15" s="63" t="s">
        <v>90</v>
      </c>
      <c r="R15" s="64">
        <v>3.42</v>
      </c>
      <c r="S15" s="64">
        <v>6.34</v>
      </c>
      <c r="T15" s="67">
        <v>0.502</v>
      </c>
      <c r="U15" s="63" t="s">
        <v>90</v>
      </c>
      <c r="V15" s="68">
        <v>46253</v>
      </c>
      <c r="W15" s="64">
        <v>5.0880000000000001</v>
      </c>
      <c r="X15" s="64">
        <v>9.4979999999999993</v>
      </c>
      <c r="Y15" s="64">
        <v>94.41</v>
      </c>
      <c r="Z15" s="67">
        <v>1E-3</v>
      </c>
      <c r="AA15" s="67">
        <v>4.41E-2</v>
      </c>
      <c r="AB15" s="63" t="s">
        <v>92</v>
      </c>
      <c r="AC15" s="64">
        <v>110.57</v>
      </c>
      <c r="AD15" s="63" t="s">
        <v>93</v>
      </c>
    </row>
    <row r="16" spans="3:30" ht="15" thickBot="1" x14ac:dyDescent="0.25">
      <c r="C16" s="64">
        <v>113017</v>
      </c>
      <c r="D16" s="64" t="s">
        <v>119</v>
      </c>
      <c r="E16" s="70">
        <v>98.85</v>
      </c>
      <c r="F16" s="75">
        <v>-2.0000000000000001E-4</v>
      </c>
      <c r="G16" s="69" t="s">
        <v>120</v>
      </c>
      <c r="H16" s="70">
        <v>1.8</v>
      </c>
      <c r="I16" s="75">
        <v>-5.4999999999999997E-3</v>
      </c>
      <c r="J16" s="70">
        <v>0.8</v>
      </c>
      <c r="K16" s="70">
        <v>2.95</v>
      </c>
      <c r="L16" s="70">
        <v>61.02</v>
      </c>
      <c r="M16" s="72">
        <v>0.62</v>
      </c>
      <c r="N16" s="69" t="s">
        <v>90</v>
      </c>
      <c r="O16" s="70" t="s">
        <v>109</v>
      </c>
      <c r="P16" s="69" t="s">
        <v>92</v>
      </c>
      <c r="Q16" s="69" t="s">
        <v>90</v>
      </c>
      <c r="R16" s="70">
        <v>2.06</v>
      </c>
      <c r="S16" s="70">
        <v>3.83</v>
      </c>
      <c r="T16" s="72">
        <v>0.27800000000000002</v>
      </c>
      <c r="U16" s="69" t="s">
        <v>90</v>
      </c>
      <c r="V16" s="73">
        <v>45287</v>
      </c>
      <c r="W16" s="70">
        <v>2.4409999999999998</v>
      </c>
      <c r="X16" s="70">
        <v>15.590999999999999</v>
      </c>
      <c r="Y16" s="70">
        <v>150.58000000000001</v>
      </c>
      <c r="Z16" s="72">
        <v>1E-3</v>
      </c>
      <c r="AA16" s="72">
        <v>4.07E-2</v>
      </c>
      <c r="AB16" s="69" t="s">
        <v>92</v>
      </c>
      <c r="AC16" s="70">
        <v>160.85</v>
      </c>
      <c r="AD16" s="69" t="s">
        <v>93</v>
      </c>
    </row>
    <row r="17" spans="3:30" ht="15" thickBot="1" x14ac:dyDescent="0.25">
      <c r="C17" s="64">
        <v>113569</v>
      </c>
      <c r="D17" s="64" t="s">
        <v>121</v>
      </c>
      <c r="E17" s="64">
        <v>98.9</v>
      </c>
      <c r="F17" s="66">
        <v>-8.0000000000000004E-4</v>
      </c>
      <c r="G17" s="63" t="s">
        <v>122</v>
      </c>
      <c r="H17" s="64">
        <v>6.98</v>
      </c>
      <c r="I17" s="66">
        <v>-1.55E-2</v>
      </c>
      <c r="J17" s="64">
        <v>1.87</v>
      </c>
      <c r="K17" s="64">
        <v>14.8</v>
      </c>
      <c r="L17" s="64">
        <v>47.16</v>
      </c>
      <c r="M17" s="67">
        <v>1.0971</v>
      </c>
      <c r="N17" s="63" t="s">
        <v>90</v>
      </c>
      <c r="O17" s="64" t="s">
        <v>103</v>
      </c>
      <c r="P17" s="63" t="s">
        <v>92</v>
      </c>
      <c r="Q17" s="63" t="s">
        <v>90</v>
      </c>
      <c r="R17" s="64">
        <v>10.36</v>
      </c>
      <c r="S17" s="64">
        <v>19.239999999999998</v>
      </c>
      <c r="T17" s="67">
        <v>0.15</v>
      </c>
      <c r="U17" s="63" t="s">
        <v>90</v>
      </c>
      <c r="V17" s="68">
        <v>46090</v>
      </c>
      <c r="W17" s="64">
        <v>4.641</v>
      </c>
      <c r="X17" s="64">
        <v>5.1580000000000004</v>
      </c>
      <c r="Y17" s="64">
        <v>15.13</v>
      </c>
      <c r="Z17" s="67">
        <v>2.9999999999999997E-4</v>
      </c>
      <c r="AA17" s="67">
        <v>4.41E-2</v>
      </c>
      <c r="AB17" s="63" t="s">
        <v>92</v>
      </c>
      <c r="AC17" s="64">
        <v>208.61</v>
      </c>
      <c r="AD17" s="63" t="s">
        <v>93</v>
      </c>
    </row>
    <row r="18" spans="3:30" ht="15" thickBot="1" x14ac:dyDescent="0.25">
      <c r="C18" s="64">
        <v>113584</v>
      </c>
      <c r="D18" s="64" t="s">
        <v>123</v>
      </c>
      <c r="E18" s="70">
        <v>99.19</v>
      </c>
      <c r="F18" s="71">
        <v>1.8E-3</v>
      </c>
      <c r="G18" s="69" t="s">
        <v>124</v>
      </c>
      <c r="H18" s="70">
        <v>16.010000000000002</v>
      </c>
      <c r="I18" s="75">
        <v>-1.23E-2</v>
      </c>
      <c r="J18" s="70">
        <v>3.35</v>
      </c>
      <c r="K18" s="70">
        <v>37.53</v>
      </c>
      <c r="L18" s="70">
        <v>42.66</v>
      </c>
      <c r="M18" s="72">
        <v>1.3250999999999999</v>
      </c>
      <c r="N18" s="69" t="s">
        <v>90</v>
      </c>
      <c r="O18" s="70" t="s">
        <v>106</v>
      </c>
      <c r="P18" s="69" t="s">
        <v>92</v>
      </c>
      <c r="Q18" s="69" t="s">
        <v>90</v>
      </c>
      <c r="R18" s="70">
        <v>26.27</v>
      </c>
      <c r="S18" s="70">
        <v>48.79</v>
      </c>
      <c r="T18" s="72">
        <v>6.6000000000000003E-2</v>
      </c>
      <c r="U18" s="69" t="s">
        <v>90</v>
      </c>
      <c r="V18" s="73">
        <v>46177</v>
      </c>
      <c r="W18" s="70">
        <v>4.8789999999999996</v>
      </c>
      <c r="X18" s="70">
        <v>6.4489999999999998</v>
      </c>
      <c r="Y18" s="70">
        <v>46.95</v>
      </c>
      <c r="Z18" s="72">
        <v>6.9999999999999999E-4</v>
      </c>
      <c r="AA18" s="72">
        <v>3.1199999999999999E-2</v>
      </c>
      <c r="AB18" s="69" t="s">
        <v>92</v>
      </c>
      <c r="AC18" s="70">
        <v>231.7</v>
      </c>
      <c r="AD18" s="69" t="s">
        <v>93</v>
      </c>
    </row>
    <row r="19" spans="3:30" ht="15" thickBot="1" x14ac:dyDescent="0.25">
      <c r="C19" s="64">
        <v>110064</v>
      </c>
      <c r="D19" s="64" t="s">
        <v>125</v>
      </c>
      <c r="E19" s="64">
        <v>99.78</v>
      </c>
      <c r="F19" s="65">
        <v>8.0000000000000004E-4</v>
      </c>
      <c r="G19" s="63" t="s">
        <v>126</v>
      </c>
      <c r="H19" s="64">
        <v>3.43</v>
      </c>
      <c r="I19" s="66">
        <v>-5.7999999999999996E-3</v>
      </c>
      <c r="J19" s="74">
        <v>0.63</v>
      </c>
      <c r="K19" s="74">
        <v>4.57</v>
      </c>
      <c r="L19" s="74">
        <v>75.05</v>
      </c>
      <c r="M19" s="76">
        <v>0.32950000000000002</v>
      </c>
      <c r="N19" s="63" t="s">
        <v>90</v>
      </c>
      <c r="O19" s="64" t="s">
        <v>109</v>
      </c>
      <c r="P19" s="63" t="s">
        <v>92</v>
      </c>
      <c r="Q19" s="63" t="s">
        <v>90</v>
      </c>
      <c r="R19" s="64">
        <v>3.2</v>
      </c>
      <c r="S19" s="64">
        <v>5.94</v>
      </c>
      <c r="T19" s="67">
        <v>0.26700000000000002</v>
      </c>
      <c r="U19" s="63" t="s">
        <v>90</v>
      </c>
      <c r="V19" s="68">
        <v>46010</v>
      </c>
      <c r="W19" s="64">
        <v>4.4219999999999997</v>
      </c>
      <c r="X19" s="64">
        <v>16.597999999999999</v>
      </c>
      <c r="Y19" s="64">
        <v>88.32</v>
      </c>
      <c r="Z19" s="67">
        <v>5.0000000000000001E-4</v>
      </c>
      <c r="AA19" s="67">
        <v>4.3299999999999998E-2</v>
      </c>
      <c r="AB19" s="63" t="s">
        <v>92</v>
      </c>
      <c r="AC19" s="64">
        <v>132.72999999999999</v>
      </c>
      <c r="AD19" s="63" t="s">
        <v>93</v>
      </c>
    </row>
    <row r="20" spans="3:30" ht="15" thickBot="1" x14ac:dyDescent="0.25">
      <c r="C20" s="64">
        <v>128124</v>
      </c>
      <c r="D20" s="64" t="s">
        <v>127</v>
      </c>
      <c r="E20" s="70">
        <v>100.33499999999999</v>
      </c>
      <c r="F20" s="75">
        <v>-3.5999999999999999E-3</v>
      </c>
      <c r="G20" s="69" t="s">
        <v>128</v>
      </c>
      <c r="H20" s="70">
        <v>13.63</v>
      </c>
      <c r="I20" s="75">
        <v>-1.7999999999999999E-2</v>
      </c>
      <c r="J20" s="70">
        <v>2.02</v>
      </c>
      <c r="K20" s="70">
        <v>21.3</v>
      </c>
      <c r="L20" s="70">
        <v>63.99</v>
      </c>
      <c r="M20" s="72">
        <v>0.56799999999999995</v>
      </c>
      <c r="N20" s="69" t="s">
        <v>90</v>
      </c>
      <c r="O20" s="70" t="s">
        <v>106</v>
      </c>
      <c r="P20" s="69" t="s">
        <v>92</v>
      </c>
      <c r="Q20" s="69" t="s">
        <v>90</v>
      </c>
      <c r="R20" s="70">
        <v>14.91</v>
      </c>
      <c r="S20" s="70">
        <v>27.69</v>
      </c>
      <c r="T20" s="72">
        <v>0.105</v>
      </c>
      <c r="U20" s="69" t="s">
        <v>90</v>
      </c>
      <c r="V20" s="73">
        <v>46230</v>
      </c>
      <c r="W20" s="70">
        <v>5.0250000000000004</v>
      </c>
      <c r="X20" s="70">
        <v>7.3769999999999998</v>
      </c>
      <c r="Y20" s="70">
        <v>220.79</v>
      </c>
      <c r="Z20" s="72">
        <v>3.0000000000000001E-3</v>
      </c>
      <c r="AA20" s="72">
        <v>1.9400000000000001E-2</v>
      </c>
      <c r="AB20" s="69" t="s">
        <v>92</v>
      </c>
      <c r="AC20" s="70">
        <v>157.13</v>
      </c>
      <c r="AD20" s="69" t="s">
        <v>93</v>
      </c>
    </row>
    <row r="21" spans="3:30" ht="15" thickBot="1" x14ac:dyDescent="0.25">
      <c r="C21" s="64">
        <v>113033</v>
      </c>
      <c r="D21" s="70" t="s">
        <v>129</v>
      </c>
      <c r="E21" s="64">
        <v>100.83</v>
      </c>
      <c r="F21" s="65">
        <v>8.9999999999999998E-4</v>
      </c>
      <c r="G21" s="63" t="s">
        <v>130</v>
      </c>
      <c r="H21" s="64">
        <v>6.28</v>
      </c>
      <c r="I21" s="66">
        <v>-3.2000000000000002E-3</v>
      </c>
      <c r="J21" s="64">
        <v>1.1100000000000001</v>
      </c>
      <c r="K21" s="64">
        <v>7.01</v>
      </c>
      <c r="L21" s="64">
        <v>89.59</v>
      </c>
      <c r="M21" s="67">
        <v>0.1255</v>
      </c>
      <c r="N21" s="63" t="s">
        <v>90</v>
      </c>
      <c r="O21" s="64" t="s">
        <v>106</v>
      </c>
      <c r="P21" s="63" t="s">
        <v>92</v>
      </c>
      <c r="Q21" s="63" t="s">
        <v>90</v>
      </c>
      <c r="R21" s="64">
        <v>4.91</v>
      </c>
      <c r="S21" s="64">
        <v>9.11</v>
      </c>
      <c r="T21" s="67">
        <v>0.34399999999999997</v>
      </c>
      <c r="U21" s="63" t="s">
        <v>90</v>
      </c>
      <c r="V21" s="68">
        <v>46112</v>
      </c>
      <c r="W21" s="64">
        <v>4.7009999999999996</v>
      </c>
      <c r="X21" s="64">
        <v>17.998000000000001</v>
      </c>
      <c r="Y21" s="64">
        <v>135.19999999999999</v>
      </c>
      <c r="Z21" s="67">
        <v>6.9999999999999999E-4</v>
      </c>
      <c r="AA21" s="67">
        <v>2.8799999999999999E-2</v>
      </c>
      <c r="AB21" s="63" t="s">
        <v>92</v>
      </c>
      <c r="AC21" s="64">
        <v>113.38</v>
      </c>
      <c r="AD21" s="63" t="s">
        <v>93</v>
      </c>
    </row>
    <row r="22" spans="3:30" ht="15" thickBot="1" x14ac:dyDescent="0.25">
      <c r="C22" s="77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9"/>
    </row>
    <row r="23" spans="3:30" x14ac:dyDescent="0.2">
      <c r="C23" s="20"/>
      <c r="D23" s="20"/>
      <c r="E23" s="19"/>
      <c r="F23" s="19"/>
      <c r="G23" s="19"/>
      <c r="H23" s="32"/>
      <c r="I23" s="19"/>
      <c r="J23" s="33"/>
      <c r="K23" s="19"/>
      <c r="L23" s="34"/>
      <c r="M23" s="35"/>
      <c r="N23" s="19"/>
      <c r="O23" s="19"/>
      <c r="P23" s="19"/>
      <c r="Q23" s="19"/>
      <c r="R23" s="19"/>
      <c r="S23" s="19"/>
      <c r="T23" s="19"/>
      <c r="U23" s="19"/>
      <c r="V23" s="33"/>
      <c r="W23" s="19"/>
    </row>
    <row r="24" spans="3:30" x14ac:dyDescent="0.2">
      <c r="C24" s="20"/>
      <c r="D24" s="20"/>
      <c r="E24" s="19"/>
      <c r="F24" s="19"/>
      <c r="G24" s="19"/>
      <c r="H24" s="32"/>
      <c r="I24" s="19"/>
      <c r="J24" s="33"/>
      <c r="K24" s="19"/>
      <c r="L24" s="36"/>
      <c r="M24" s="35"/>
      <c r="N24" s="19"/>
      <c r="O24" s="19"/>
      <c r="P24" s="19"/>
      <c r="Q24" s="19"/>
      <c r="R24" s="19"/>
      <c r="S24" s="19"/>
      <c r="T24" s="19"/>
      <c r="U24" s="19"/>
      <c r="V24" s="33"/>
      <c r="W24" s="19"/>
    </row>
    <row r="25" spans="3:30" x14ac:dyDescent="0.2">
      <c r="C25" s="20"/>
      <c r="D25" s="20"/>
      <c r="E25" s="19"/>
      <c r="F25" s="19"/>
      <c r="G25" s="19"/>
      <c r="H25" s="32"/>
      <c r="I25" s="19"/>
      <c r="J25" s="33"/>
      <c r="K25" s="19"/>
      <c r="L25" s="34"/>
      <c r="M25" s="35"/>
      <c r="N25" s="19"/>
      <c r="O25" s="19"/>
      <c r="P25" s="19"/>
      <c r="Q25" s="19"/>
      <c r="R25" s="19"/>
      <c r="S25" s="19"/>
      <c r="T25" s="19"/>
      <c r="U25" s="19"/>
      <c r="V25" s="33"/>
      <c r="W25" s="19"/>
    </row>
    <row r="26" spans="3:30" ht="18.75" x14ac:dyDescent="0.35">
      <c r="C26" s="20"/>
      <c r="D26" s="20"/>
      <c r="E26" s="80" t="s">
        <v>138</v>
      </c>
      <c r="F26" s="19"/>
      <c r="G26" s="19"/>
      <c r="H26" s="32"/>
      <c r="I26" s="19"/>
      <c r="J26" s="33"/>
      <c r="K26" s="19"/>
      <c r="L26" s="34"/>
      <c r="M26" s="35"/>
      <c r="N26" s="19"/>
      <c r="O26" s="19"/>
      <c r="P26" s="19"/>
      <c r="Q26" s="19"/>
      <c r="R26" s="19"/>
      <c r="S26" s="19"/>
      <c r="T26" s="19"/>
      <c r="U26" s="19"/>
      <c r="V26" s="33"/>
      <c r="W26" s="19"/>
    </row>
    <row r="27" spans="3:30" ht="18.75" x14ac:dyDescent="0.35">
      <c r="C27" s="20"/>
      <c r="D27" s="20"/>
      <c r="E27" s="80" t="s">
        <v>139</v>
      </c>
      <c r="F27" s="19"/>
      <c r="G27" s="19"/>
      <c r="H27" s="32"/>
      <c r="I27" s="19"/>
      <c r="J27" s="33"/>
      <c r="K27" s="19"/>
      <c r="L27" s="36"/>
      <c r="M27" s="35"/>
      <c r="N27" s="19"/>
      <c r="O27" s="19"/>
      <c r="P27" s="19"/>
      <c r="Q27" s="19"/>
      <c r="R27" s="19"/>
      <c r="S27" s="19"/>
      <c r="T27" s="19"/>
      <c r="U27" s="19"/>
      <c r="V27" s="33"/>
      <c r="W27" s="19"/>
    </row>
    <row r="28" spans="3:30" ht="18.75" x14ac:dyDescent="0.35">
      <c r="C28" s="20"/>
      <c r="D28" s="20"/>
      <c r="E28" s="80" t="s">
        <v>140</v>
      </c>
      <c r="F28" s="19"/>
      <c r="G28" s="19"/>
      <c r="H28" s="32"/>
      <c r="I28" s="19"/>
      <c r="J28" s="33"/>
      <c r="K28" s="19"/>
      <c r="L28" s="36"/>
      <c r="M28" s="35"/>
      <c r="N28" s="19"/>
      <c r="O28" s="19"/>
      <c r="P28" s="19"/>
      <c r="Q28" s="19"/>
      <c r="R28" s="19"/>
      <c r="S28" s="19"/>
      <c r="T28" s="19"/>
      <c r="U28" s="19"/>
      <c r="V28" s="33"/>
      <c r="W28" s="19"/>
    </row>
    <row r="29" spans="3:30" ht="18.75" x14ac:dyDescent="0.35">
      <c r="C29" s="20"/>
      <c r="D29" s="20"/>
      <c r="E29" s="80" t="s">
        <v>141</v>
      </c>
      <c r="F29" s="19"/>
      <c r="G29" s="19"/>
      <c r="H29" s="32"/>
      <c r="I29" s="19"/>
      <c r="J29" s="33"/>
      <c r="K29" s="19"/>
      <c r="L29" s="36"/>
      <c r="M29" s="35"/>
      <c r="N29" s="19"/>
      <c r="O29" s="19"/>
      <c r="P29" s="19"/>
      <c r="Q29" s="19"/>
      <c r="R29" s="19"/>
      <c r="S29" s="19"/>
      <c r="T29" s="19"/>
      <c r="U29" s="19"/>
      <c r="V29" s="33"/>
      <c r="W29" s="19"/>
    </row>
    <row r="30" spans="3:30" ht="18.75" x14ac:dyDescent="0.35">
      <c r="C30" s="20"/>
      <c r="D30" s="20"/>
      <c r="E30" s="80" t="s">
        <v>142</v>
      </c>
      <c r="F30" s="19"/>
      <c r="G30" s="19"/>
      <c r="H30" s="32"/>
      <c r="I30" s="19"/>
      <c r="J30" s="33"/>
      <c r="K30" s="19"/>
      <c r="L30" s="36"/>
      <c r="M30" s="35"/>
      <c r="N30" s="19"/>
      <c r="O30" s="19"/>
      <c r="P30" s="19"/>
      <c r="Q30" s="19"/>
      <c r="R30" s="19"/>
      <c r="S30" s="19"/>
      <c r="T30" s="19"/>
      <c r="U30" s="19"/>
      <c r="V30" s="33"/>
      <c r="W30" s="19"/>
    </row>
    <row r="31" spans="3:30" ht="18.75" x14ac:dyDescent="0.35">
      <c r="C31" s="20"/>
      <c r="D31" s="20"/>
      <c r="E31" s="80" t="s">
        <v>143</v>
      </c>
      <c r="F31" s="19"/>
      <c r="G31" s="19"/>
      <c r="H31" s="32"/>
      <c r="I31" s="19"/>
      <c r="J31" s="33"/>
      <c r="K31" s="19"/>
      <c r="L31" s="36"/>
      <c r="M31" s="35"/>
      <c r="N31" s="19"/>
      <c r="O31" s="19"/>
      <c r="P31" s="19"/>
      <c r="Q31" s="19"/>
      <c r="R31" s="19"/>
      <c r="S31" s="19"/>
      <c r="T31" s="19"/>
      <c r="U31" s="19"/>
      <c r="V31" s="33"/>
      <c r="W31" s="19"/>
    </row>
    <row r="32" spans="3:30" ht="18.75" x14ac:dyDescent="0.35">
      <c r="C32" s="20"/>
      <c r="D32" s="20"/>
      <c r="E32" s="80" t="s">
        <v>144</v>
      </c>
      <c r="F32" s="19"/>
      <c r="G32" s="19"/>
      <c r="H32" s="32"/>
      <c r="I32" s="19"/>
      <c r="J32" s="33"/>
      <c r="K32" s="19"/>
      <c r="L32" s="36"/>
      <c r="M32" s="35"/>
      <c r="N32" s="19"/>
      <c r="O32" s="19"/>
      <c r="P32" s="19"/>
      <c r="Q32" s="19"/>
      <c r="R32" s="19"/>
      <c r="S32" s="19"/>
      <c r="T32" s="19"/>
      <c r="U32" s="19"/>
      <c r="V32" s="33"/>
      <c r="W32" s="19"/>
    </row>
    <row r="33" spans="3:23" ht="18.75" x14ac:dyDescent="0.35">
      <c r="C33" s="20"/>
      <c r="D33" s="20"/>
      <c r="E33" s="80" t="s">
        <v>145</v>
      </c>
      <c r="F33" s="19"/>
      <c r="G33" s="19"/>
      <c r="H33" s="32"/>
      <c r="I33" s="19"/>
      <c r="J33" s="33"/>
      <c r="K33" s="19"/>
      <c r="L33" s="36"/>
      <c r="M33" s="35"/>
      <c r="N33" s="19"/>
      <c r="O33" s="19"/>
      <c r="P33" s="19"/>
      <c r="Q33" s="19"/>
      <c r="R33" s="19"/>
      <c r="S33" s="19"/>
      <c r="T33" s="19"/>
      <c r="U33" s="19"/>
      <c r="V33" s="33"/>
      <c r="W33" s="19"/>
    </row>
    <row r="34" spans="3:23" ht="18.75" x14ac:dyDescent="0.35">
      <c r="C34" s="20"/>
      <c r="D34" s="20"/>
      <c r="E34" s="80" t="s">
        <v>146</v>
      </c>
      <c r="F34" s="19"/>
      <c r="G34" s="19"/>
      <c r="H34" s="32"/>
      <c r="I34" s="19"/>
      <c r="J34" s="33"/>
      <c r="K34" s="19"/>
      <c r="L34" s="34"/>
      <c r="M34" s="35"/>
      <c r="N34" s="19"/>
      <c r="O34" s="19"/>
      <c r="P34" s="19"/>
      <c r="Q34" s="19"/>
      <c r="R34" s="19"/>
      <c r="S34" s="19"/>
      <c r="T34" s="19"/>
      <c r="U34" s="19"/>
      <c r="V34" s="33"/>
      <c r="W34" s="19"/>
    </row>
    <row r="35" spans="3:23" x14ac:dyDescent="0.2">
      <c r="C35" s="20"/>
      <c r="D35" s="20"/>
      <c r="E35" s="19"/>
      <c r="F35" s="19"/>
      <c r="G35" s="19"/>
      <c r="H35" s="32"/>
      <c r="I35" s="19"/>
      <c r="J35" s="33"/>
      <c r="K35" s="19"/>
      <c r="L35" s="36"/>
      <c r="M35" s="35"/>
      <c r="N35" s="19"/>
      <c r="O35" s="19"/>
      <c r="P35" s="19"/>
      <c r="Q35" s="19"/>
      <c r="R35" s="19"/>
      <c r="S35" s="19"/>
      <c r="T35" s="19"/>
      <c r="U35" s="19"/>
      <c r="V35" s="33"/>
      <c r="W35" s="19"/>
    </row>
    <row r="36" spans="3:23" x14ac:dyDescent="0.2">
      <c r="C36" s="20"/>
      <c r="D36" s="20"/>
      <c r="E36" s="19"/>
      <c r="F36" s="19"/>
      <c r="G36" s="19"/>
      <c r="H36" s="32"/>
      <c r="I36" s="19"/>
      <c r="J36" s="33"/>
      <c r="K36" s="19"/>
      <c r="L36" s="36"/>
      <c r="M36" s="35"/>
      <c r="N36" s="19"/>
      <c r="O36" s="19"/>
      <c r="P36" s="19"/>
      <c r="Q36" s="19"/>
      <c r="R36" s="19"/>
      <c r="S36" s="19"/>
      <c r="T36" s="19"/>
      <c r="U36" s="19"/>
      <c r="V36" s="33"/>
      <c r="W36" s="19"/>
    </row>
    <row r="37" spans="3:23" x14ac:dyDescent="0.2">
      <c r="C37" s="20"/>
      <c r="D37" s="20"/>
      <c r="E37" s="19"/>
      <c r="F37" s="19"/>
      <c r="G37" s="19"/>
      <c r="H37" s="32"/>
      <c r="I37" s="19"/>
      <c r="J37" s="33"/>
      <c r="K37" s="19"/>
      <c r="L37" s="34"/>
      <c r="M37" s="35"/>
      <c r="N37" s="19"/>
      <c r="O37" s="19"/>
      <c r="P37" s="19"/>
      <c r="Q37" s="19"/>
      <c r="R37" s="19"/>
      <c r="S37" s="19"/>
      <c r="T37" s="19"/>
      <c r="U37" s="19"/>
      <c r="V37" s="33"/>
      <c r="W37" s="19"/>
    </row>
    <row r="38" spans="3:23" x14ac:dyDescent="0.2">
      <c r="C38" s="20"/>
      <c r="D38" s="20"/>
      <c r="E38" s="19"/>
      <c r="F38" s="19"/>
      <c r="G38" s="19"/>
      <c r="H38" s="32"/>
      <c r="I38" s="19"/>
      <c r="J38" s="33"/>
      <c r="K38" s="19"/>
      <c r="L38" s="34"/>
      <c r="M38" s="35"/>
      <c r="N38" s="19"/>
      <c r="O38" s="19"/>
      <c r="P38" s="19"/>
      <c r="Q38" s="19"/>
      <c r="R38" s="19"/>
      <c r="S38" s="19"/>
      <c r="T38" s="19"/>
      <c r="U38" s="19"/>
      <c r="V38" s="33"/>
      <c r="W38" s="19"/>
    </row>
    <row r="39" spans="3:23" x14ac:dyDescent="0.2">
      <c r="C39" s="20"/>
      <c r="D39" s="20"/>
      <c r="E39" s="19"/>
      <c r="F39" s="19"/>
      <c r="G39" s="19"/>
      <c r="H39" s="32"/>
      <c r="I39" s="19"/>
      <c r="J39" s="33"/>
      <c r="K39" s="19"/>
      <c r="L39" s="34"/>
      <c r="M39" s="35"/>
    </row>
  </sheetData>
  <mergeCells count="13">
    <mergeCell ref="Z3:Z4"/>
    <mergeCell ref="AC3:AC4"/>
    <mergeCell ref="AD3:AD4"/>
    <mergeCell ref="C2:AD2"/>
    <mergeCell ref="C3:C4"/>
    <mergeCell ref="D3:D4"/>
    <mergeCell ref="E3:E4"/>
    <mergeCell ref="F3:F4"/>
    <mergeCell ref="G3:G4"/>
    <mergeCell ref="H3:H4"/>
    <mergeCell ref="K3:K4"/>
    <mergeCell ref="M3:M4"/>
    <mergeCell ref="V3:V4"/>
  </mergeCells>
  <phoneticPr fontId="10" type="noConversion"/>
  <hyperlinks>
    <hyperlink ref="C2" r:id="rId1" display="javascript:reloadConvertBondSearch();" xr:uid="{7E953B9D-E720-41FF-8B43-3E8FC2C61EEA}"/>
    <hyperlink ref="C5" r:id="rId2" display="https://www.jisilu.cn/data/convert_bond_detail/128100" xr:uid="{0A82B434-AB26-4917-B3C7-DC52C0AEA143}"/>
    <hyperlink ref="G5" r:id="rId3" display="https://www.jisilu.cn/data/stock/002503" xr:uid="{CEFD1AAD-CDDD-494A-9002-0E938289B96B}"/>
    <hyperlink ref="N5" r:id="rId4" tooltip="会员数据，点击购买会员" display="https://www.jisilu.cn/setting/member/" xr:uid="{9DCF4A79-4320-45FE-BEA4-910C15F9690C}"/>
    <hyperlink ref="P5" r:id="rId5" tooltip="收费数据，点击购买转债增强数据" display="https://www.jisilu.cn/question/95518" xr:uid="{EB565740-5835-430D-8830-D1D3B7626577}"/>
    <hyperlink ref="Q5" r:id="rId6" tooltip="会员数据，点击购买会员" display="https://www.jisilu.cn/setting/member/" xr:uid="{709FBB2F-8747-40A8-BACC-3EF041D2E2D7}"/>
    <hyperlink ref="U5" r:id="rId7" tooltip="会员数据，点击购买会员" display="https://www.jisilu.cn/setting/member/" xr:uid="{F1A1AC5C-7B0A-4DD2-92C3-8C3CB7C25068}"/>
    <hyperlink ref="AB5" r:id="rId8" tooltip="收费数据，点击购买转债增强数据" display="https://www.jisilu.cn/question/95518" xr:uid="{3D45947E-9501-4110-836C-E54C3C29EA7B}"/>
    <hyperlink ref="AD5" r:id="rId9" tooltip="加【搜特转债】为自选转债" display="javascript:addOwnedConvertBond('128100');" xr:uid="{89D48890-8F19-4D38-A837-9D1BBC201065}"/>
    <hyperlink ref="C6" r:id="rId10" display="https://www.jisilu.cn/data/convert_bond_detail/128062" xr:uid="{E528122B-F182-4935-915E-25F9B9454D48}"/>
    <hyperlink ref="G6" r:id="rId11" display="https://www.jisilu.cn/data/stock/002370" xr:uid="{5D901EAA-9F90-41DC-9C8B-730EF0FE22F9}"/>
    <hyperlink ref="N6" r:id="rId12" tooltip="会员数据，点击购买会员" display="https://www.jisilu.cn/setting/member/" xr:uid="{65D34917-B180-4FE5-9C6B-C863F74B98C6}"/>
    <hyperlink ref="P6" r:id="rId13" tooltip="收费数据，点击购买转债增强数据" display="https://www.jisilu.cn/question/95518" xr:uid="{57044EB1-5588-44F2-9F98-776BDD77BD0B}"/>
    <hyperlink ref="Q6" r:id="rId14" tooltip="会员数据，点击购买会员" display="https://www.jisilu.cn/setting/member/" xr:uid="{010CC685-A0E2-445F-A55F-8999ADD49DF3}"/>
    <hyperlink ref="U6" r:id="rId15" tooltip="会员数据，点击购买会员" display="https://www.jisilu.cn/setting/member/" xr:uid="{41DB0A72-08C3-42E6-862D-2FA2AF2639D5}"/>
    <hyperlink ref="AB6" r:id="rId16" tooltip="收费数据，点击购买转债增强数据" display="https://www.jisilu.cn/question/95518" xr:uid="{6B1B6866-A0D7-4137-9035-CB07D08D3CBA}"/>
    <hyperlink ref="AD6" r:id="rId17" tooltip="加【亚药转债】为自选转债" display="javascript:addOwnedConvertBond('128062');" xr:uid="{C8984C4E-0602-44C0-8870-EE3216EB0DA3}"/>
    <hyperlink ref="C7" r:id="rId18" display="https://www.jisilu.cn/data/convert_bond_detail/113595" xr:uid="{8420E41C-327D-4743-9199-BCF12440F59B}"/>
    <hyperlink ref="G7" r:id="rId19" display="https://www.jisilu.cn/data/stock/603007" xr:uid="{A025874A-E288-45B4-BB55-0E717F81CFC0}"/>
    <hyperlink ref="N7" r:id="rId20" tooltip="会员数据，点击购买会员" display="https://www.jisilu.cn/setting/member/" xr:uid="{A8763046-D424-41E6-AAA1-6AED829201D2}"/>
    <hyperlink ref="P7" r:id="rId21" tooltip="收费数据，点击购买转债增强数据" display="https://www.jisilu.cn/question/95518" xr:uid="{6E66500A-48EF-4F39-9778-A41BE5E0CD8B}"/>
    <hyperlink ref="Q7" r:id="rId22" tooltip="会员数据，点击购买会员" display="https://www.jisilu.cn/setting/member/" xr:uid="{38EB313A-FFC3-4997-B04E-EF8A1C1628F6}"/>
    <hyperlink ref="U7" r:id="rId23" tooltip="会员数据，点击购买会员" display="https://www.jisilu.cn/setting/member/" xr:uid="{F1F86C15-630D-4F02-8B70-61ECE6461C15}"/>
    <hyperlink ref="AB7" r:id="rId24" tooltip="收费数据，点击购买转债增强数据" display="https://www.jisilu.cn/question/95518" xr:uid="{9C83B233-B566-4D4A-8120-3703101EDD94}"/>
    <hyperlink ref="AD7" r:id="rId25" tooltip="加【花王转债】为自选转债" display="javascript:addOwnedConvertBond('113595');" xr:uid="{F155312F-F523-4820-AD1C-15314E549A4F}"/>
    <hyperlink ref="C8" r:id="rId26" display="https://www.jisilu.cn/data/convert_bond_detail/113576" xr:uid="{1476AE70-241F-45DB-A608-1C84EF2F3C2D}"/>
    <hyperlink ref="G8" r:id="rId27" display="https://www.jisilu.cn/data/stock/603557" xr:uid="{929E51F2-A4C0-44D5-8928-F8C63E1EB555}"/>
    <hyperlink ref="N8" r:id="rId28" tooltip="会员数据，点击购买会员" display="https://www.jisilu.cn/setting/member/" xr:uid="{049C819D-5E05-4C38-8ECE-89EB7DFCCF0E}"/>
    <hyperlink ref="P8" r:id="rId29" tooltip="收费数据，点击购买转债增强数据" display="https://www.jisilu.cn/question/95518" xr:uid="{28B74011-3B40-414E-BEFC-9128CE91FB0E}"/>
    <hyperlink ref="Q8" r:id="rId30" tooltip="会员数据，点击购买会员" display="https://www.jisilu.cn/setting/member/" xr:uid="{96824F82-7647-41E1-A129-94783D85EEC9}"/>
    <hyperlink ref="U8" r:id="rId31" tooltip="会员数据，点击购买会员" display="https://www.jisilu.cn/setting/member/" xr:uid="{FC7BE918-E15C-4084-9F70-8D0FFD741795}"/>
    <hyperlink ref="AB8" r:id="rId32" tooltip="收费数据，点击购买转债增强数据" display="https://www.jisilu.cn/question/95518" xr:uid="{DAD30504-0601-4819-8C1C-73D0C2A5B460}"/>
    <hyperlink ref="AD8" r:id="rId33" tooltip="加【起步转债】为自选转债" display="javascript:addOwnedConvertBond('113576');" xr:uid="{A0617368-7990-4C02-A26A-2557684295B2}"/>
    <hyperlink ref="C9" r:id="rId34" display="https://www.jisilu.cn/data/convert_bond_detail/113596" xr:uid="{6DE9C54A-E00A-422B-8CF8-E0D5C3D40960}"/>
    <hyperlink ref="G9" r:id="rId35" display="https://www.jisilu.cn/data/stock/603887" xr:uid="{9CAE6847-C354-4E19-BC63-DFA381D6C57B}"/>
    <hyperlink ref="N9" r:id="rId36" tooltip="会员数据，点击购买会员" display="https://www.jisilu.cn/setting/member/" xr:uid="{414B47F2-BA0D-4FFD-B420-9A627F9A48DE}"/>
    <hyperlink ref="P9" r:id="rId37" tooltip="收费数据，点击购买转债增强数据" display="https://www.jisilu.cn/question/95518" xr:uid="{75760264-9BAC-4386-ABE7-B46979BDEB7C}"/>
    <hyperlink ref="Q9" r:id="rId38" tooltip="会员数据，点击购买会员" display="https://www.jisilu.cn/setting/member/" xr:uid="{2454CC10-4BC7-43BD-9FF2-69BAEBD87E3D}"/>
    <hyperlink ref="U9" r:id="rId39" tooltip="会员数据，点击购买会员" display="https://www.jisilu.cn/setting/member/" xr:uid="{5F1B9CAA-67B1-441E-8F58-87FB7B84B84B}"/>
    <hyperlink ref="AB9" r:id="rId40" tooltip="收费数据，点击购买转债增强数据" display="https://www.jisilu.cn/question/95518" xr:uid="{4795F20B-C396-4D86-86C3-D8895F1F0488}"/>
    <hyperlink ref="AD9" r:id="rId41" tooltip="加【城地转债】为自选转债" display="javascript:addOwnedConvertBond('113596');" xr:uid="{7A67348E-7180-42F1-8DD9-F9C71B4B59AE}"/>
    <hyperlink ref="C10" r:id="rId42" display="https://www.jisilu.cn/data/convert_bond_detail/127019" xr:uid="{0C6C770C-832F-4E06-948E-181FEF03CC89}"/>
    <hyperlink ref="G10" r:id="rId43" display="https://www.jisilu.cn/data/stock/000688" xr:uid="{F2C2AB45-7A0E-41CC-913F-9A3324F6D973}"/>
    <hyperlink ref="N10" r:id="rId44" tooltip="会员数据，点击购买会员" display="https://www.jisilu.cn/setting/member/" xr:uid="{AC657AFC-BF26-4346-99B1-063F459A1E26}"/>
    <hyperlink ref="P10" r:id="rId45" tooltip="收费数据，点击购买转债增强数据" display="https://www.jisilu.cn/question/95518" xr:uid="{49DA8FFE-A848-4166-A70D-22796EA2657E}"/>
    <hyperlink ref="Q10" r:id="rId46" tooltip="会员数据，点击购买会员" display="https://www.jisilu.cn/setting/member/" xr:uid="{5CA6B119-8405-46EA-A66F-D8E5435A2F5A}"/>
    <hyperlink ref="U10" r:id="rId47" tooltip="会员数据，点击购买会员" display="https://www.jisilu.cn/setting/member/" xr:uid="{597D19F2-2F15-466B-852E-F832FEC9C727}"/>
    <hyperlink ref="AB10" r:id="rId48" tooltip="收费数据，点击购买转债增强数据" display="https://www.jisilu.cn/question/95518" xr:uid="{256954C0-845F-4B2D-A428-BAE7BAF34BFD}"/>
    <hyperlink ref="AD10" r:id="rId49" tooltip="加【国城转债】为自选转债" display="javascript:addOwnedConvertBond('127019');" xr:uid="{E77D5865-76EF-417A-A34C-C776FFF41F01}"/>
    <hyperlink ref="C11" r:id="rId50" display="https://www.jisilu.cn/data/convert_bond_detail/110072" xr:uid="{D949436B-B098-456D-A2DC-E423B52DB22B}"/>
    <hyperlink ref="G11" r:id="rId51" display="https://www.jisilu.cn/data/stock/600297" xr:uid="{F3C00D8D-0A46-4E0F-AD64-60B0BAC4C140}"/>
    <hyperlink ref="N11" r:id="rId52" tooltip="会员数据，点击购买会员" display="https://www.jisilu.cn/setting/member/" xr:uid="{AEB7A232-1E83-453E-AEB7-7AC7769C2253}"/>
    <hyperlink ref="P11" r:id="rId53" tooltip="收费数据，点击购买转债增强数据" display="https://www.jisilu.cn/question/95518" xr:uid="{3899FEB6-E7EF-4DC6-BD23-F5F299B682C9}"/>
    <hyperlink ref="Q11" r:id="rId54" tooltip="会员数据，点击购买会员" display="https://www.jisilu.cn/setting/member/" xr:uid="{2E3D9928-BB9A-46C0-9FD6-96E7229C4395}"/>
    <hyperlink ref="U11" r:id="rId55" tooltip="会员数据，点击购买会员" display="https://www.jisilu.cn/setting/member/" xr:uid="{27024BB9-6983-43AE-8860-CEFC33728910}"/>
    <hyperlink ref="AB11" r:id="rId56" tooltip="收费数据，点击购买转债增强数据" display="https://www.jisilu.cn/question/95518" xr:uid="{184FEF3E-3EDA-4B71-BCDC-CDAE233D6588}"/>
    <hyperlink ref="AD11" r:id="rId57" tooltip="加【广汇转债】为自选转债" display="javascript:addOwnedConvertBond('110072');" xr:uid="{12E8EC82-9465-4EA8-A9F9-D19B367A59FE}"/>
    <hyperlink ref="C12" r:id="rId58" display="https://www.jisilu.cn/data/convert_bond_detail/113589" xr:uid="{839634C6-78DD-4686-AE0B-6E5EC4A100E4}"/>
    <hyperlink ref="G12" r:id="rId59" display="https://www.jisilu.cn/data/stock/603608" xr:uid="{2265F851-71B5-41A4-A22D-87A600DDBCCC}"/>
    <hyperlink ref="N12" r:id="rId60" tooltip="会员数据，点击购买会员" display="https://www.jisilu.cn/setting/member/" xr:uid="{8B929D6C-B632-45A4-B3EE-CDFF4A9862FF}"/>
    <hyperlink ref="P12" r:id="rId61" tooltip="收费数据，点击购买转债增强数据" display="https://www.jisilu.cn/question/95518" xr:uid="{95FC0F1B-2819-49DC-909E-F13CF645266E}"/>
    <hyperlink ref="Q12" r:id="rId62" tooltip="会员数据，点击购买会员" display="https://www.jisilu.cn/setting/member/" xr:uid="{FA447F00-42E3-4A3E-955C-CDDCE95CBF68}"/>
    <hyperlink ref="U12" r:id="rId63" tooltip="会员数据，点击购买会员" display="https://www.jisilu.cn/setting/member/" xr:uid="{9507D7A7-7899-40ED-9655-041E0565A983}"/>
    <hyperlink ref="AB12" r:id="rId64" tooltip="收费数据，点击购买转债增强数据" display="https://www.jisilu.cn/question/95518" xr:uid="{AEB1B9E9-9790-4672-BB2C-3DFDE8005843}"/>
    <hyperlink ref="AD12" r:id="rId65" tooltip="加【天创转债】为自选转债" display="javascript:addOwnedConvertBond('113589');" xr:uid="{D368E6D7-AF91-4ABB-A919-2DAB8F9A4907}"/>
    <hyperlink ref="C13" r:id="rId66" display="https://www.jisilu.cn/data/convert_bond_detail/128044" xr:uid="{01C3439E-643E-450E-85F0-A0A029CDCA75}"/>
    <hyperlink ref="G13" r:id="rId67" display="https://www.jisilu.cn/data/stock/002717" xr:uid="{EDDC15AE-8126-48F1-B9E5-3736F1136E53}"/>
    <hyperlink ref="N13" r:id="rId68" tooltip="会员数据，点击购买会员" display="https://www.jisilu.cn/setting/member/" xr:uid="{C0B51338-B232-4DC4-87AC-24DF798E8D8C}"/>
    <hyperlink ref="P13" r:id="rId69" tooltip="收费数据，点击购买转债增强数据" display="https://www.jisilu.cn/question/95518" xr:uid="{7C96CE86-98D6-481A-9628-46568A20F7D1}"/>
    <hyperlink ref="Q13" r:id="rId70" tooltip="会员数据，点击购买会员" display="https://www.jisilu.cn/setting/member/" xr:uid="{79E95E26-8D43-4F7D-A7AA-4084A328138E}"/>
    <hyperlink ref="U13" r:id="rId71" tooltip="会员数据，点击购买会员" display="https://www.jisilu.cn/setting/member/" xr:uid="{8DCC3A8D-53A4-4C4A-AA42-1AC338CA051B}"/>
    <hyperlink ref="AB13" r:id="rId72" tooltip="收费数据，点击购买转债增强数据" display="https://www.jisilu.cn/question/95518" xr:uid="{F707569E-4F69-4EBE-AC9B-2E3B76C19F0A}"/>
    <hyperlink ref="AD13" r:id="rId73" tooltip="加【岭南转债】为自选转债" display="javascript:addOwnedConvertBond('128044');" xr:uid="{2F6C7C78-79EC-4B02-AB71-D2949FF8B37F}"/>
    <hyperlink ref="C14" r:id="rId74" display="https://www.jisilu.cn/data/convert_bond_detail/128132" xr:uid="{2F90BB50-87C5-4E45-9B0A-FBC26B390B9C}"/>
    <hyperlink ref="G14" r:id="rId75" display="https://www.jisilu.cn/data/stock/002941" xr:uid="{F5CEE8CB-A80C-4857-B0FE-30E463CFCBB8}"/>
    <hyperlink ref="N14" r:id="rId76" tooltip="会员数据，点击购买会员" display="https://www.jisilu.cn/setting/member/" xr:uid="{D97AEE5D-B80C-44F1-95F3-E600D37EE460}"/>
    <hyperlink ref="P14" r:id="rId77" tooltip="收费数据，点击购买转债增强数据" display="https://www.jisilu.cn/question/95518" xr:uid="{9A7E07C2-D5EB-4A49-B618-F89DFE57EE4E}"/>
    <hyperlink ref="Q14" r:id="rId78" tooltip="会员数据，点击购买会员" display="https://www.jisilu.cn/setting/member/" xr:uid="{BFB4B143-2DCC-4DB1-B4F4-D01F451B9A84}"/>
    <hyperlink ref="U14" r:id="rId79" tooltip="会员数据，点击购买会员" display="https://www.jisilu.cn/setting/member/" xr:uid="{BAE38FFA-57D8-478F-9846-47A19ACEA354}"/>
    <hyperlink ref="AB14" r:id="rId80" tooltip="收费数据，点击购买转债增强数据" display="https://www.jisilu.cn/question/95518" xr:uid="{A6962935-84CE-472B-9A86-CD050C91740F}"/>
    <hyperlink ref="AD14" r:id="rId81" tooltip="加【交建转债】为自选转债" display="javascript:addOwnedConvertBond('128132');" xr:uid="{5C1A0345-8667-4712-A353-9116476C596F}"/>
    <hyperlink ref="C15" r:id="rId82" display="https://www.jisilu.cn/data/convert_bond_detail/128127" xr:uid="{1351A4E6-F3CB-4C0A-9BF7-FCFD17A85904}"/>
    <hyperlink ref="G15" r:id="rId83" display="https://www.jisilu.cn/data/stock/002775" xr:uid="{516921DC-E002-4483-9155-F10457A684B8}"/>
    <hyperlink ref="N15" r:id="rId84" tooltip="会员数据，点击购买会员" display="https://www.jisilu.cn/setting/member/" xr:uid="{82C1A20A-F1AA-488A-831F-52CD2FD2D49A}"/>
    <hyperlink ref="P15" r:id="rId85" tooltip="收费数据，点击购买转债增强数据" display="https://www.jisilu.cn/question/95518" xr:uid="{FDB11428-6091-4149-94C2-05E9B69E7C9A}"/>
    <hyperlink ref="Q15" r:id="rId86" tooltip="会员数据，点击购买会员" display="https://www.jisilu.cn/setting/member/" xr:uid="{080FA2BB-FC19-4F1D-BA6E-AE08EC8D9248}"/>
    <hyperlink ref="U15" r:id="rId87" tooltip="会员数据，点击购买会员" display="https://www.jisilu.cn/setting/member/" xr:uid="{4057B076-8060-433F-BA14-836577A1FBED}"/>
    <hyperlink ref="AB15" r:id="rId88" tooltip="收费数据，点击购买转债增强数据" display="https://www.jisilu.cn/question/95518" xr:uid="{D646BBEE-732D-4E1F-A90F-74CF195E45D0}"/>
    <hyperlink ref="AD15" r:id="rId89" tooltip="加【文科转债】为自选转债" display="javascript:addOwnedConvertBond('128127');" xr:uid="{9134C0AA-DB1B-4245-B853-782969236C1E}"/>
    <hyperlink ref="C16" r:id="rId90" display="https://www.jisilu.cn/data/convert_bond_detail/113017" xr:uid="{9D8F841C-F779-4F8E-AE77-986A46975630}"/>
    <hyperlink ref="G16" r:id="rId91" display="https://www.jisilu.cn/data/stock/601929" xr:uid="{246F733D-68F4-4C9D-8490-ABBB4690505B}"/>
    <hyperlink ref="N16" r:id="rId92" tooltip="会员数据，点击购买会员" display="https://www.jisilu.cn/setting/member/" xr:uid="{B0589070-503D-4B7E-BBD1-201E0D17C637}"/>
    <hyperlink ref="P16" r:id="rId93" tooltip="收费数据，点击购买转债增强数据" display="https://www.jisilu.cn/question/95518" xr:uid="{4D57DEB4-0FB9-453F-A63A-038A7B49E148}"/>
    <hyperlink ref="Q16" r:id="rId94" tooltip="会员数据，点击购买会员" display="https://www.jisilu.cn/setting/member/" xr:uid="{5CDB304A-D96B-404B-8D23-4C978FD7B27E}"/>
    <hyperlink ref="U16" r:id="rId95" tooltip="会员数据，点击购买会员" display="https://www.jisilu.cn/setting/member/" xr:uid="{C3567B3C-D9DF-45CB-8F34-0EDDD7C0CF0E}"/>
    <hyperlink ref="AB16" r:id="rId96" tooltip="收费数据，点击购买转债增强数据" display="https://www.jisilu.cn/question/95518" xr:uid="{D92E3C22-810F-4837-A615-465B137425A2}"/>
    <hyperlink ref="AD16" r:id="rId97" tooltip="加【吉视转债】为自选转债" display="javascript:addOwnedConvertBond('113017');" xr:uid="{BFFDAF5D-BF65-477C-83B3-2BC371A54F3A}"/>
    <hyperlink ref="C17" r:id="rId98" display="https://www.jisilu.cn/data/convert_bond_detail/113569" xr:uid="{A48C0C78-CB87-464A-8761-A05E611C14E3}"/>
    <hyperlink ref="G17" r:id="rId99" display="https://www.jisilu.cn/data/stock/603660" xr:uid="{CC46E2EF-BCB5-4810-9831-B5662B7146A9}"/>
    <hyperlink ref="N17" r:id="rId100" tooltip="会员数据，点击购买会员" display="https://www.jisilu.cn/setting/member/" xr:uid="{0FDA70B6-2FB6-484A-ABD6-6624845696F0}"/>
    <hyperlink ref="P17" r:id="rId101" tooltip="收费数据，点击购买转债增强数据" display="https://www.jisilu.cn/question/95518" xr:uid="{DBBA029E-EC26-40DA-BE2C-05D6BA935B97}"/>
    <hyperlink ref="Q17" r:id="rId102" tooltip="会员数据，点击购买会员" display="https://www.jisilu.cn/setting/member/" xr:uid="{910E0179-7F00-4130-9C7D-539B49E206B2}"/>
    <hyperlink ref="U17" r:id="rId103" tooltip="会员数据，点击购买会员" display="https://www.jisilu.cn/setting/member/" xr:uid="{8AD81581-FCEF-45BF-BB52-ADDA404AAB2B}"/>
    <hyperlink ref="AB17" r:id="rId104" tooltip="收费数据，点击购买转债增强数据" display="https://www.jisilu.cn/question/95518" xr:uid="{04967AD4-C3DB-4041-95D0-AD8DB16BEFC9}"/>
    <hyperlink ref="AD17" r:id="rId105" tooltip="加【科达转债】为自选转债" display="javascript:addOwnedConvertBond('113569');" xr:uid="{B4609464-3D23-4BA8-B4CA-D3AC18722004}"/>
    <hyperlink ref="C18" r:id="rId106" display="https://www.jisilu.cn/data/convert_bond_detail/113584" xr:uid="{D616684C-7F35-4315-BABD-8D6BFA93BA0D}"/>
    <hyperlink ref="G18" r:id="rId107" display="https://www.jisilu.cn/data/stock/603708" xr:uid="{CE881979-5CBC-42AA-BC04-473D96CCD918}"/>
    <hyperlink ref="N18" r:id="rId108" tooltip="会员数据，点击购买会员" display="https://www.jisilu.cn/setting/member/" xr:uid="{2DCA080D-3879-4DF4-803D-D830090A9EA5}"/>
    <hyperlink ref="P18" r:id="rId109" tooltip="收费数据，点击购买转债增强数据" display="https://www.jisilu.cn/question/95518" xr:uid="{A8FED463-AC03-4865-81CE-97F7BB38BF8A}"/>
    <hyperlink ref="Q18" r:id="rId110" tooltip="会员数据，点击购买会员" display="https://www.jisilu.cn/setting/member/" xr:uid="{DBAE3872-79A1-4956-B16F-BBF1D32B161D}"/>
    <hyperlink ref="U18" r:id="rId111" tooltip="会员数据，点击购买会员" display="https://www.jisilu.cn/setting/member/" xr:uid="{810A645A-F1AF-41F9-B595-62CEEB69504F}"/>
    <hyperlink ref="AB18" r:id="rId112" tooltip="收费数据，点击购买转债增强数据" display="https://www.jisilu.cn/question/95518" xr:uid="{92C8B407-A191-403B-B4E2-7074687FAD99}"/>
    <hyperlink ref="AD18" r:id="rId113" tooltip="加【家悦转债】为自选转债" display="javascript:addOwnedConvertBond('113584');" xr:uid="{B8DF072E-B135-41BC-B486-CF156D4A08DF}"/>
    <hyperlink ref="C19" r:id="rId114" display="https://www.jisilu.cn/data/convert_bond_detail/110064" xr:uid="{D04877AD-442E-4695-A042-4D6E21D48449}"/>
    <hyperlink ref="G19" r:id="rId115" display="https://www.jisilu.cn/data/stock/600939" xr:uid="{835DE250-FB71-497C-91FB-EAB5FF7FF2A0}"/>
    <hyperlink ref="N19" r:id="rId116" tooltip="会员数据，点击购买会员" display="https://www.jisilu.cn/setting/member/" xr:uid="{4562FED4-2B91-43F7-8A66-6D3259BC8229}"/>
    <hyperlink ref="P19" r:id="rId117" tooltip="收费数据，点击购买转债增强数据" display="https://www.jisilu.cn/question/95518" xr:uid="{390C08ED-C42B-4E57-A89B-C575CF521933}"/>
    <hyperlink ref="Q19" r:id="rId118" tooltip="会员数据，点击购买会员" display="https://www.jisilu.cn/setting/member/" xr:uid="{4CC01F2B-E3FE-49FA-B516-249AC37E4A32}"/>
    <hyperlink ref="U19" r:id="rId119" tooltip="会员数据，点击购买会员" display="https://www.jisilu.cn/setting/member/" xr:uid="{2C61D2EA-6E43-4476-B52C-1DB6F90EA007}"/>
    <hyperlink ref="AB19" r:id="rId120" tooltip="收费数据，点击购买转债增强数据" display="https://www.jisilu.cn/question/95518" xr:uid="{9421CB8C-7F3E-4CC7-A3B3-320F8F9B2A1F}"/>
    <hyperlink ref="AD19" r:id="rId121" tooltip="加【建工转债】为自选转债" display="javascript:addOwnedConvertBond('110064');" xr:uid="{9874EC0C-D4B1-47B9-8CAB-AE07C6E54E1A}"/>
    <hyperlink ref="C20" r:id="rId122" display="https://www.jisilu.cn/data/convert_bond_detail/128124" xr:uid="{EC61DE1A-B774-484E-9BB8-4616A0A92108}"/>
    <hyperlink ref="G20" r:id="rId123" display="https://www.jisilu.cn/data/stock/002022" xr:uid="{86A4A86B-9DE5-4368-A778-4FCD7A430B1E}"/>
    <hyperlink ref="N20" r:id="rId124" tooltip="会员数据，点击购买会员" display="https://www.jisilu.cn/setting/member/" xr:uid="{5A684546-67D4-4E26-9729-B7CEA727B82D}"/>
    <hyperlink ref="P20" r:id="rId125" tooltip="收费数据，点击购买转债增强数据" display="https://www.jisilu.cn/question/95518" xr:uid="{D131D34A-E2E0-4F5B-9E1E-56AD2C716414}"/>
    <hyperlink ref="Q20" r:id="rId126" tooltip="会员数据，点击购买会员" display="https://www.jisilu.cn/setting/member/" xr:uid="{01EF124C-CF25-475A-B388-4E986B0B0468}"/>
    <hyperlink ref="U20" r:id="rId127" tooltip="会员数据，点击购买会员" display="https://www.jisilu.cn/setting/member/" xr:uid="{F9258242-6AB0-4EA8-BD87-1B31A3BFC329}"/>
    <hyperlink ref="AB20" r:id="rId128" tooltip="收费数据，点击购买转债增强数据" display="https://www.jisilu.cn/question/95518" xr:uid="{D876D226-0829-4917-8283-0503205C5D65}"/>
    <hyperlink ref="AD20" r:id="rId129" tooltip="加【科华转债】为自选转债" display="javascript:addOwnedConvertBond('128124');" xr:uid="{E8907AEB-FBB7-43E0-9D50-F1D27973B91D}"/>
    <hyperlink ref="C21" r:id="rId130" display="https://www.jisilu.cn/data/convert_bond_detail/113033" xr:uid="{AF1608EC-D0FE-4756-B94F-1D379A8E8829}"/>
    <hyperlink ref="G21" r:id="rId131" display="https://www.jisilu.cn/data/stock/601366" xr:uid="{E704C624-C0F9-4DD1-A75C-68DF51FD5B6B}"/>
    <hyperlink ref="N21" r:id="rId132" tooltip="会员数据，点击购买会员" display="https://www.jisilu.cn/setting/member/" xr:uid="{EFF06690-5065-4E93-B4CC-EBD245D7A246}"/>
    <hyperlink ref="P21" r:id="rId133" tooltip="收费数据，点击购买转债增强数据" display="https://www.jisilu.cn/question/95518" xr:uid="{60526BE9-ED24-41C1-AEC3-7FD75BCE5BF7}"/>
    <hyperlink ref="Q21" r:id="rId134" tooltip="会员数据，点击购买会员" display="https://www.jisilu.cn/setting/member/" xr:uid="{0A41C5D2-52E4-403B-B7F2-589841FBEAF7}"/>
    <hyperlink ref="U21" r:id="rId135" tooltip="会员数据，点击购买会员" display="https://www.jisilu.cn/setting/member/" xr:uid="{814FBA40-FB3D-4AB9-BE71-52DF109EBC0C}"/>
    <hyperlink ref="AB21" r:id="rId136" tooltip="收费数据，点击购买转债增强数据" display="https://www.jisilu.cn/question/95518" xr:uid="{939F94C5-8A3D-44F1-8CA4-2A5811B391CA}"/>
    <hyperlink ref="AD21" r:id="rId137" tooltip="加【利群转债】为自选转债" display="javascript:addOwnedConvertBond('113033');" xr:uid="{A74D0C7B-BD0E-47AC-B9B2-15F722C39D12}"/>
  </hyperlinks>
  <pageMargins left="0.7" right="0.7" top="0.75" bottom="0.75" header="0.3" footer="0.3"/>
  <pageSetup paperSize="9" orientation="portrait" horizontalDpi="4294967294" verticalDpi="300" r:id="rId138"/>
  <drawing r:id="rId139"/>
  <legacyDrawing r:id="rId140"/>
  <controls>
    <mc:AlternateContent xmlns:mc="http://schemas.openxmlformats.org/markup-compatibility/2006">
      <mc:Choice Requires="x14">
        <control shapeId="3084" r:id="rId141" name="Control 12">
          <controlPr defaultSize="0" r:id="rId142">
            <anchor moveWithCells="1">
              <from>
                <xdr:col>3</xdr:col>
                <xdr:colOff>0</xdr:colOff>
                <xdr:row>1</xdr:row>
                <xdr:rowOff>0</xdr:rowOff>
              </from>
              <to>
                <xdr:col>3</xdr:col>
                <xdr:colOff>266700</xdr:colOff>
                <xdr:row>1</xdr:row>
                <xdr:rowOff>238125</xdr:rowOff>
              </to>
            </anchor>
          </controlPr>
        </control>
      </mc:Choice>
      <mc:Fallback>
        <control shapeId="3084" r:id="rId141" name="Control 12"/>
      </mc:Fallback>
    </mc:AlternateContent>
    <mc:AlternateContent xmlns:mc="http://schemas.openxmlformats.org/markup-compatibility/2006">
      <mc:Choice Requires="x14">
        <control shapeId="3083" r:id="rId143" name="Control 11">
          <controlPr defaultSize="0" r:id="rId142">
            <anchor moveWithCells="1">
              <from>
                <xdr:col>3</xdr:col>
                <xdr:colOff>0</xdr:colOff>
                <xdr:row>1</xdr:row>
                <xdr:rowOff>0</xdr:rowOff>
              </from>
              <to>
                <xdr:col>3</xdr:col>
                <xdr:colOff>266700</xdr:colOff>
                <xdr:row>1</xdr:row>
                <xdr:rowOff>238125</xdr:rowOff>
              </to>
            </anchor>
          </controlPr>
        </control>
      </mc:Choice>
      <mc:Fallback>
        <control shapeId="3083" r:id="rId143" name="Control 11"/>
      </mc:Fallback>
    </mc:AlternateContent>
    <mc:AlternateContent xmlns:mc="http://schemas.openxmlformats.org/markup-compatibility/2006">
      <mc:Choice Requires="x14">
        <control shapeId="3082" r:id="rId144" name="Control 10">
          <controlPr defaultSize="0" r:id="rId142">
            <anchor moveWithCells="1">
              <from>
                <xdr:col>3</xdr:col>
                <xdr:colOff>0</xdr:colOff>
                <xdr:row>1</xdr:row>
                <xdr:rowOff>0</xdr:rowOff>
              </from>
              <to>
                <xdr:col>3</xdr:col>
                <xdr:colOff>266700</xdr:colOff>
                <xdr:row>1</xdr:row>
                <xdr:rowOff>238125</xdr:rowOff>
              </to>
            </anchor>
          </controlPr>
        </control>
      </mc:Choice>
      <mc:Fallback>
        <control shapeId="3082" r:id="rId144" name="Control 10"/>
      </mc:Fallback>
    </mc:AlternateContent>
    <mc:AlternateContent xmlns:mc="http://schemas.openxmlformats.org/markup-compatibility/2006">
      <mc:Choice Requires="x14">
        <control shapeId="3081" r:id="rId145" name="Control 9">
          <controlPr defaultSize="0" r:id="rId146">
            <anchor moveWithCells="1">
              <from>
                <xdr:col>3</xdr:col>
                <xdr:colOff>0</xdr:colOff>
                <xdr:row>1</xdr:row>
                <xdr:rowOff>0</xdr:rowOff>
              </from>
              <to>
                <xdr:col>3</xdr:col>
                <xdr:colOff>266700</xdr:colOff>
                <xdr:row>1</xdr:row>
                <xdr:rowOff>238125</xdr:rowOff>
              </to>
            </anchor>
          </controlPr>
        </control>
      </mc:Choice>
      <mc:Fallback>
        <control shapeId="3081" r:id="rId145" name="Control 9"/>
      </mc:Fallback>
    </mc:AlternateContent>
    <mc:AlternateContent xmlns:mc="http://schemas.openxmlformats.org/markup-compatibility/2006">
      <mc:Choice Requires="x14">
        <control shapeId="3080" r:id="rId147" name="Control 8">
          <controlPr defaultSize="0" r:id="rId146">
            <anchor moveWithCells="1">
              <from>
                <xdr:col>3</xdr:col>
                <xdr:colOff>0</xdr:colOff>
                <xdr:row>1</xdr:row>
                <xdr:rowOff>0</xdr:rowOff>
              </from>
              <to>
                <xdr:col>3</xdr:col>
                <xdr:colOff>266700</xdr:colOff>
                <xdr:row>1</xdr:row>
                <xdr:rowOff>238125</xdr:rowOff>
              </to>
            </anchor>
          </controlPr>
        </control>
      </mc:Choice>
      <mc:Fallback>
        <control shapeId="3080" r:id="rId147" name="Control 8"/>
      </mc:Fallback>
    </mc:AlternateContent>
    <mc:AlternateContent xmlns:mc="http://schemas.openxmlformats.org/markup-compatibility/2006">
      <mc:Choice Requires="x14">
        <control shapeId="3079" r:id="rId148" name="Control 7">
          <controlPr defaultSize="0" r:id="rId146">
            <anchor moveWithCells="1">
              <from>
                <xdr:col>3</xdr:col>
                <xdr:colOff>0</xdr:colOff>
                <xdr:row>1</xdr:row>
                <xdr:rowOff>0</xdr:rowOff>
              </from>
              <to>
                <xdr:col>3</xdr:col>
                <xdr:colOff>266700</xdr:colOff>
                <xdr:row>1</xdr:row>
                <xdr:rowOff>238125</xdr:rowOff>
              </to>
            </anchor>
          </controlPr>
        </control>
      </mc:Choice>
      <mc:Fallback>
        <control shapeId="3079" r:id="rId148" name="Control 7"/>
      </mc:Fallback>
    </mc:AlternateContent>
    <mc:AlternateContent xmlns:mc="http://schemas.openxmlformats.org/markup-compatibility/2006">
      <mc:Choice Requires="x14">
        <control shapeId="3078" r:id="rId149" name="Control 6">
          <controlPr defaultSize="0" r:id="rId146">
            <anchor moveWithCells="1">
              <from>
                <xdr:col>3</xdr:col>
                <xdr:colOff>0</xdr:colOff>
                <xdr:row>1</xdr:row>
                <xdr:rowOff>0</xdr:rowOff>
              </from>
              <to>
                <xdr:col>3</xdr:col>
                <xdr:colOff>266700</xdr:colOff>
                <xdr:row>1</xdr:row>
                <xdr:rowOff>238125</xdr:rowOff>
              </to>
            </anchor>
          </controlPr>
        </control>
      </mc:Choice>
      <mc:Fallback>
        <control shapeId="3078" r:id="rId149" name="Control 6"/>
      </mc:Fallback>
    </mc:AlternateContent>
    <mc:AlternateContent xmlns:mc="http://schemas.openxmlformats.org/markup-compatibility/2006">
      <mc:Choice Requires="x14">
        <control shapeId="3077" r:id="rId150" name="Control 5">
          <controlPr defaultSize="0" r:id="rId146">
            <anchor moveWithCells="1">
              <from>
                <xdr:col>3</xdr:col>
                <xdr:colOff>0</xdr:colOff>
                <xdr:row>1</xdr:row>
                <xdr:rowOff>0</xdr:rowOff>
              </from>
              <to>
                <xdr:col>3</xdr:col>
                <xdr:colOff>266700</xdr:colOff>
                <xdr:row>1</xdr:row>
                <xdr:rowOff>238125</xdr:rowOff>
              </to>
            </anchor>
          </controlPr>
        </control>
      </mc:Choice>
      <mc:Fallback>
        <control shapeId="3077" r:id="rId150" name="Control 5"/>
      </mc:Fallback>
    </mc:AlternateContent>
    <mc:AlternateContent xmlns:mc="http://schemas.openxmlformats.org/markup-compatibility/2006">
      <mc:Choice Requires="x14">
        <control shapeId="3076" r:id="rId151" name="Control 4">
          <controlPr defaultSize="0" r:id="rId146">
            <anchor moveWithCells="1">
              <from>
                <xdr:col>3</xdr:col>
                <xdr:colOff>0</xdr:colOff>
                <xdr:row>1</xdr:row>
                <xdr:rowOff>0</xdr:rowOff>
              </from>
              <to>
                <xdr:col>3</xdr:col>
                <xdr:colOff>266700</xdr:colOff>
                <xdr:row>1</xdr:row>
                <xdr:rowOff>238125</xdr:rowOff>
              </to>
            </anchor>
          </controlPr>
        </control>
      </mc:Choice>
      <mc:Fallback>
        <control shapeId="3076" r:id="rId151" name="Control 4"/>
      </mc:Fallback>
    </mc:AlternateContent>
    <mc:AlternateContent xmlns:mc="http://schemas.openxmlformats.org/markup-compatibility/2006">
      <mc:Choice Requires="x14">
        <control shapeId="3075" r:id="rId152" name="Control 3">
          <controlPr defaultSize="0" r:id="rId146">
            <anchor moveWithCells="1">
              <from>
                <xdr:col>3</xdr:col>
                <xdr:colOff>0</xdr:colOff>
                <xdr:row>1</xdr:row>
                <xdr:rowOff>0</xdr:rowOff>
              </from>
              <to>
                <xdr:col>3</xdr:col>
                <xdr:colOff>266700</xdr:colOff>
                <xdr:row>1</xdr:row>
                <xdr:rowOff>238125</xdr:rowOff>
              </to>
            </anchor>
          </controlPr>
        </control>
      </mc:Choice>
      <mc:Fallback>
        <control shapeId="3075" r:id="rId152" name="Control 3"/>
      </mc:Fallback>
    </mc:AlternateContent>
    <mc:AlternateContent xmlns:mc="http://schemas.openxmlformats.org/markup-compatibility/2006">
      <mc:Choice Requires="x14">
        <control shapeId="3074" r:id="rId153" name="Control 2">
          <controlPr defaultSize="0" r:id="rId154">
            <anchor moveWithCells="1">
              <from>
                <xdr:col>3</xdr:col>
                <xdr:colOff>0</xdr:colOff>
                <xdr:row>1</xdr:row>
                <xdr:rowOff>0</xdr:rowOff>
              </from>
              <to>
                <xdr:col>4</xdr:col>
                <xdr:colOff>666750</xdr:colOff>
                <xdr:row>1</xdr:row>
                <xdr:rowOff>228600</xdr:rowOff>
              </to>
            </anchor>
          </controlPr>
        </control>
      </mc:Choice>
      <mc:Fallback>
        <control shapeId="3074" r:id="rId153" name="Control 2"/>
      </mc:Fallback>
    </mc:AlternateContent>
    <mc:AlternateContent xmlns:mc="http://schemas.openxmlformats.org/markup-compatibility/2006">
      <mc:Choice Requires="x14">
        <control shapeId="3073" r:id="rId155" name="Control 1">
          <controlPr defaultSize="0" r:id="rId142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2</xdr:col>
                <xdr:colOff>266700</xdr:colOff>
                <xdr:row>1</xdr:row>
                <xdr:rowOff>238125</xdr:rowOff>
              </to>
            </anchor>
          </controlPr>
        </control>
      </mc:Choice>
      <mc:Fallback>
        <control shapeId="3073" r:id="rId155" name="Control 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F17C-15AC-4F59-9A2A-389EE5D90AA2}">
  <dimension ref="D6:E6"/>
  <sheetViews>
    <sheetView topLeftCell="A6" workbookViewId="0">
      <selection activeCell="K9" sqref="K9"/>
    </sheetView>
  </sheetViews>
  <sheetFormatPr defaultRowHeight="14.25" x14ac:dyDescent="0.2"/>
  <sheetData>
    <row r="6" spans="4:5" ht="15.75" x14ac:dyDescent="0.3">
      <c r="D6" s="37" t="s">
        <v>29</v>
      </c>
      <c r="E6" t="s">
        <v>30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42F9-B972-4A31-8879-5702E054BDAA}">
  <dimension ref="A1:G17"/>
  <sheetViews>
    <sheetView workbookViewId="0">
      <selection activeCell="I13" sqref="I13"/>
    </sheetView>
  </sheetViews>
  <sheetFormatPr defaultRowHeight="14.25" x14ac:dyDescent="0.2"/>
  <cols>
    <col min="2" max="2" width="20.5" style="1" bestFit="1" customWidth="1"/>
    <col min="3" max="3" width="7.125" style="1" customWidth="1"/>
    <col min="4" max="4" width="15.5" customWidth="1"/>
    <col min="5" max="5" width="7.625" customWidth="1"/>
    <col min="6" max="6" width="5.25" customWidth="1"/>
  </cols>
  <sheetData>
    <row r="1" spans="1:6" x14ac:dyDescent="0.2">
      <c r="A1" s="2"/>
      <c r="B1" s="106" t="s">
        <v>0</v>
      </c>
      <c r="C1" s="106"/>
      <c r="D1" s="107" t="s">
        <v>1</v>
      </c>
      <c r="E1" s="108"/>
      <c r="F1" s="3" t="s">
        <v>3</v>
      </c>
    </row>
    <row r="2" spans="1:6" x14ac:dyDescent="0.2">
      <c r="A2" s="2">
        <v>1</v>
      </c>
      <c r="B2" s="4"/>
      <c r="C2" s="4">
        <v>400</v>
      </c>
      <c r="D2" s="5"/>
      <c r="E2" s="5"/>
      <c r="F2" s="3"/>
    </row>
    <row r="3" spans="1:6" x14ac:dyDescent="0.2">
      <c r="A3" s="2">
        <v>2</v>
      </c>
      <c r="B3" s="4"/>
      <c r="C3" s="4">
        <v>400</v>
      </c>
      <c r="D3" s="5"/>
      <c r="E3" s="5"/>
      <c r="F3" s="3"/>
    </row>
    <row r="4" spans="1:6" x14ac:dyDescent="0.2">
      <c r="A4" s="2">
        <v>3</v>
      </c>
      <c r="B4" s="4"/>
      <c r="C4" s="4">
        <v>400</v>
      </c>
      <c r="D4" s="5" t="s">
        <v>5</v>
      </c>
      <c r="E4" s="5">
        <v>-1040</v>
      </c>
      <c r="F4" s="3"/>
    </row>
    <row r="5" spans="1:6" x14ac:dyDescent="0.2">
      <c r="A5" s="2">
        <v>4</v>
      </c>
      <c r="B5" s="4"/>
      <c r="C5" s="4">
        <v>400</v>
      </c>
      <c r="D5" s="5"/>
      <c r="E5" s="5"/>
      <c r="F5" s="3"/>
    </row>
    <row r="6" spans="1:6" x14ac:dyDescent="0.2">
      <c r="A6" s="2">
        <v>5</v>
      </c>
      <c r="B6" s="4"/>
      <c r="C6" s="4">
        <v>400</v>
      </c>
      <c r="D6" s="5"/>
      <c r="E6" s="5"/>
      <c r="F6" s="3"/>
    </row>
    <row r="7" spans="1:6" x14ac:dyDescent="0.2">
      <c r="A7" s="2">
        <v>6</v>
      </c>
      <c r="B7" s="4"/>
      <c r="C7" s="4">
        <v>400</v>
      </c>
      <c r="D7" s="5"/>
      <c r="E7" s="5"/>
      <c r="F7" s="3"/>
    </row>
    <row r="8" spans="1:6" ht="22.5" x14ac:dyDescent="0.2">
      <c r="A8" s="2">
        <v>7</v>
      </c>
      <c r="B8" s="4"/>
      <c r="C8" s="4">
        <v>1600</v>
      </c>
      <c r="D8" s="6" t="s">
        <v>4</v>
      </c>
      <c r="E8" s="5">
        <v>-2620</v>
      </c>
      <c r="F8" s="3"/>
    </row>
    <row r="9" spans="1:6" x14ac:dyDescent="0.2">
      <c r="A9" s="2">
        <v>8</v>
      </c>
      <c r="B9" s="4"/>
      <c r="C9" s="4">
        <v>400</v>
      </c>
      <c r="D9" s="5"/>
      <c r="E9" s="5"/>
      <c r="F9" s="3"/>
    </row>
    <row r="10" spans="1:6" x14ac:dyDescent="0.2">
      <c r="A10" s="2">
        <v>9</v>
      </c>
      <c r="B10" s="4"/>
      <c r="C10" s="4">
        <v>2400</v>
      </c>
      <c r="D10" s="5" t="s">
        <v>6</v>
      </c>
      <c r="E10" s="5">
        <v>-708</v>
      </c>
      <c r="F10" s="3"/>
    </row>
    <row r="11" spans="1:6" x14ac:dyDescent="0.2">
      <c r="A11" s="2">
        <v>10</v>
      </c>
      <c r="B11" s="4"/>
      <c r="C11" s="4">
        <v>2000</v>
      </c>
      <c r="D11" s="5"/>
      <c r="E11" s="5"/>
      <c r="F11" s="3"/>
    </row>
    <row r="12" spans="1:6" x14ac:dyDescent="0.2">
      <c r="A12" s="2">
        <v>11</v>
      </c>
      <c r="B12" s="4"/>
      <c r="C12" s="4">
        <v>400</v>
      </c>
      <c r="D12" s="5"/>
      <c r="E12" s="5"/>
      <c r="F12" s="3"/>
    </row>
    <row r="13" spans="1:6" x14ac:dyDescent="0.2">
      <c r="A13" s="2">
        <v>12</v>
      </c>
      <c r="B13" s="4"/>
      <c r="C13" s="4"/>
      <c r="D13" s="5"/>
      <c r="E13" s="5"/>
      <c r="F13" s="3"/>
    </row>
    <row r="14" spans="1:6" x14ac:dyDescent="0.2">
      <c r="A14" s="2">
        <v>13</v>
      </c>
      <c r="B14" s="4"/>
      <c r="C14" s="4"/>
      <c r="D14" s="5"/>
      <c r="E14" s="5"/>
      <c r="F14" s="3"/>
    </row>
    <row r="15" spans="1:6" x14ac:dyDescent="0.2">
      <c r="A15" s="2">
        <v>14</v>
      </c>
      <c r="B15" s="4"/>
      <c r="C15" s="4"/>
      <c r="D15" s="5"/>
      <c r="E15" s="5"/>
      <c r="F15" s="3"/>
    </row>
    <row r="16" spans="1:6" x14ac:dyDescent="0.2">
      <c r="A16" s="2">
        <v>15</v>
      </c>
      <c r="B16" s="4"/>
      <c r="C16" s="4"/>
      <c r="D16" s="5"/>
      <c r="E16" s="5"/>
      <c r="F16" s="3"/>
    </row>
    <row r="17" spans="1:7" x14ac:dyDescent="0.2">
      <c r="A17" s="2" t="s">
        <v>2</v>
      </c>
      <c r="B17" s="4"/>
      <c r="C17" s="4">
        <f>SUM(C2:C15)</f>
        <v>9200</v>
      </c>
      <c r="D17" s="5"/>
      <c r="E17" s="5">
        <f>SUM(E2:E16)</f>
        <v>-4368</v>
      </c>
      <c r="F17" s="3"/>
      <c r="G17">
        <f>SUM(C17:E17)</f>
        <v>4832</v>
      </c>
    </row>
  </sheetData>
  <mergeCells count="2">
    <mergeCell ref="B1:C1"/>
    <mergeCell ref="D1:E1"/>
  </mergeCells>
  <phoneticPr fontId="10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CB低价-每周一支定投</vt:lpstr>
      <vt:lpstr>方案</vt:lpstr>
      <vt:lpstr>选 择</vt:lpstr>
      <vt:lpstr>Sheet2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2021-07-20T11:21:41Z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