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V0013839N0-Data\guangweg\Desktop\"/>
    </mc:Choice>
  </mc:AlternateContent>
  <xr:revisionPtr revIDLastSave="0" documentId="13_ncr:1_{393D8D3B-FF61-4696-B660-8D39577EBF76}" xr6:coauthVersionLast="36" xr6:coauthVersionMax="36" xr10:uidLastSave="{00000000-0000-0000-0000-000000000000}"/>
  <bookViews>
    <workbookView xWindow="0" yWindow="0" windowWidth="19160" windowHeight="7030" xr2:uid="{D298135B-E4C0-45E9-BB28-1F0B05CAE31B}"/>
  </bookViews>
  <sheets>
    <sheet name="CB" sheetId="2" r:id="rId1"/>
    <sheet name="方案" sheetId="3" r:id="rId2"/>
    <sheet name="带上是" sheetId="4" r:id="rId3"/>
    <sheet name="Sheet2" sheetId="5" r:id="rId4"/>
    <sheet name="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R23" i="2"/>
  <c r="R24" i="2"/>
  <c r="R25" i="2"/>
  <c r="R27" i="2" s="1"/>
  <c r="R26" i="2"/>
  <c r="R28" i="2" s="1"/>
  <c r="H14" i="2"/>
  <c r="H15" i="2"/>
  <c r="H16" i="2"/>
  <c r="H17" i="2"/>
  <c r="H18" i="2"/>
  <c r="R12" i="2"/>
  <c r="R13" i="2"/>
  <c r="R14" i="2"/>
  <c r="R16" i="2" s="1"/>
  <c r="R18" i="2" s="1"/>
  <c r="R20" i="2" s="1"/>
  <c r="R22" i="2" s="1"/>
  <c r="R15" i="2"/>
  <c r="R17" i="2" s="1"/>
  <c r="R19" i="2" s="1"/>
  <c r="R21" i="2" s="1"/>
  <c r="R6" i="2"/>
  <c r="R7" i="2"/>
  <c r="R8" i="2"/>
  <c r="R10" i="2" s="1"/>
  <c r="R9" i="2"/>
  <c r="R11" i="2" s="1"/>
  <c r="R5" i="2"/>
  <c r="R4" i="2"/>
  <c r="R3" i="2"/>
  <c r="M3" i="2"/>
  <c r="O14" i="2" l="1"/>
  <c r="O15" i="2"/>
  <c r="O16" i="2"/>
  <c r="O17" i="2"/>
  <c r="M9" i="2"/>
  <c r="M10" i="2"/>
  <c r="H9" i="2"/>
  <c r="O9" i="2" s="1"/>
  <c r="N9" i="2" s="1"/>
  <c r="H3" i="2"/>
  <c r="M4" i="2" l="1"/>
  <c r="M5" i="2"/>
  <c r="M6" i="2"/>
  <c r="M7" i="2"/>
  <c r="M8" i="2"/>
  <c r="M11" i="2"/>
  <c r="M12" i="2"/>
  <c r="M13" i="2"/>
  <c r="M14" i="2"/>
  <c r="M15" i="2"/>
  <c r="M16" i="2"/>
  <c r="N16" i="2" s="1"/>
  <c r="M17" i="2"/>
  <c r="O3" i="2"/>
  <c r="N3" i="2" s="1"/>
  <c r="N15" i="2"/>
  <c r="N17" i="2"/>
  <c r="N14" i="2"/>
  <c r="H4" i="2"/>
  <c r="H5" i="2"/>
  <c r="H6" i="2"/>
  <c r="O6" i="2" s="1"/>
  <c r="N6" i="2" s="1"/>
  <c r="H7" i="2"/>
  <c r="H8" i="2"/>
  <c r="O8" i="2" s="1"/>
  <c r="N8" i="2" s="1"/>
  <c r="H10" i="2"/>
  <c r="O10" i="2" s="1"/>
  <c r="N10" i="2" s="1"/>
  <c r="H11" i="2"/>
  <c r="O11" i="2" s="1"/>
  <c r="N11" i="2" s="1"/>
  <c r="H12" i="2"/>
  <c r="O12" i="2" s="1"/>
  <c r="H13" i="2"/>
  <c r="O13" i="2" s="1"/>
  <c r="N13" i="2" s="1"/>
  <c r="N12" i="2" l="1"/>
  <c r="O5" i="2"/>
  <c r="N5" i="2" s="1"/>
  <c r="O4" i="2"/>
  <c r="N4" i="2" s="1"/>
  <c r="M28" i="2"/>
  <c r="H28" i="2"/>
  <c r="O7" i="2"/>
  <c r="N7" i="2" s="1"/>
  <c r="E17" i="1"/>
  <c r="C17" i="1"/>
  <c r="N28" i="2" l="1"/>
  <c r="O28" i="2"/>
  <c r="G17" i="1"/>
</calcChain>
</file>

<file path=xl/sharedStrings.xml><?xml version="1.0" encoding="utf-8"?>
<sst xmlns="http://schemas.openxmlformats.org/spreadsheetml/2006/main" count="497" uniqueCount="88">
  <si>
    <t>收入</t>
  </si>
  <si>
    <t>支出</t>
  </si>
  <si>
    <t>总计</t>
  </si>
  <si>
    <t>备注</t>
  </si>
  <si>
    <t>住宿2500，
背景墙120</t>
  </si>
  <si>
    <t>白酒4瓶</t>
  </si>
  <si>
    <t>红酒6瓶</t>
  </si>
  <si>
    <t>交易日期</t>
  </si>
  <si>
    <t>代码</t>
  </si>
  <si>
    <t>转债</t>
  </si>
  <si>
    <t>买入</t>
  </si>
  <si>
    <t>数量</t>
  </si>
  <si>
    <t>金额</t>
  </si>
  <si>
    <t>持仓</t>
  </si>
  <si>
    <t>现价</t>
  </si>
  <si>
    <t>市值</t>
  </si>
  <si>
    <t>收益率</t>
  </si>
  <si>
    <t>收益额</t>
  </si>
  <si>
    <t>持仓比例</t>
  </si>
  <si>
    <t>概念</t>
  </si>
  <si>
    <t>&lt;95</t>
  </si>
  <si>
    <t>&lt;90</t>
  </si>
  <si>
    <t>&lt;85</t>
  </si>
  <si>
    <t>&lt;80</t>
  </si>
  <si>
    <t>&lt;75</t>
  </si>
  <si>
    <t>&lt;100</t>
  </si>
  <si>
    <t>&lt;103</t>
  </si>
  <si>
    <t>参考方案</t>
  </si>
  <si>
    <t>实行方案</t>
  </si>
  <si>
    <t>亚药转债</t>
  </si>
  <si>
    <t>医药 大麻</t>
  </si>
  <si>
    <t>维格转债</t>
  </si>
  <si>
    <t>序列</t>
  </si>
  <si>
    <t>久其转债</t>
  </si>
  <si>
    <t>成本</t>
  </si>
  <si>
    <t>追涨</t>
  </si>
  <si>
    <t>比特币</t>
  </si>
  <si>
    <t>总市值</t>
  </si>
  <si>
    <t>天目湖</t>
  </si>
  <si>
    <t>可转债</t>
  </si>
  <si>
    <t>证监会发审通过</t>
  </si>
  <si>
    <t>-</t>
  </si>
  <si>
    <t>鸿达兴业</t>
  </si>
  <si>
    <t>先导智能</t>
  </si>
  <si>
    <t>淮北矿业</t>
  </si>
  <si>
    <t>重庆建工</t>
  </si>
  <si>
    <t>克来机电</t>
  </si>
  <si>
    <t>联得装备</t>
  </si>
  <si>
    <t>金牌厨柜</t>
  </si>
  <si>
    <t>仙鹤股份</t>
  </si>
  <si>
    <t>新莱应材</t>
  </si>
  <si>
    <t>山鹰纸业</t>
  </si>
  <si>
    <t>麦格米特</t>
  </si>
  <si>
    <t>康隆达</t>
  </si>
  <si>
    <t>开润股份</t>
  </si>
  <si>
    <t>正裕工业</t>
  </si>
  <si>
    <t>同德化工</t>
  </si>
  <si>
    <t>柳药股份</t>
  </si>
  <si>
    <t>国轩高科</t>
  </si>
  <si>
    <t>桐昆股份</t>
  </si>
  <si>
    <t>天汽模</t>
  </si>
  <si>
    <t>晨光生物</t>
  </si>
  <si>
    <t>香飘飘</t>
  </si>
  <si>
    <t>百川股份</t>
  </si>
  <si>
    <t>日月股份</t>
  </si>
  <si>
    <t>深南电路</t>
  </si>
  <si>
    <t>明阳智能</t>
  </si>
  <si>
    <t>木林森</t>
  </si>
  <si>
    <t>新北洋</t>
  </si>
  <si>
    <t>璞泰来</t>
  </si>
  <si>
    <t>东风股份</t>
  </si>
  <si>
    <t>至纯科技</t>
  </si>
  <si>
    <t>金银河</t>
  </si>
  <si>
    <t>唐人神</t>
  </si>
  <si>
    <t>五洲新春</t>
  </si>
  <si>
    <t>博威合金</t>
  </si>
  <si>
    <t>保隆科技</t>
  </si>
  <si>
    <t>TPMS</t>
  </si>
  <si>
    <t>注</t>
  </si>
  <si>
    <t>2019.11.14</t>
  </si>
  <si>
    <t>价格</t>
  </si>
  <si>
    <t>洪涛转债</t>
  </si>
  <si>
    <t>2019.11.25</t>
  </si>
  <si>
    <t>2019.10.01</t>
  </si>
  <si>
    <t>20年4月份再考虑</t>
  </si>
  <si>
    <t>模塑转债</t>
  </si>
  <si>
    <t>建筑装饰</t>
  </si>
  <si>
    <t>汽车制造业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</si>
</sst>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charset val="134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charset val="134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999999"/>
      <name val="Calibri"/>
      <family val="2"/>
      <charset val="134"/>
      <scheme val="minor"/>
    </font>
    <font>
      <sz val="11"/>
      <color rgb="FF008000"/>
      <name val="Calibri"/>
      <family val="2"/>
      <charset val="134"/>
      <scheme val="minor"/>
    </font>
    <font>
      <sz val="9"/>
      <color rgb="FF333333"/>
      <name val="Microsoft YaHei UI"/>
      <family val="2"/>
      <charset val="134"/>
    </font>
    <font>
      <b/>
      <sz val="11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0" borderId="5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1" applyAlignment="1">
      <alignment horizontal="center" vertical="center"/>
    </xf>
    <xf numFmtId="0" fontId="0" fillId="0" borderId="15" xfId="0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3" fillId="4" borderId="1" xfId="0" applyFont="1" applyFill="1" applyBorder="1" applyAlignment="1" applyProtection="1">
      <alignment horizontal="center"/>
      <protection locked="0"/>
    </xf>
    <xf numFmtId="0" fontId="0" fillId="6" borderId="0" xfId="0" applyFill="1" applyBorder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14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10" fontId="0" fillId="0" borderId="0" xfId="0" applyNumberFormat="1" applyAlignment="1">
      <alignment vertical="center"/>
    </xf>
    <xf numFmtId="10" fontId="6" fillId="0" borderId="0" xfId="0" applyNumberFormat="1" applyFont="1" applyAlignment="1">
      <alignment vertical="center"/>
    </xf>
    <xf numFmtId="10" fontId="5" fillId="0" borderId="0" xfId="0" applyNumberFormat="1" applyFont="1" applyAlignment="1">
      <alignment vertical="center"/>
    </xf>
    <xf numFmtId="10" fontId="4" fillId="0" borderId="0" xfId="0" applyNumberFormat="1" applyFont="1" applyAlignment="1">
      <alignment vertical="center"/>
    </xf>
    <xf numFmtId="0" fontId="7" fillId="0" borderId="0" xfId="0" applyFont="1"/>
    <xf numFmtId="0" fontId="3" fillId="4" borderId="12" xfId="0" applyFont="1" applyFill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6" borderId="6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5" borderId="1" xfId="0" applyFill="1" applyBorder="1" applyAlignment="1" applyProtection="1">
      <alignment horizontal="right"/>
      <protection locked="0"/>
    </xf>
    <xf numFmtId="0" fontId="0" fillId="5" borderId="1" xfId="0" applyFill="1" applyBorder="1" applyAlignment="1">
      <alignment horizontal="right"/>
    </xf>
    <xf numFmtId="0" fontId="0" fillId="5" borderId="0" xfId="0" applyFill="1" applyAlignment="1">
      <alignment horizontal="right" vertical="center"/>
    </xf>
    <xf numFmtId="0" fontId="0" fillId="5" borderId="12" xfId="0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8" fillId="6" borderId="0" xfId="0" applyFont="1" applyFill="1" applyBorder="1" applyAlignment="1" applyProtection="1">
      <alignment horizontal="center"/>
      <protection locked="0"/>
    </xf>
    <xf numFmtId="0" fontId="8" fillId="4" borderId="12" xfId="0" applyFont="1" applyFill="1" applyBorder="1" applyAlignment="1">
      <alignment horizontal="center"/>
    </xf>
    <xf numFmtId="0" fontId="0" fillId="0" borderId="8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0" fillId="0" borderId="1" xfId="0" applyBorder="1" applyAlignment="1"/>
    <xf numFmtId="0" fontId="0" fillId="0" borderId="12" xfId="0" applyBorder="1" applyAlignment="1"/>
    <xf numFmtId="0" fontId="0" fillId="0" borderId="0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jisilu.cn/data/cbnew/industry-E,50" TargetMode="External"/><Relationship Id="rId1" Type="http://schemas.openxmlformats.org/officeDocument/2006/relationships/hyperlink" Target="https://www.jisilu.cn/data/convert_bond_detail/12700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tock/300545" TargetMode="External"/><Relationship Id="rId18" Type="http://schemas.openxmlformats.org/officeDocument/2006/relationships/hyperlink" Target="https://www.jisilu.cn/data/stock/603733" TargetMode="External"/><Relationship Id="rId26" Type="http://schemas.openxmlformats.org/officeDocument/2006/relationships/hyperlink" Target="https://www.jisilu.cn/data/stock/603665" TargetMode="External"/><Relationship Id="rId39" Type="http://schemas.openxmlformats.org/officeDocument/2006/relationships/hyperlink" Target="https://www.jisilu.cn/data/stock/002510" TargetMode="External"/><Relationship Id="rId21" Type="http://schemas.openxmlformats.org/officeDocument/2006/relationships/hyperlink" Target="https://www.jisilu.cn/data/stock/600567" TargetMode="External"/><Relationship Id="rId34" Type="http://schemas.openxmlformats.org/officeDocument/2006/relationships/hyperlink" Target="https://www.jisilu.cn/data/stock/603368" TargetMode="External"/><Relationship Id="rId42" Type="http://schemas.openxmlformats.org/officeDocument/2006/relationships/hyperlink" Target="https://www.jisilu.cn/data/stock/300138" TargetMode="External"/><Relationship Id="rId47" Type="http://schemas.openxmlformats.org/officeDocument/2006/relationships/hyperlink" Target="https://www.jisilu.cn/data/stock/603218" TargetMode="External"/><Relationship Id="rId50" Type="http://schemas.openxmlformats.org/officeDocument/2006/relationships/hyperlink" Target="https://www.jisilu.cn/data/stock/002916" TargetMode="External"/><Relationship Id="rId55" Type="http://schemas.openxmlformats.org/officeDocument/2006/relationships/hyperlink" Target="https://www.jisilu.cn/data/stock/002376" TargetMode="External"/><Relationship Id="rId63" Type="http://schemas.openxmlformats.org/officeDocument/2006/relationships/hyperlink" Target="https://www.jisilu.cn/data/stock/300619" TargetMode="External"/><Relationship Id="rId68" Type="http://schemas.openxmlformats.org/officeDocument/2006/relationships/hyperlink" Target="https://www.jisilu.cn/data/stock/603667" TargetMode="External"/><Relationship Id="rId7" Type="http://schemas.openxmlformats.org/officeDocument/2006/relationships/hyperlink" Target="https://www.jisilu.cn/data/stock/600985" TargetMode="External"/><Relationship Id="rId71" Type="http://schemas.openxmlformats.org/officeDocument/2006/relationships/printerSettings" Target="../printerSettings/printerSettings3.bin"/><Relationship Id="rId2" Type="http://schemas.openxmlformats.org/officeDocument/2006/relationships/hyperlink" Target="https://www.jisilu.cn/data/stock/603136" TargetMode="External"/><Relationship Id="rId16" Type="http://schemas.openxmlformats.org/officeDocument/2006/relationships/hyperlink" Target="https://www.jisilu.cn/data/stock/603180" TargetMode="External"/><Relationship Id="rId29" Type="http://schemas.openxmlformats.org/officeDocument/2006/relationships/hyperlink" Target="https://www.jisilu.cn/data/stock/603089" TargetMode="External"/><Relationship Id="rId1" Type="http://schemas.openxmlformats.org/officeDocument/2006/relationships/hyperlink" Target="https://www.jisilu.cn/data/stock/603136" TargetMode="External"/><Relationship Id="rId6" Type="http://schemas.openxmlformats.org/officeDocument/2006/relationships/hyperlink" Target="https://www.jisilu.cn/data/stock/300450" TargetMode="External"/><Relationship Id="rId11" Type="http://schemas.openxmlformats.org/officeDocument/2006/relationships/hyperlink" Target="https://www.jisilu.cn/data/stock/603960" TargetMode="External"/><Relationship Id="rId24" Type="http://schemas.openxmlformats.org/officeDocument/2006/relationships/hyperlink" Target="https://www.jisilu.cn/data/stock/002851" TargetMode="External"/><Relationship Id="rId32" Type="http://schemas.openxmlformats.org/officeDocument/2006/relationships/hyperlink" Target="https://www.jisilu.cn/data/stock/002360" TargetMode="External"/><Relationship Id="rId37" Type="http://schemas.openxmlformats.org/officeDocument/2006/relationships/hyperlink" Target="https://www.jisilu.cn/data/stock/601233" TargetMode="External"/><Relationship Id="rId40" Type="http://schemas.openxmlformats.org/officeDocument/2006/relationships/hyperlink" Target="https://www.jisilu.cn/data/stock/002510" TargetMode="External"/><Relationship Id="rId45" Type="http://schemas.openxmlformats.org/officeDocument/2006/relationships/hyperlink" Target="https://www.jisilu.cn/data/stock/002455" TargetMode="External"/><Relationship Id="rId53" Type="http://schemas.openxmlformats.org/officeDocument/2006/relationships/hyperlink" Target="https://www.jisilu.cn/data/stock/002745" TargetMode="External"/><Relationship Id="rId58" Type="http://schemas.openxmlformats.org/officeDocument/2006/relationships/hyperlink" Target="https://www.jisilu.cn/data/stock/603659" TargetMode="External"/><Relationship Id="rId66" Type="http://schemas.openxmlformats.org/officeDocument/2006/relationships/hyperlink" Target="https://www.jisilu.cn/data/stock/002567" TargetMode="External"/><Relationship Id="rId5" Type="http://schemas.openxmlformats.org/officeDocument/2006/relationships/hyperlink" Target="https://www.jisilu.cn/data/stock/300450" TargetMode="External"/><Relationship Id="rId15" Type="http://schemas.openxmlformats.org/officeDocument/2006/relationships/hyperlink" Target="https://www.jisilu.cn/data/stock/603180" TargetMode="External"/><Relationship Id="rId23" Type="http://schemas.openxmlformats.org/officeDocument/2006/relationships/hyperlink" Target="https://www.jisilu.cn/data/stock/002851" TargetMode="External"/><Relationship Id="rId28" Type="http://schemas.openxmlformats.org/officeDocument/2006/relationships/hyperlink" Target="https://www.jisilu.cn/data/stock/300577" TargetMode="External"/><Relationship Id="rId36" Type="http://schemas.openxmlformats.org/officeDocument/2006/relationships/hyperlink" Target="https://www.jisilu.cn/data/stock/002074" TargetMode="External"/><Relationship Id="rId49" Type="http://schemas.openxmlformats.org/officeDocument/2006/relationships/hyperlink" Target="https://www.jisilu.cn/data/stock/002916" TargetMode="External"/><Relationship Id="rId57" Type="http://schemas.openxmlformats.org/officeDocument/2006/relationships/hyperlink" Target="https://www.jisilu.cn/data/stock/603659" TargetMode="External"/><Relationship Id="rId61" Type="http://schemas.openxmlformats.org/officeDocument/2006/relationships/hyperlink" Target="https://www.jisilu.cn/data/stock/603690" TargetMode="External"/><Relationship Id="rId10" Type="http://schemas.openxmlformats.org/officeDocument/2006/relationships/hyperlink" Target="https://www.jisilu.cn/data/stock/600939" TargetMode="External"/><Relationship Id="rId19" Type="http://schemas.openxmlformats.org/officeDocument/2006/relationships/hyperlink" Target="https://www.jisilu.cn/data/stock/300260" TargetMode="External"/><Relationship Id="rId31" Type="http://schemas.openxmlformats.org/officeDocument/2006/relationships/hyperlink" Target="https://www.jisilu.cn/data/stock/002360" TargetMode="External"/><Relationship Id="rId44" Type="http://schemas.openxmlformats.org/officeDocument/2006/relationships/hyperlink" Target="https://www.jisilu.cn/data/stock/603711" TargetMode="External"/><Relationship Id="rId52" Type="http://schemas.openxmlformats.org/officeDocument/2006/relationships/hyperlink" Target="https://www.jisilu.cn/data/stock/601615" TargetMode="External"/><Relationship Id="rId60" Type="http://schemas.openxmlformats.org/officeDocument/2006/relationships/hyperlink" Target="https://www.jisilu.cn/data/stock/601515" TargetMode="External"/><Relationship Id="rId65" Type="http://schemas.openxmlformats.org/officeDocument/2006/relationships/hyperlink" Target="https://www.jisilu.cn/data/stock/002567" TargetMode="External"/><Relationship Id="rId4" Type="http://schemas.openxmlformats.org/officeDocument/2006/relationships/hyperlink" Target="https://www.jisilu.cn/data/stock/002002" TargetMode="External"/><Relationship Id="rId9" Type="http://schemas.openxmlformats.org/officeDocument/2006/relationships/hyperlink" Target="https://www.jisilu.cn/data/stock/600939" TargetMode="External"/><Relationship Id="rId14" Type="http://schemas.openxmlformats.org/officeDocument/2006/relationships/hyperlink" Target="https://www.jisilu.cn/data/stock/300545" TargetMode="External"/><Relationship Id="rId22" Type="http://schemas.openxmlformats.org/officeDocument/2006/relationships/hyperlink" Target="https://www.jisilu.cn/data/stock/600567" TargetMode="External"/><Relationship Id="rId27" Type="http://schemas.openxmlformats.org/officeDocument/2006/relationships/hyperlink" Target="https://www.jisilu.cn/data/stock/300577" TargetMode="External"/><Relationship Id="rId30" Type="http://schemas.openxmlformats.org/officeDocument/2006/relationships/hyperlink" Target="https://www.jisilu.cn/data/stock/603089" TargetMode="External"/><Relationship Id="rId35" Type="http://schemas.openxmlformats.org/officeDocument/2006/relationships/hyperlink" Target="https://www.jisilu.cn/data/stock/002074" TargetMode="External"/><Relationship Id="rId43" Type="http://schemas.openxmlformats.org/officeDocument/2006/relationships/hyperlink" Target="https://www.jisilu.cn/data/stock/603711" TargetMode="External"/><Relationship Id="rId48" Type="http://schemas.openxmlformats.org/officeDocument/2006/relationships/hyperlink" Target="https://www.jisilu.cn/data/stock/603218" TargetMode="External"/><Relationship Id="rId56" Type="http://schemas.openxmlformats.org/officeDocument/2006/relationships/hyperlink" Target="https://www.jisilu.cn/data/stock/002376" TargetMode="External"/><Relationship Id="rId64" Type="http://schemas.openxmlformats.org/officeDocument/2006/relationships/hyperlink" Target="https://www.jisilu.cn/data/stock/300619" TargetMode="External"/><Relationship Id="rId69" Type="http://schemas.openxmlformats.org/officeDocument/2006/relationships/hyperlink" Target="https://www.jisilu.cn/data/stock/601137" TargetMode="External"/><Relationship Id="rId8" Type="http://schemas.openxmlformats.org/officeDocument/2006/relationships/hyperlink" Target="https://www.jisilu.cn/data/stock/600985" TargetMode="External"/><Relationship Id="rId51" Type="http://schemas.openxmlformats.org/officeDocument/2006/relationships/hyperlink" Target="https://www.jisilu.cn/data/stock/601615" TargetMode="External"/><Relationship Id="rId3" Type="http://schemas.openxmlformats.org/officeDocument/2006/relationships/hyperlink" Target="https://www.jisilu.cn/data/stock/002002" TargetMode="External"/><Relationship Id="rId12" Type="http://schemas.openxmlformats.org/officeDocument/2006/relationships/hyperlink" Target="https://www.jisilu.cn/data/stock/603960" TargetMode="External"/><Relationship Id="rId17" Type="http://schemas.openxmlformats.org/officeDocument/2006/relationships/hyperlink" Target="https://www.jisilu.cn/data/stock/603733" TargetMode="External"/><Relationship Id="rId25" Type="http://schemas.openxmlformats.org/officeDocument/2006/relationships/hyperlink" Target="https://www.jisilu.cn/data/stock/603665" TargetMode="External"/><Relationship Id="rId33" Type="http://schemas.openxmlformats.org/officeDocument/2006/relationships/hyperlink" Target="https://www.jisilu.cn/data/stock/603368" TargetMode="External"/><Relationship Id="rId38" Type="http://schemas.openxmlformats.org/officeDocument/2006/relationships/hyperlink" Target="https://www.jisilu.cn/data/stock/601233" TargetMode="External"/><Relationship Id="rId46" Type="http://schemas.openxmlformats.org/officeDocument/2006/relationships/hyperlink" Target="https://www.jisilu.cn/data/stock/002455" TargetMode="External"/><Relationship Id="rId59" Type="http://schemas.openxmlformats.org/officeDocument/2006/relationships/hyperlink" Target="https://www.jisilu.cn/data/stock/601515" TargetMode="External"/><Relationship Id="rId67" Type="http://schemas.openxmlformats.org/officeDocument/2006/relationships/hyperlink" Target="https://www.jisilu.cn/data/stock/603667" TargetMode="External"/><Relationship Id="rId20" Type="http://schemas.openxmlformats.org/officeDocument/2006/relationships/hyperlink" Target="https://www.jisilu.cn/data/stock/300260" TargetMode="External"/><Relationship Id="rId41" Type="http://schemas.openxmlformats.org/officeDocument/2006/relationships/hyperlink" Target="https://www.jisilu.cn/data/stock/300138" TargetMode="External"/><Relationship Id="rId54" Type="http://schemas.openxmlformats.org/officeDocument/2006/relationships/hyperlink" Target="https://www.jisilu.cn/data/stock/002745" TargetMode="External"/><Relationship Id="rId62" Type="http://schemas.openxmlformats.org/officeDocument/2006/relationships/hyperlink" Target="https://www.jisilu.cn/data/stock/603690" TargetMode="External"/><Relationship Id="rId70" Type="http://schemas.openxmlformats.org/officeDocument/2006/relationships/hyperlink" Target="https://www.jisilu.cn/data/stock/60113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R28"/>
  <sheetViews>
    <sheetView tabSelected="1" zoomScale="85" zoomScaleNormal="85" workbookViewId="0">
      <pane ySplit="2" topLeftCell="A3" activePane="bottomLeft" state="frozen"/>
      <selection pane="bottomLeft" activeCell="G9" sqref="G9"/>
    </sheetView>
  </sheetViews>
  <sheetFormatPr defaultRowHeight="14.5"/>
  <cols>
    <col min="1" max="1" width="2.54296875" style="10" customWidth="1"/>
    <col min="2" max="2" width="8.7265625" style="7"/>
    <col min="3" max="3" width="10.54296875" style="7" bestFit="1" customWidth="1"/>
    <col min="4" max="4" width="7.36328125" style="69" bestFit="1" customWidth="1"/>
    <col min="5" max="5" width="8.7265625" style="7"/>
    <col min="6" max="6" width="8.7265625" style="30"/>
    <col min="7" max="7" width="8.7265625" style="62"/>
    <col min="8" max="8" width="8.7265625" style="30"/>
    <col min="9" max="9" width="7.08984375" style="30" customWidth="1"/>
    <col min="10" max="16" width="8.7265625" style="26"/>
    <col min="17" max="17" width="12.1796875" style="7" customWidth="1"/>
    <col min="18" max="18" width="8.7265625" style="32"/>
    <col min="19" max="16384" width="8.7265625" style="7"/>
  </cols>
  <sheetData>
    <row r="1" spans="1:18" s="9" customFormat="1">
      <c r="A1" s="45"/>
      <c r="B1" s="51" t="s">
        <v>32</v>
      </c>
      <c r="C1" s="53" t="s">
        <v>7</v>
      </c>
      <c r="D1" s="65" t="s">
        <v>8</v>
      </c>
      <c r="E1" s="53" t="s">
        <v>9</v>
      </c>
      <c r="F1" s="50" t="s">
        <v>10</v>
      </c>
      <c r="G1" s="50"/>
      <c r="H1" s="50"/>
      <c r="I1" s="50"/>
      <c r="J1" s="49" t="s">
        <v>13</v>
      </c>
      <c r="K1" s="49"/>
      <c r="L1" s="49"/>
      <c r="M1" s="49"/>
      <c r="N1" s="49"/>
      <c r="O1" s="49"/>
      <c r="P1" s="49"/>
      <c r="Q1" s="47" t="s">
        <v>19</v>
      </c>
      <c r="R1" s="43" t="s">
        <v>37</v>
      </c>
    </row>
    <row r="2" spans="1:18" s="8" customFormat="1">
      <c r="A2" s="46"/>
      <c r="B2" s="52"/>
      <c r="C2" s="54"/>
      <c r="D2" s="66"/>
      <c r="E2" s="54"/>
      <c r="F2" s="27" t="s">
        <v>11</v>
      </c>
      <c r="G2" s="58" t="s">
        <v>80</v>
      </c>
      <c r="H2" s="27" t="s">
        <v>12</v>
      </c>
      <c r="I2" s="27" t="s">
        <v>78</v>
      </c>
      <c r="J2" s="23" t="s">
        <v>14</v>
      </c>
      <c r="K2" s="23" t="s">
        <v>34</v>
      </c>
      <c r="L2" s="23" t="s">
        <v>11</v>
      </c>
      <c r="M2" s="23" t="s">
        <v>15</v>
      </c>
      <c r="N2" s="23" t="s">
        <v>16</v>
      </c>
      <c r="O2" s="23" t="s">
        <v>17</v>
      </c>
      <c r="P2" s="23" t="s">
        <v>18</v>
      </c>
      <c r="Q2" s="48"/>
      <c r="R2" s="44"/>
    </row>
    <row r="3" spans="1:18" s="8" customFormat="1">
      <c r="A3" s="11"/>
      <c r="B3" s="12">
        <v>1</v>
      </c>
      <c r="C3" s="13" t="s">
        <v>83</v>
      </c>
      <c r="D3" s="67">
        <v>128015</v>
      </c>
      <c r="E3" s="20" t="s">
        <v>33</v>
      </c>
      <c r="F3" s="27">
        <v>120</v>
      </c>
      <c r="G3" s="58">
        <v>102.857</v>
      </c>
      <c r="H3" s="27">
        <f>F3*G3</f>
        <v>12342.84</v>
      </c>
      <c r="I3" s="27" t="s">
        <v>35</v>
      </c>
      <c r="J3" s="23">
        <v>96</v>
      </c>
      <c r="K3" s="27">
        <v>102.857</v>
      </c>
      <c r="L3" s="23">
        <v>120</v>
      </c>
      <c r="M3" s="23">
        <f>J3*L3</f>
        <v>11520</v>
      </c>
      <c r="N3" s="31">
        <f>O3/H3*100</f>
        <v>-6.6665370368569965</v>
      </c>
      <c r="O3" s="31">
        <f>M3-H3</f>
        <v>-822.84000000000015</v>
      </c>
      <c r="P3" s="23">
        <f>M3/R3*100</f>
        <v>86.030755995268322</v>
      </c>
      <c r="Q3" s="22" t="s">
        <v>36</v>
      </c>
      <c r="R3" s="63">
        <f>SUM(M3:M24)</f>
        <v>13390.56</v>
      </c>
    </row>
    <row r="4" spans="1:18">
      <c r="B4" s="12">
        <v>2</v>
      </c>
      <c r="C4" s="15" t="s">
        <v>79</v>
      </c>
      <c r="D4" s="67">
        <v>128062</v>
      </c>
      <c r="E4" s="20" t="s">
        <v>29</v>
      </c>
      <c r="F4" s="28">
        <v>10</v>
      </c>
      <c r="G4" s="59">
        <v>93.733000000000004</v>
      </c>
      <c r="H4" s="27">
        <f t="shared" ref="H4:H18" si="0">F4*G4</f>
        <v>937.33</v>
      </c>
      <c r="I4" s="28"/>
      <c r="J4" s="24">
        <v>89.558000000000007</v>
      </c>
      <c r="K4" s="24">
        <v>93.753</v>
      </c>
      <c r="L4" s="24">
        <v>10</v>
      </c>
      <c r="M4" s="23">
        <f t="shared" ref="M4:M17" si="1">J4*L4</f>
        <v>895.58</v>
      </c>
      <c r="N4" s="23">
        <f t="shared" ref="N4:N17" si="2">O4/H4*100</f>
        <v>-4.4541410175711862</v>
      </c>
      <c r="O4" s="23">
        <f t="shared" ref="O4:O17" si="3">M4-H4</f>
        <v>-41.75</v>
      </c>
      <c r="P4" s="23">
        <f>M4/R3*100</f>
        <v>6.6881444838752078</v>
      </c>
      <c r="Q4" s="16" t="s">
        <v>30</v>
      </c>
      <c r="R4" s="63">
        <f>SUM(M3:M24)</f>
        <v>13390.56</v>
      </c>
    </row>
    <row r="5" spans="1:18">
      <c r="B5" s="12">
        <v>3</v>
      </c>
      <c r="C5" s="15" t="s">
        <v>82</v>
      </c>
      <c r="D5" s="67">
        <v>128013</v>
      </c>
      <c r="E5" s="20" t="s">
        <v>81</v>
      </c>
      <c r="F5" s="28">
        <v>10</v>
      </c>
      <c r="G5" s="60">
        <v>97.679000000000002</v>
      </c>
      <c r="H5" s="27">
        <f t="shared" si="0"/>
        <v>976.79</v>
      </c>
      <c r="I5" s="28"/>
      <c r="J5" s="24">
        <v>97.498000000000005</v>
      </c>
      <c r="K5" s="24">
        <v>97.698999999999998</v>
      </c>
      <c r="L5" s="24">
        <v>10</v>
      </c>
      <c r="M5" s="23">
        <f t="shared" si="1"/>
        <v>974.98</v>
      </c>
      <c r="N5" s="23">
        <f t="shared" si="2"/>
        <v>-0.18530083231809757</v>
      </c>
      <c r="O5" s="23">
        <f t="shared" si="3"/>
        <v>-1.8099999999999454</v>
      </c>
      <c r="P5" s="23">
        <f>M5/R3*100</f>
        <v>7.2810995208564853</v>
      </c>
      <c r="Q5" s="16" t="s">
        <v>86</v>
      </c>
      <c r="R5" s="63">
        <f>R3</f>
        <v>13390.56</v>
      </c>
    </row>
    <row r="6" spans="1:18">
      <c r="B6" s="12">
        <v>4</v>
      </c>
      <c r="C6" s="15"/>
      <c r="D6" s="20">
        <v>127004</v>
      </c>
      <c r="E6" s="42" t="s">
        <v>85</v>
      </c>
      <c r="G6" s="28">
        <v>95.536000000000001</v>
      </c>
      <c r="H6" s="27" t="e">
        <f>G6*#REF!</f>
        <v>#REF!</v>
      </c>
      <c r="I6" s="28"/>
      <c r="J6" s="24"/>
      <c r="K6" s="24"/>
      <c r="L6" s="24"/>
      <c r="M6" s="23">
        <f t="shared" si="1"/>
        <v>0</v>
      </c>
      <c r="N6" s="23" t="e">
        <f t="shared" si="2"/>
        <v>#REF!</v>
      </c>
      <c r="O6" s="23" t="e">
        <f t="shared" si="3"/>
        <v>#REF!</v>
      </c>
      <c r="P6" s="23">
        <f t="shared" ref="P6:P7" si="4">M6/R6*100</f>
        <v>0</v>
      </c>
      <c r="Q6" s="16" t="s">
        <v>87</v>
      </c>
      <c r="R6" s="63">
        <f t="shared" ref="R6:R28" si="5">R4</f>
        <v>13390.56</v>
      </c>
    </row>
    <row r="7" spans="1:18">
      <c r="B7" s="12">
        <v>5</v>
      </c>
      <c r="C7" s="15"/>
      <c r="D7" s="67"/>
      <c r="E7" s="15"/>
      <c r="F7" s="28"/>
      <c r="G7" s="59"/>
      <c r="H7" s="27">
        <f t="shared" si="0"/>
        <v>0</v>
      </c>
      <c r="I7" s="28"/>
      <c r="J7" s="24"/>
      <c r="K7" s="24"/>
      <c r="L7" s="24"/>
      <c r="M7" s="23">
        <f t="shared" si="1"/>
        <v>0</v>
      </c>
      <c r="N7" s="23" t="e">
        <f t="shared" si="2"/>
        <v>#DIV/0!</v>
      </c>
      <c r="O7" s="23">
        <f t="shared" si="3"/>
        <v>0</v>
      </c>
      <c r="P7" s="23">
        <f t="shared" si="4"/>
        <v>0</v>
      </c>
      <c r="Q7" s="16"/>
      <c r="R7" s="63">
        <f t="shared" si="5"/>
        <v>13390.56</v>
      </c>
    </row>
    <row r="8" spans="1:18">
      <c r="B8" s="12">
        <v>6</v>
      </c>
      <c r="C8" s="15"/>
      <c r="D8" s="67"/>
      <c r="E8" s="15"/>
      <c r="F8" s="28"/>
      <c r="G8" s="59"/>
      <c r="H8" s="27">
        <f t="shared" si="0"/>
        <v>0</v>
      </c>
      <c r="I8" s="28"/>
      <c r="J8" s="24"/>
      <c r="K8" s="24"/>
      <c r="L8" s="24"/>
      <c r="M8" s="23">
        <f t="shared" si="1"/>
        <v>0</v>
      </c>
      <c r="N8" s="23" t="e">
        <f t="shared" si="2"/>
        <v>#DIV/0!</v>
      </c>
      <c r="O8" s="23">
        <f t="shared" si="3"/>
        <v>0</v>
      </c>
      <c r="P8" s="24"/>
      <c r="Q8" s="16"/>
      <c r="R8" s="63">
        <f t="shared" si="5"/>
        <v>13390.56</v>
      </c>
    </row>
    <row r="9" spans="1:18">
      <c r="B9" s="33">
        <v>7</v>
      </c>
      <c r="C9" s="15"/>
      <c r="D9" s="67"/>
      <c r="E9" s="15"/>
      <c r="F9" s="28"/>
      <c r="G9" s="59"/>
      <c r="H9" s="27">
        <f t="shared" si="0"/>
        <v>0</v>
      </c>
      <c r="I9" s="28"/>
      <c r="J9" s="24"/>
      <c r="K9" s="24"/>
      <c r="L9" s="24"/>
      <c r="M9" s="23">
        <f t="shared" si="1"/>
        <v>0</v>
      </c>
      <c r="N9" s="23" t="e">
        <f t="shared" si="2"/>
        <v>#DIV/0!</v>
      </c>
      <c r="O9" s="23">
        <f t="shared" si="3"/>
        <v>0</v>
      </c>
      <c r="P9" s="24"/>
      <c r="Q9" s="16"/>
      <c r="R9" s="63">
        <f t="shared" si="5"/>
        <v>13390.56</v>
      </c>
    </row>
    <row r="10" spans="1:18">
      <c r="B10" s="33">
        <v>8</v>
      </c>
      <c r="C10" s="15"/>
      <c r="D10" s="67"/>
      <c r="E10" s="15"/>
      <c r="F10" s="28"/>
      <c r="G10" s="59"/>
      <c r="H10" s="27">
        <f t="shared" si="0"/>
        <v>0</v>
      </c>
      <c r="I10" s="28"/>
      <c r="J10" s="24"/>
      <c r="K10" s="24"/>
      <c r="L10" s="24"/>
      <c r="M10" s="23">
        <f t="shared" si="1"/>
        <v>0</v>
      </c>
      <c r="N10" s="23" t="e">
        <f t="shared" si="2"/>
        <v>#DIV/0!</v>
      </c>
      <c r="O10" s="23">
        <f t="shared" si="3"/>
        <v>0</v>
      </c>
      <c r="P10" s="24"/>
      <c r="Q10" s="16"/>
      <c r="R10" s="63">
        <f t="shared" si="5"/>
        <v>13390.56</v>
      </c>
    </row>
    <row r="11" spans="1:18">
      <c r="B11" s="33">
        <v>9</v>
      </c>
      <c r="C11" s="15"/>
      <c r="D11" s="67"/>
      <c r="E11" s="15"/>
      <c r="F11" s="28"/>
      <c r="G11" s="59"/>
      <c r="H11" s="27">
        <f t="shared" si="0"/>
        <v>0</v>
      </c>
      <c r="I11" s="28"/>
      <c r="J11" s="24"/>
      <c r="K11" s="24"/>
      <c r="L11" s="24"/>
      <c r="M11" s="23">
        <f t="shared" si="1"/>
        <v>0</v>
      </c>
      <c r="N11" s="23" t="e">
        <f t="shared" si="2"/>
        <v>#DIV/0!</v>
      </c>
      <c r="O11" s="23">
        <f t="shared" si="3"/>
        <v>0</v>
      </c>
      <c r="P11" s="24"/>
      <c r="Q11" s="16"/>
      <c r="R11" s="63">
        <f t="shared" si="5"/>
        <v>13390.56</v>
      </c>
    </row>
    <row r="12" spans="1:18">
      <c r="B12" s="33">
        <v>10</v>
      </c>
      <c r="C12" s="15"/>
      <c r="D12" s="67"/>
      <c r="E12" s="15"/>
      <c r="F12" s="28"/>
      <c r="G12" s="59"/>
      <c r="H12" s="27">
        <f t="shared" si="0"/>
        <v>0</v>
      </c>
      <c r="I12" s="28"/>
      <c r="J12" s="24"/>
      <c r="K12" s="24"/>
      <c r="L12" s="24"/>
      <c r="M12" s="23">
        <f t="shared" si="1"/>
        <v>0</v>
      </c>
      <c r="N12" s="23" t="e">
        <f t="shared" si="2"/>
        <v>#DIV/0!</v>
      </c>
      <c r="O12" s="23">
        <f t="shared" si="3"/>
        <v>0</v>
      </c>
      <c r="P12" s="24"/>
      <c r="Q12" s="16"/>
      <c r="R12" s="63">
        <f t="shared" si="5"/>
        <v>13390.56</v>
      </c>
    </row>
    <row r="13" spans="1:18">
      <c r="B13" s="33">
        <v>11</v>
      </c>
      <c r="C13" s="15"/>
      <c r="D13" s="67"/>
      <c r="E13" s="15"/>
      <c r="F13" s="28"/>
      <c r="G13" s="59"/>
      <c r="H13" s="27">
        <f t="shared" si="0"/>
        <v>0</v>
      </c>
      <c r="I13" s="28"/>
      <c r="J13" s="24"/>
      <c r="K13" s="24"/>
      <c r="L13" s="24"/>
      <c r="M13" s="23">
        <f t="shared" si="1"/>
        <v>0</v>
      </c>
      <c r="N13" s="23" t="e">
        <f t="shared" si="2"/>
        <v>#DIV/0!</v>
      </c>
      <c r="O13" s="23">
        <f t="shared" si="3"/>
        <v>0</v>
      </c>
      <c r="P13" s="24"/>
      <c r="Q13" s="16"/>
      <c r="R13" s="63">
        <f t="shared" si="5"/>
        <v>13390.56</v>
      </c>
    </row>
    <row r="14" spans="1:18">
      <c r="B14" s="33">
        <v>12</v>
      </c>
      <c r="C14" s="15"/>
      <c r="D14" s="67"/>
      <c r="E14" s="15"/>
      <c r="F14" s="28"/>
      <c r="G14" s="59"/>
      <c r="H14" s="27">
        <f t="shared" si="0"/>
        <v>0</v>
      </c>
      <c r="I14" s="28"/>
      <c r="J14" s="24"/>
      <c r="K14" s="24"/>
      <c r="L14" s="24"/>
      <c r="M14" s="23">
        <f t="shared" si="1"/>
        <v>0</v>
      </c>
      <c r="N14" s="23" t="e">
        <f t="shared" si="2"/>
        <v>#DIV/0!</v>
      </c>
      <c r="O14" s="23">
        <f t="shared" si="3"/>
        <v>0</v>
      </c>
      <c r="P14" s="24"/>
      <c r="Q14" s="16"/>
      <c r="R14" s="63">
        <f t="shared" si="5"/>
        <v>13390.56</v>
      </c>
    </row>
    <row r="15" spans="1:18">
      <c r="B15" s="33">
        <v>13</v>
      </c>
      <c r="C15" s="15"/>
      <c r="D15" s="67"/>
      <c r="E15" s="15"/>
      <c r="F15" s="28"/>
      <c r="G15" s="59"/>
      <c r="H15" s="27">
        <f t="shared" si="0"/>
        <v>0</v>
      </c>
      <c r="I15" s="28"/>
      <c r="J15" s="24"/>
      <c r="K15" s="24"/>
      <c r="L15" s="24"/>
      <c r="M15" s="23">
        <f t="shared" si="1"/>
        <v>0</v>
      </c>
      <c r="N15" s="23" t="e">
        <f t="shared" si="2"/>
        <v>#DIV/0!</v>
      </c>
      <c r="O15" s="23">
        <f t="shared" si="3"/>
        <v>0</v>
      </c>
      <c r="P15" s="24"/>
      <c r="Q15" s="16"/>
      <c r="R15" s="63">
        <f t="shared" si="5"/>
        <v>13390.56</v>
      </c>
    </row>
    <row r="16" spans="1:18">
      <c r="B16" s="33">
        <v>14</v>
      </c>
      <c r="C16" s="15"/>
      <c r="D16" s="67"/>
      <c r="E16" s="15"/>
      <c r="F16" s="28"/>
      <c r="G16" s="59"/>
      <c r="H16" s="27">
        <f t="shared" si="0"/>
        <v>0</v>
      </c>
      <c r="I16" s="28"/>
      <c r="J16" s="24"/>
      <c r="K16" s="24"/>
      <c r="L16" s="24"/>
      <c r="M16" s="23">
        <f t="shared" si="1"/>
        <v>0</v>
      </c>
      <c r="N16" s="23" t="e">
        <f t="shared" si="2"/>
        <v>#DIV/0!</v>
      </c>
      <c r="O16" s="23">
        <f t="shared" si="3"/>
        <v>0</v>
      </c>
      <c r="P16" s="24"/>
      <c r="Q16" s="16"/>
      <c r="R16" s="63">
        <f t="shared" si="5"/>
        <v>13390.56</v>
      </c>
    </row>
    <row r="17" spans="1:18">
      <c r="B17" s="33">
        <v>15</v>
      </c>
      <c r="C17" s="15"/>
      <c r="D17" s="67"/>
      <c r="E17" s="15"/>
      <c r="F17" s="28"/>
      <c r="G17" s="59"/>
      <c r="H17" s="27">
        <f t="shared" si="0"/>
        <v>0</v>
      </c>
      <c r="I17" s="28"/>
      <c r="J17" s="24"/>
      <c r="K17" s="24"/>
      <c r="L17" s="24"/>
      <c r="M17" s="23">
        <f t="shared" si="1"/>
        <v>0</v>
      </c>
      <c r="N17" s="23" t="e">
        <f t="shared" si="2"/>
        <v>#DIV/0!</v>
      </c>
      <c r="O17" s="23">
        <f t="shared" si="3"/>
        <v>0</v>
      </c>
      <c r="P17" s="24"/>
      <c r="Q17" s="16"/>
      <c r="R17" s="63">
        <f t="shared" si="5"/>
        <v>13390.56</v>
      </c>
    </row>
    <row r="18" spans="1:18">
      <c r="B18" s="33">
        <v>16</v>
      </c>
      <c r="C18" s="15"/>
      <c r="D18" s="67"/>
      <c r="E18" s="15"/>
      <c r="F18" s="28"/>
      <c r="G18" s="59"/>
      <c r="H18" s="27">
        <f t="shared" si="0"/>
        <v>0</v>
      </c>
      <c r="I18" s="28"/>
      <c r="J18" s="24"/>
      <c r="K18" s="24"/>
      <c r="L18" s="24"/>
      <c r="M18" s="24"/>
      <c r="N18" s="24"/>
      <c r="O18" s="24"/>
      <c r="P18" s="24"/>
      <c r="Q18" s="16"/>
      <c r="R18" s="63">
        <f t="shared" si="5"/>
        <v>13390.56</v>
      </c>
    </row>
    <row r="19" spans="1:18">
      <c r="A19" s="7"/>
      <c r="B19" s="14"/>
      <c r="C19" s="15" t="s">
        <v>84</v>
      </c>
      <c r="D19" s="67"/>
      <c r="E19" s="15" t="s">
        <v>31</v>
      </c>
      <c r="F19" s="28"/>
      <c r="G19" s="59"/>
      <c r="H19" s="28"/>
      <c r="I19" s="28"/>
      <c r="J19" s="24"/>
      <c r="K19" s="24"/>
      <c r="L19" s="24"/>
      <c r="M19" s="24"/>
      <c r="N19" s="24"/>
      <c r="O19" s="24"/>
      <c r="P19" s="24"/>
      <c r="Q19" s="16"/>
      <c r="R19" s="63">
        <f t="shared" si="5"/>
        <v>13390.56</v>
      </c>
    </row>
    <row r="20" spans="1:18">
      <c r="A20" s="7"/>
      <c r="B20" s="14"/>
      <c r="C20" s="15"/>
      <c r="D20" s="67"/>
      <c r="E20" s="15"/>
      <c r="F20" s="28"/>
      <c r="G20" s="59"/>
      <c r="H20" s="28"/>
      <c r="I20" s="28"/>
      <c r="J20" s="24"/>
      <c r="K20" s="24"/>
      <c r="L20" s="24"/>
      <c r="M20" s="24"/>
      <c r="N20" s="24"/>
      <c r="O20" s="24"/>
      <c r="P20" s="24"/>
      <c r="Q20" s="16"/>
      <c r="R20" s="63">
        <f t="shared" si="5"/>
        <v>13390.56</v>
      </c>
    </row>
    <row r="21" spans="1:18">
      <c r="A21" s="7"/>
      <c r="B21" s="14"/>
      <c r="C21" s="15"/>
      <c r="D21" s="67"/>
      <c r="E21" s="15"/>
      <c r="F21" s="28"/>
      <c r="G21" s="59"/>
      <c r="H21" s="28"/>
      <c r="I21" s="28"/>
      <c r="J21" s="24"/>
      <c r="K21" s="24"/>
      <c r="L21" s="24"/>
      <c r="M21" s="24"/>
      <c r="N21" s="24"/>
      <c r="O21" s="24"/>
      <c r="P21" s="24"/>
      <c r="Q21" s="16"/>
      <c r="R21" s="63">
        <f t="shared" si="5"/>
        <v>13390.56</v>
      </c>
    </row>
    <row r="22" spans="1:18">
      <c r="A22" s="7"/>
      <c r="B22" s="14"/>
      <c r="C22" s="15"/>
      <c r="D22" s="67"/>
      <c r="E22" s="15"/>
      <c r="F22" s="28"/>
      <c r="G22" s="59"/>
      <c r="H22" s="28"/>
      <c r="I22" s="28"/>
      <c r="J22" s="24"/>
      <c r="K22" s="24"/>
      <c r="L22" s="24"/>
      <c r="M22" s="24"/>
      <c r="N22" s="24"/>
      <c r="O22" s="24"/>
      <c r="P22" s="24"/>
      <c r="Q22" s="16"/>
      <c r="R22" s="63">
        <f t="shared" si="5"/>
        <v>13390.56</v>
      </c>
    </row>
    <row r="23" spans="1:18">
      <c r="A23" s="7"/>
      <c r="B23" s="14"/>
      <c r="C23" s="15"/>
      <c r="D23" s="67"/>
      <c r="E23" s="15"/>
      <c r="F23" s="28"/>
      <c r="G23" s="59"/>
      <c r="H23" s="28"/>
      <c r="I23" s="28"/>
      <c r="J23" s="24"/>
      <c r="K23" s="24"/>
      <c r="L23" s="24"/>
      <c r="M23" s="24"/>
      <c r="N23" s="24"/>
      <c r="O23" s="24"/>
      <c r="P23" s="24"/>
      <c r="Q23" s="16"/>
      <c r="R23" s="63">
        <f t="shared" si="5"/>
        <v>13390.56</v>
      </c>
    </row>
    <row r="24" spans="1:18">
      <c r="A24" s="7"/>
      <c r="B24" s="14"/>
      <c r="C24" s="15"/>
      <c r="D24" s="67"/>
      <c r="E24" s="15"/>
      <c r="F24" s="28"/>
      <c r="G24" s="59"/>
      <c r="H24" s="28"/>
      <c r="I24" s="28"/>
      <c r="J24" s="24"/>
      <c r="K24" s="24"/>
      <c r="L24" s="24"/>
      <c r="M24" s="24"/>
      <c r="N24" s="24"/>
      <c r="O24" s="24"/>
      <c r="P24" s="24"/>
      <c r="Q24" s="16"/>
      <c r="R24" s="63">
        <f t="shared" si="5"/>
        <v>13390.56</v>
      </c>
    </row>
    <row r="25" spans="1:18">
      <c r="A25" s="7"/>
      <c r="B25" s="14"/>
      <c r="C25" s="15"/>
      <c r="D25" s="67"/>
      <c r="E25" s="15"/>
      <c r="F25" s="28"/>
      <c r="G25" s="59"/>
      <c r="H25" s="28"/>
      <c r="I25" s="28"/>
      <c r="J25" s="24"/>
      <c r="K25" s="24"/>
      <c r="L25" s="24"/>
      <c r="M25" s="24"/>
      <c r="N25" s="24"/>
      <c r="O25" s="24"/>
      <c r="P25" s="24"/>
      <c r="Q25" s="16"/>
      <c r="R25" s="63">
        <f t="shared" si="5"/>
        <v>13390.56</v>
      </c>
    </row>
    <row r="26" spans="1:18">
      <c r="B26" s="14"/>
      <c r="C26" s="15"/>
      <c r="D26" s="67"/>
      <c r="E26" s="15"/>
      <c r="F26" s="28"/>
      <c r="G26" s="59"/>
      <c r="H26" s="28"/>
      <c r="I26" s="28"/>
      <c r="J26" s="24"/>
      <c r="K26" s="24"/>
      <c r="L26" s="24"/>
      <c r="M26" s="24"/>
      <c r="N26" s="24"/>
      <c r="O26" s="24"/>
      <c r="P26" s="24"/>
      <c r="Q26" s="16"/>
      <c r="R26" s="63">
        <f t="shared" si="5"/>
        <v>13390.56</v>
      </c>
    </row>
    <row r="27" spans="1:18">
      <c r="B27" s="14"/>
      <c r="C27" s="15"/>
      <c r="D27" s="67"/>
      <c r="E27" s="15"/>
      <c r="F27" s="28"/>
      <c r="G27" s="59"/>
      <c r="H27" s="28"/>
      <c r="I27" s="28"/>
      <c r="J27" s="24"/>
      <c r="K27" s="24"/>
      <c r="L27" s="24"/>
      <c r="M27" s="24"/>
      <c r="N27" s="24"/>
      <c r="O27" s="24"/>
      <c r="P27" s="24"/>
      <c r="Q27" s="16"/>
      <c r="R27" s="63">
        <f t="shared" si="5"/>
        <v>13390.56</v>
      </c>
    </row>
    <row r="28" spans="1:18" ht="15" thickBot="1">
      <c r="B28" s="17"/>
      <c r="C28" s="18" t="s">
        <v>2</v>
      </c>
      <c r="D28" s="68"/>
      <c r="E28" s="18"/>
      <c r="F28" s="29"/>
      <c r="G28" s="61"/>
      <c r="H28" s="29" t="e">
        <f>SUM(H3:H18)</f>
        <v>#REF!</v>
      </c>
      <c r="I28" s="29"/>
      <c r="J28" s="25"/>
      <c r="K28" s="25"/>
      <c r="L28" s="25"/>
      <c r="M28" s="64">
        <f>SUM(M3:M18)</f>
        <v>13390.56</v>
      </c>
      <c r="N28" s="41" t="e">
        <f>(M28-H28)/H28*100</f>
        <v>#REF!</v>
      </c>
      <c r="O28" s="41" t="e">
        <f>M28-H28</f>
        <v>#REF!</v>
      </c>
      <c r="P28" s="25"/>
      <c r="Q28" s="19"/>
      <c r="R28" s="63">
        <f t="shared" si="5"/>
        <v>13390.56</v>
      </c>
    </row>
  </sheetData>
  <mergeCells count="9">
    <mergeCell ref="R1:R2"/>
    <mergeCell ref="A1:A2"/>
    <mergeCell ref="Q1:Q2"/>
    <mergeCell ref="J1:P1"/>
    <mergeCell ref="F1:I1"/>
    <mergeCell ref="B1:B2"/>
    <mergeCell ref="C1:C2"/>
    <mergeCell ref="D1:D2"/>
    <mergeCell ref="E1:E2"/>
  </mergeCells>
  <hyperlinks>
    <hyperlink ref="D6" r:id="rId1" display="https://www.jisilu.cn/data/convert_bond_detail/127004" xr:uid="{64488854-B1DD-4F01-84A0-E7F6CD65C2B8}"/>
    <hyperlink ref="Q5" r:id="rId2" location="cb" display="cb" xr:uid="{A1822DF1-0D89-4891-AE0F-7310E17D2A10}"/>
  </hyperlinks>
  <pageMargins left="0.7" right="0.7" top="0.75" bottom="0.75" header="0.3" footer="0.3"/>
  <pageSetup paperSize="9" orientation="portrait" horizontalDpi="4294967294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329E-1337-4138-9A17-3602309B5170}">
  <dimension ref="C1:E8"/>
  <sheetViews>
    <sheetView workbookViewId="0">
      <selection activeCell="G11" sqref="G11"/>
    </sheetView>
  </sheetViews>
  <sheetFormatPr defaultRowHeight="14.5"/>
  <sheetData>
    <row r="1" spans="3:5">
      <c r="D1" t="s">
        <v>27</v>
      </c>
      <c r="E1" t="s">
        <v>28</v>
      </c>
    </row>
    <row r="2" spans="3:5">
      <c r="C2" t="s">
        <v>26</v>
      </c>
      <c r="D2">
        <v>10</v>
      </c>
    </row>
    <row r="3" spans="3:5">
      <c r="C3" t="s">
        <v>25</v>
      </c>
      <c r="D3">
        <v>10</v>
      </c>
    </row>
    <row r="4" spans="3:5">
      <c r="C4" t="s">
        <v>20</v>
      </c>
      <c r="D4">
        <v>20</v>
      </c>
      <c r="E4">
        <v>10</v>
      </c>
    </row>
    <row r="5" spans="3:5">
      <c r="C5" t="s">
        <v>21</v>
      </c>
      <c r="D5">
        <v>30</v>
      </c>
      <c r="E5">
        <v>20</v>
      </c>
    </row>
    <row r="6" spans="3:5">
      <c r="C6" t="s">
        <v>22</v>
      </c>
      <c r="D6">
        <v>40</v>
      </c>
      <c r="E6">
        <v>30</v>
      </c>
    </row>
    <row r="7" spans="3:5">
      <c r="C7" t="s">
        <v>23</v>
      </c>
      <c r="D7">
        <v>50</v>
      </c>
      <c r="E7">
        <v>40</v>
      </c>
    </row>
    <row r="8" spans="3:5">
      <c r="C8" t="s">
        <v>24</v>
      </c>
      <c r="D8">
        <v>60</v>
      </c>
      <c r="E8">
        <v>50</v>
      </c>
    </row>
  </sheetData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2350-E942-415A-8F1A-9CDBEEBCA912}">
  <dimension ref="C5:W39"/>
  <sheetViews>
    <sheetView topLeftCell="A10" workbookViewId="0">
      <selection activeCell="D7" sqref="D7"/>
    </sheetView>
  </sheetViews>
  <sheetFormatPr defaultRowHeight="14.5"/>
  <cols>
    <col min="8" max="8" width="13.26953125" customWidth="1"/>
  </cols>
  <sheetData>
    <row r="5" spans="3:23">
      <c r="C5" s="21">
        <v>603136</v>
      </c>
      <c r="D5" s="21" t="s">
        <v>38</v>
      </c>
      <c r="E5" s="20" t="s">
        <v>39</v>
      </c>
      <c r="F5" s="20">
        <v>3</v>
      </c>
      <c r="G5" s="20" t="s">
        <v>40</v>
      </c>
      <c r="H5" s="34">
        <v>43665</v>
      </c>
      <c r="I5" s="20">
        <v>10.42</v>
      </c>
      <c r="J5" s="35">
        <v>22.7</v>
      </c>
      <c r="K5" s="20">
        <v>24.81</v>
      </c>
      <c r="L5" s="37">
        <v>-2.3199999999999998E-2</v>
      </c>
      <c r="M5" s="38">
        <v>1.093</v>
      </c>
      <c r="N5" s="20" t="s">
        <v>41</v>
      </c>
      <c r="O5" s="20" t="s">
        <v>41</v>
      </c>
      <c r="P5" s="20" t="s">
        <v>41</v>
      </c>
      <c r="Q5" s="20" t="s">
        <v>41</v>
      </c>
      <c r="R5" s="20" t="s">
        <v>41</v>
      </c>
      <c r="S5" s="20" t="s">
        <v>41</v>
      </c>
      <c r="T5" s="20" t="s">
        <v>41</v>
      </c>
      <c r="U5" s="20" t="s">
        <v>41</v>
      </c>
      <c r="V5" s="35" t="s">
        <v>41</v>
      </c>
      <c r="W5" s="20" t="s">
        <v>41</v>
      </c>
    </row>
    <row r="6" spans="3:23">
      <c r="C6" s="21">
        <v>2002</v>
      </c>
      <c r="D6" s="21" t="s">
        <v>42</v>
      </c>
      <c r="E6" s="20" t="s">
        <v>39</v>
      </c>
      <c r="F6" s="20">
        <v>22</v>
      </c>
      <c r="G6" s="20" t="s">
        <v>40</v>
      </c>
      <c r="H6" s="34">
        <v>43699</v>
      </c>
      <c r="I6" s="20">
        <v>21.62</v>
      </c>
      <c r="J6" s="35">
        <v>4.08</v>
      </c>
      <c r="K6" s="20">
        <v>3.93</v>
      </c>
      <c r="L6" s="37">
        <v>-0.02</v>
      </c>
      <c r="M6" s="38">
        <v>0.96319999999999995</v>
      </c>
      <c r="N6" s="20" t="s">
        <v>41</v>
      </c>
      <c r="O6" s="20" t="s">
        <v>41</v>
      </c>
      <c r="P6" s="20" t="s">
        <v>41</v>
      </c>
      <c r="Q6" s="20" t="s">
        <v>41</v>
      </c>
      <c r="R6" s="20" t="s">
        <v>41</v>
      </c>
      <c r="S6" s="20" t="s">
        <v>41</v>
      </c>
      <c r="T6" s="20" t="s">
        <v>41</v>
      </c>
      <c r="U6" s="20" t="s">
        <v>41</v>
      </c>
      <c r="V6" s="35" t="s">
        <v>41</v>
      </c>
      <c r="W6" s="20" t="s">
        <v>41</v>
      </c>
    </row>
    <row r="7" spans="3:23">
      <c r="C7" s="21">
        <v>300450</v>
      </c>
      <c r="D7" s="21" t="s">
        <v>43</v>
      </c>
      <c r="E7" s="20" t="s">
        <v>39</v>
      </c>
      <c r="F7" s="20">
        <v>10</v>
      </c>
      <c r="G7" s="20" t="s">
        <v>40</v>
      </c>
      <c r="H7" s="34">
        <v>43708</v>
      </c>
      <c r="I7" s="20">
        <v>3.24</v>
      </c>
      <c r="J7" s="35">
        <v>32.49</v>
      </c>
      <c r="K7" s="20">
        <v>34.96</v>
      </c>
      <c r="L7" s="39">
        <v>2.3099999999999999E-2</v>
      </c>
      <c r="M7" s="38">
        <v>1.0760000000000001</v>
      </c>
      <c r="N7" s="20" t="s">
        <v>41</v>
      </c>
      <c r="O7" s="20" t="s">
        <v>41</v>
      </c>
      <c r="P7" s="20" t="s">
        <v>41</v>
      </c>
      <c r="Q7" s="20" t="s">
        <v>41</v>
      </c>
      <c r="R7" s="20" t="s">
        <v>41</v>
      </c>
      <c r="S7" s="20" t="s">
        <v>41</v>
      </c>
      <c r="T7" s="20" t="s">
        <v>41</v>
      </c>
      <c r="U7" s="20" t="s">
        <v>41</v>
      </c>
      <c r="V7" s="35" t="s">
        <v>41</v>
      </c>
      <c r="W7" s="20" t="s">
        <v>41</v>
      </c>
    </row>
    <row r="8" spans="3:23">
      <c r="C8" s="21">
        <v>600985</v>
      </c>
      <c r="D8" s="21" t="s">
        <v>44</v>
      </c>
      <c r="E8" s="20" t="s">
        <v>39</v>
      </c>
      <c r="F8" s="20">
        <v>27.58</v>
      </c>
      <c r="G8" s="20" t="s">
        <v>40</v>
      </c>
      <c r="H8" s="34">
        <v>43708</v>
      </c>
      <c r="I8" s="20">
        <v>13.87</v>
      </c>
      <c r="J8" s="35">
        <v>9.8800000000000008</v>
      </c>
      <c r="K8" s="20">
        <v>9.15</v>
      </c>
      <c r="L8" s="37">
        <v>-2.1399999999999999E-2</v>
      </c>
      <c r="M8" s="38">
        <v>0.92610000000000003</v>
      </c>
      <c r="N8" s="20" t="s">
        <v>41</v>
      </c>
      <c r="O8" s="20" t="s">
        <v>41</v>
      </c>
      <c r="P8" s="20" t="s">
        <v>41</v>
      </c>
      <c r="Q8" s="20" t="s">
        <v>41</v>
      </c>
      <c r="R8" s="20" t="s">
        <v>41</v>
      </c>
      <c r="S8" s="20" t="s">
        <v>41</v>
      </c>
      <c r="T8" s="20" t="s">
        <v>41</v>
      </c>
      <c r="U8" s="20" t="s">
        <v>41</v>
      </c>
      <c r="V8" s="35" t="s">
        <v>41</v>
      </c>
      <c r="W8" s="20" t="s">
        <v>41</v>
      </c>
    </row>
    <row r="9" spans="3:23">
      <c r="C9" s="21">
        <v>600939</v>
      </c>
      <c r="D9" s="21" t="s">
        <v>45</v>
      </c>
      <c r="E9" s="20" t="s">
        <v>39</v>
      </c>
      <c r="F9" s="20">
        <v>25</v>
      </c>
      <c r="G9" s="20" t="s">
        <v>40</v>
      </c>
      <c r="H9" s="34">
        <v>43714</v>
      </c>
      <c r="I9" s="20">
        <v>30.15</v>
      </c>
      <c r="J9" s="35">
        <v>4.87</v>
      </c>
      <c r="K9" s="20">
        <v>4.57</v>
      </c>
      <c r="L9" s="37">
        <v>-1.0800000000000001E-2</v>
      </c>
      <c r="M9" s="38">
        <v>0.93840000000000001</v>
      </c>
      <c r="N9" s="20" t="s">
        <v>41</v>
      </c>
      <c r="O9" s="20" t="s">
        <v>41</v>
      </c>
      <c r="P9" s="20" t="s">
        <v>41</v>
      </c>
      <c r="Q9" s="20" t="s">
        <v>41</v>
      </c>
      <c r="R9" s="20" t="s">
        <v>41</v>
      </c>
      <c r="S9" s="20" t="s">
        <v>41</v>
      </c>
      <c r="T9" s="20" t="s">
        <v>41</v>
      </c>
      <c r="U9" s="20" t="s">
        <v>41</v>
      </c>
      <c r="V9" s="35" t="s">
        <v>41</v>
      </c>
      <c r="W9" s="20" t="s">
        <v>41</v>
      </c>
    </row>
    <row r="10" spans="3:23">
      <c r="C10" s="21">
        <v>603960</v>
      </c>
      <c r="D10" s="21" t="s">
        <v>46</v>
      </c>
      <c r="E10" s="20" t="s">
        <v>39</v>
      </c>
      <c r="F10" s="20">
        <v>1.8</v>
      </c>
      <c r="G10" s="20" t="s">
        <v>40</v>
      </c>
      <c r="H10" s="34">
        <v>43714</v>
      </c>
      <c r="I10" s="20">
        <v>3.44</v>
      </c>
      <c r="J10" s="35">
        <v>27.99</v>
      </c>
      <c r="K10" s="20">
        <v>29.74</v>
      </c>
      <c r="L10" s="39">
        <v>2.41E-2</v>
      </c>
      <c r="M10" s="38">
        <v>1.0625</v>
      </c>
      <c r="N10" s="20" t="s">
        <v>41</v>
      </c>
      <c r="O10" s="20" t="s">
        <v>41</v>
      </c>
      <c r="P10" s="20" t="s">
        <v>41</v>
      </c>
      <c r="Q10" s="20" t="s">
        <v>41</v>
      </c>
      <c r="R10" s="20" t="s">
        <v>41</v>
      </c>
      <c r="S10" s="20" t="s">
        <v>41</v>
      </c>
      <c r="T10" s="20" t="s">
        <v>41</v>
      </c>
      <c r="U10" s="20" t="s">
        <v>41</v>
      </c>
      <c r="V10" s="35" t="s">
        <v>41</v>
      </c>
      <c r="W10" s="20" t="s">
        <v>41</v>
      </c>
    </row>
    <row r="11" spans="3:23">
      <c r="C11" s="21">
        <v>300545</v>
      </c>
      <c r="D11" s="21" t="s">
        <v>47</v>
      </c>
      <c r="E11" s="20" t="s">
        <v>39</v>
      </c>
      <c r="F11" s="20">
        <v>2</v>
      </c>
      <c r="G11" s="20" t="s">
        <v>40</v>
      </c>
      <c r="H11" s="34">
        <v>43714</v>
      </c>
      <c r="I11" s="20">
        <v>5.74</v>
      </c>
      <c r="J11" s="35">
        <v>25.03</v>
      </c>
      <c r="K11" s="20">
        <v>24.18</v>
      </c>
      <c r="L11" s="37">
        <v>-5.7999999999999996E-3</v>
      </c>
      <c r="M11" s="38">
        <v>0.96599999999999997</v>
      </c>
      <c r="N11" s="20" t="s">
        <v>41</v>
      </c>
      <c r="O11" s="20" t="s">
        <v>41</v>
      </c>
      <c r="P11" s="20" t="s">
        <v>41</v>
      </c>
      <c r="Q11" s="20" t="s">
        <v>41</v>
      </c>
      <c r="R11" s="20" t="s">
        <v>41</v>
      </c>
      <c r="S11" s="20" t="s">
        <v>41</v>
      </c>
      <c r="T11" s="20" t="s">
        <v>41</v>
      </c>
      <c r="U11" s="20" t="s">
        <v>41</v>
      </c>
      <c r="V11" s="35" t="s">
        <v>41</v>
      </c>
      <c r="W11" s="20" t="s">
        <v>41</v>
      </c>
    </row>
    <row r="12" spans="3:23">
      <c r="C12" s="21">
        <v>603180</v>
      </c>
      <c r="D12" s="21" t="s">
        <v>48</v>
      </c>
      <c r="E12" s="20" t="s">
        <v>39</v>
      </c>
      <c r="F12" s="20">
        <v>3.92</v>
      </c>
      <c r="G12" s="20" t="s">
        <v>40</v>
      </c>
      <c r="H12" s="34">
        <v>43717</v>
      </c>
      <c r="I12" s="20">
        <v>9.6</v>
      </c>
      <c r="J12" s="35">
        <v>61.11</v>
      </c>
      <c r="K12" s="20">
        <v>60.73</v>
      </c>
      <c r="L12" s="37">
        <v>-1.06E-2</v>
      </c>
      <c r="M12" s="38">
        <v>0.99380000000000002</v>
      </c>
      <c r="N12" s="20" t="s">
        <v>41</v>
      </c>
      <c r="O12" s="20" t="s">
        <v>41</v>
      </c>
      <c r="P12" s="20" t="s">
        <v>41</v>
      </c>
      <c r="Q12" s="20" t="s">
        <v>41</v>
      </c>
      <c r="R12" s="20" t="s">
        <v>41</v>
      </c>
      <c r="S12" s="20" t="s">
        <v>41</v>
      </c>
      <c r="T12" s="20" t="s">
        <v>41</v>
      </c>
      <c r="U12" s="20" t="s">
        <v>41</v>
      </c>
      <c r="V12" s="35" t="s">
        <v>41</v>
      </c>
      <c r="W12" s="20" t="s">
        <v>41</v>
      </c>
    </row>
    <row r="13" spans="3:23">
      <c r="C13" s="21">
        <v>603733</v>
      </c>
      <c r="D13" s="21" t="s">
        <v>49</v>
      </c>
      <c r="E13" s="20" t="s">
        <v>39</v>
      </c>
      <c r="F13" s="20">
        <v>12.5</v>
      </c>
      <c r="G13" s="20" t="s">
        <v>40</v>
      </c>
      <c r="H13" s="34">
        <v>43717</v>
      </c>
      <c r="I13" s="20">
        <v>14.3</v>
      </c>
      <c r="J13" s="35">
        <v>14.34</v>
      </c>
      <c r="K13" s="20">
        <v>14.28</v>
      </c>
      <c r="L13" s="37">
        <v>-7.6E-3</v>
      </c>
      <c r="M13" s="38">
        <v>0.99580000000000002</v>
      </c>
      <c r="N13" s="20" t="s">
        <v>41</v>
      </c>
      <c r="O13" s="20" t="s">
        <v>41</v>
      </c>
      <c r="P13" s="20" t="s">
        <v>41</v>
      </c>
      <c r="Q13" s="20" t="s">
        <v>41</v>
      </c>
      <c r="R13" s="20" t="s">
        <v>41</v>
      </c>
      <c r="S13" s="20" t="s">
        <v>41</v>
      </c>
      <c r="T13" s="20" t="s">
        <v>41</v>
      </c>
      <c r="U13" s="20" t="s">
        <v>41</v>
      </c>
      <c r="V13" s="35" t="s">
        <v>41</v>
      </c>
      <c r="W13" s="20" t="s">
        <v>41</v>
      </c>
    </row>
    <row r="14" spans="3:23">
      <c r="C14" s="21">
        <v>300260</v>
      </c>
      <c r="D14" s="21" t="s">
        <v>50</v>
      </c>
      <c r="E14" s="20" t="s">
        <v>39</v>
      </c>
      <c r="F14" s="20">
        <v>2.8</v>
      </c>
      <c r="G14" s="20" t="s">
        <v>40</v>
      </c>
      <c r="H14" s="34">
        <v>43728</v>
      </c>
      <c r="I14" s="20">
        <v>11.83</v>
      </c>
      <c r="J14" s="35">
        <v>12.03</v>
      </c>
      <c r="K14" s="20">
        <v>11.72</v>
      </c>
      <c r="L14" s="37">
        <v>-1.9199999999999998E-2</v>
      </c>
      <c r="M14" s="38">
        <v>0.97419999999999995</v>
      </c>
      <c r="N14" s="20" t="s">
        <v>41</v>
      </c>
      <c r="O14" s="20" t="s">
        <v>41</v>
      </c>
      <c r="P14" s="20" t="s">
        <v>41</v>
      </c>
      <c r="Q14" s="20" t="s">
        <v>41</v>
      </c>
      <c r="R14" s="20" t="s">
        <v>41</v>
      </c>
      <c r="S14" s="20" t="s">
        <v>41</v>
      </c>
      <c r="T14" s="20" t="s">
        <v>41</v>
      </c>
      <c r="U14" s="20" t="s">
        <v>41</v>
      </c>
      <c r="V14" s="35" t="s">
        <v>41</v>
      </c>
      <c r="W14" s="20" t="s">
        <v>41</v>
      </c>
    </row>
    <row r="15" spans="3:23">
      <c r="C15" s="21">
        <v>600567</v>
      </c>
      <c r="D15" s="21" t="s">
        <v>51</v>
      </c>
      <c r="E15" s="20" t="s">
        <v>39</v>
      </c>
      <c r="F15" s="20">
        <v>26.56</v>
      </c>
      <c r="G15" s="20" t="s">
        <v>40</v>
      </c>
      <c r="H15" s="34">
        <v>43728</v>
      </c>
      <c r="I15" s="20">
        <v>18.27</v>
      </c>
      <c r="J15" s="35">
        <v>3.13</v>
      </c>
      <c r="K15" s="20">
        <v>3.17</v>
      </c>
      <c r="L15" s="37">
        <v>-3.0999999999999999E-3</v>
      </c>
      <c r="M15" s="38">
        <v>1.0127999999999999</v>
      </c>
      <c r="N15" s="20" t="s">
        <v>41</v>
      </c>
      <c r="O15" s="20" t="s">
        <v>41</v>
      </c>
      <c r="P15" s="20" t="s">
        <v>41</v>
      </c>
      <c r="Q15" s="20" t="s">
        <v>41</v>
      </c>
      <c r="R15" s="20" t="s">
        <v>41</v>
      </c>
      <c r="S15" s="20" t="s">
        <v>41</v>
      </c>
      <c r="T15" s="20" t="s">
        <v>41</v>
      </c>
      <c r="U15" s="20" t="s">
        <v>41</v>
      </c>
      <c r="V15" s="35" t="s">
        <v>41</v>
      </c>
      <c r="W15" s="20" t="s">
        <v>41</v>
      </c>
    </row>
    <row r="16" spans="3:23">
      <c r="C16" s="21">
        <v>2851</v>
      </c>
      <c r="D16" s="21" t="s">
        <v>52</v>
      </c>
      <c r="E16" s="20" t="s">
        <v>39</v>
      </c>
      <c r="F16" s="20">
        <v>6.55</v>
      </c>
      <c r="G16" s="20" t="s">
        <v>40</v>
      </c>
      <c r="H16" s="34">
        <v>43728</v>
      </c>
      <c r="I16" s="20">
        <v>6.77</v>
      </c>
      <c r="J16" s="35">
        <v>20.04</v>
      </c>
      <c r="K16" s="20">
        <v>20.6</v>
      </c>
      <c r="L16" s="39">
        <v>2.18E-2</v>
      </c>
      <c r="M16" s="38">
        <v>1.0279</v>
      </c>
      <c r="N16" s="20" t="s">
        <v>41</v>
      </c>
      <c r="O16" s="20" t="s">
        <v>41</v>
      </c>
      <c r="P16" s="20" t="s">
        <v>41</v>
      </c>
      <c r="Q16" s="20" t="s">
        <v>41</v>
      </c>
      <c r="R16" s="20" t="s">
        <v>41</v>
      </c>
      <c r="S16" s="20" t="s">
        <v>41</v>
      </c>
      <c r="T16" s="20" t="s">
        <v>41</v>
      </c>
      <c r="U16" s="20" t="s">
        <v>41</v>
      </c>
      <c r="V16" s="35" t="s">
        <v>41</v>
      </c>
      <c r="W16" s="20" t="s">
        <v>41</v>
      </c>
    </row>
    <row r="17" spans="3:23">
      <c r="C17" s="21">
        <v>603665</v>
      </c>
      <c r="D17" s="21" t="s">
        <v>53</v>
      </c>
      <c r="E17" s="20" t="s">
        <v>39</v>
      </c>
      <c r="F17" s="20">
        <v>3.7</v>
      </c>
      <c r="G17" s="20" t="s">
        <v>40</v>
      </c>
      <c r="H17" s="34">
        <v>43736</v>
      </c>
      <c r="I17" s="20">
        <v>13.24</v>
      </c>
      <c r="J17" s="35">
        <v>21.17</v>
      </c>
      <c r="K17" s="20">
        <v>20.69</v>
      </c>
      <c r="L17" s="39">
        <v>1E-3</v>
      </c>
      <c r="M17" s="38">
        <v>0.97729999999999995</v>
      </c>
      <c r="N17" s="20" t="s">
        <v>41</v>
      </c>
      <c r="O17" s="20" t="s">
        <v>41</v>
      </c>
      <c r="P17" s="20" t="s">
        <v>41</v>
      </c>
      <c r="Q17" s="20" t="s">
        <v>41</v>
      </c>
      <c r="R17" s="20" t="s">
        <v>41</v>
      </c>
      <c r="S17" s="20" t="s">
        <v>41</v>
      </c>
      <c r="T17" s="20" t="s">
        <v>41</v>
      </c>
      <c r="U17" s="20" t="s">
        <v>41</v>
      </c>
      <c r="V17" s="35" t="s">
        <v>41</v>
      </c>
      <c r="W17" s="20" t="s">
        <v>41</v>
      </c>
    </row>
    <row r="18" spans="3:23">
      <c r="C18" s="21">
        <v>300577</v>
      </c>
      <c r="D18" s="21" t="s">
        <v>54</v>
      </c>
      <c r="E18" s="20" t="s">
        <v>39</v>
      </c>
      <c r="F18" s="20">
        <v>2.54</v>
      </c>
      <c r="G18" s="20" t="s">
        <v>40</v>
      </c>
      <c r="H18" s="34">
        <v>43736</v>
      </c>
      <c r="I18" s="20">
        <v>3.68</v>
      </c>
      <c r="J18" s="35">
        <v>31.84</v>
      </c>
      <c r="K18" s="20">
        <v>31.76</v>
      </c>
      <c r="L18" s="37">
        <v>-2.9000000000000001E-2</v>
      </c>
      <c r="M18" s="38">
        <v>0.99750000000000005</v>
      </c>
      <c r="N18" s="20" t="s">
        <v>41</v>
      </c>
      <c r="O18" s="20" t="s">
        <v>41</v>
      </c>
      <c r="P18" s="20" t="s">
        <v>41</v>
      </c>
      <c r="Q18" s="20" t="s">
        <v>41</v>
      </c>
      <c r="R18" s="20" t="s">
        <v>41</v>
      </c>
      <c r="S18" s="20" t="s">
        <v>41</v>
      </c>
      <c r="T18" s="20" t="s">
        <v>41</v>
      </c>
      <c r="U18" s="20" t="s">
        <v>41</v>
      </c>
      <c r="V18" s="35" t="s">
        <v>41</v>
      </c>
      <c r="W18" s="20" t="s">
        <v>41</v>
      </c>
    </row>
    <row r="19" spans="3:23">
      <c r="C19" s="21">
        <v>603089</v>
      </c>
      <c r="D19" s="21" t="s">
        <v>55</v>
      </c>
      <c r="E19" s="20" t="s">
        <v>39</v>
      </c>
      <c r="F19" s="20">
        <v>2.9</v>
      </c>
      <c r="G19" s="20" t="s">
        <v>40</v>
      </c>
      <c r="H19" s="34">
        <v>43738</v>
      </c>
      <c r="I19" s="20">
        <v>15.01</v>
      </c>
      <c r="J19" s="35">
        <v>13.26</v>
      </c>
      <c r="K19" s="20">
        <v>12.49</v>
      </c>
      <c r="L19" s="37">
        <v>-1.11E-2</v>
      </c>
      <c r="M19" s="38">
        <v>0.94189999999999996</v>
      </c>
      <c r="N19" s="20" t="s">
        <v>41</v>
      </c>
      <c r="O19" s="20" t="s">
        <v>41</v>
      </c>
      <c r="P19" s="20" t="s">
        <v>41</v>
      </c>
      <c r="Q19" s="20" t="s">
        <v>41</v>
      </c>
      <c r="R19" s="20" t="s">
        <v>41</v>
      </c>
      <c r="S19" s="20" t="s">
        <v>41</v>
      </c>
      <c r="T19" s="20" t="s">
        <v>41</v>
      </c>
      <c r="U19" s="20" t="s">
        <v>41</v>
      </c>
      <c r="V19" s="35" t="s">
        <v>41</v>
      </c>
      <c r="W19" s="20" t="s">
        <v>41</v>
      </c>
    </row>
    <row r="20" spans="3:23">
      <c r="C20" s="21">
        <v>2360</v>
      </c>
      <c r="D20" s="21" t="s">
        <v>56</v>
      </c>
      <c r="E20" s="20" t="s">
        <v>39</v>
      </c>
      <c r="F20" s="20">
        <v>3</v>
      </c>
      <c r="G20" s="20" t="s">
        <v>40</v>
      </c>
      <c r="H20" s="34">
        <v>43750</v>
      </c>
      <c r="I20" s="20">
        <v>14.76</v>
      </c>
      <c r="J20" s="35">
        <v>5.39</v>
      </c>
      <c r="K20" s="20">
        <v>5.19</v>
      </c>
      <c r="L20" s="36">
        <v>0</v>
      </c>
      <c r="M20" s="38">
        <v>0.96289999999999998</v>
      </c>
      <c r="N20" s="20" t="s">
        <v>41</v>
      </c>
      <c r="O20" s="20" t="s">
        <v>41</v>
      </c>
      <c r="P20" s="20" t="s">
        <v>41</v>
      </c>
      <c r="Q20" s="20" t="s">
        <v>41</v>
      </c>
      <c r="R20" s="20" t="s">
        <v>41</v>
      </c>
      <c r="S20" s="20" t="s">
        <v>41</v>
      </c>
      <c r="T20" s="20" t="s">
        <v>41</v>
      </c>
      <c r="U20" s="20" t="s">
        <v>41</v>
      </c>
      <c r="V20" s="35" t="s">
        <v>41</v>
      </c>
      <c r="W20" s="20" t="s">
        <v>41</v>
      </c>
    </row>
    <row r="21" spans="3:23">
      <c r="C21" s="21">
        <v>603368</v>
      </c>
      <c r="D21" s="21" t="s">
        <v>57</v>
      </c>
      <c r="E21" s="20" t="s">
        <v>39</v>
      </c>
      <c r="F21" s="20">
        <v>10</v>
      </c>
      <c r="G21" s="20" t="s">
        <v>40</v>
      </c>
      <c r="H21" s="34">
        <v>43750</v>
      </c>
      <c r="I21" s="20">
        <v>10.48</v>
      </c>
      <c r="J21" s="35">
        <v>36.380000000000003</v>
      </c>
      <c r="K21" s="20">
        <v>36.83</v>
      </c>
      <c r="L21" s="37">
        <v>-5.4000000000000003E-3</v>
      </c>
      <c r="M21" s="38">
        <v>1.0124</v>
      </c>
      <c r="N21" s="20" t="s">
        <v>41</v>
      </c>
      <c r="O21" s="20" t="s">
        <v>41</v>
      </c>
      <c r="P21" s="20" t="s">
        <v>41</v>
      </c>
      <c r="Q21" s="20" t="s">
        <v>41</v>
      </c>
      <c r="R21" s="20" t="s">
        <v>41</v>
      </c>
      <c r="S21" s="20" t="s">
        <v>41</v>
      </c>
      <c r="T21" s="20" t="s">
        <v>41</v>
      </c>
      <c r="U21" s="20" t="s">
        <v>41</v>
      </c>
      <c r="V21" s="35" t="s">
        <v>41</v>
      </c>
      <c r="W21" s="20" t="s">
        <v>41</v>
      </c>
    </row>
    <row r="22" spans="3:23">
      <c r="C22" s="21">
        <v>2074</v>
      </c>
      <c r="D22" s="21" t="s">
        <v>58</v>
      </c>
      <c r="E22" s="20" t="s">
        <v>39</v>
      </c>
      <c r="F22" s="20">
        <v>20</v>
      </c>
      <c r="G22" s="20" t="s">
        <v>40</v>
      </c>
      <c r="H22" s="34">
        <v>43756</v>
      </c>
      <c r="I22" s="20">
        <v>13.64</v>
      </c>
      <c r="J22" s="35">
        <v>12.38</v>
      </c>
      <c r="K22" s="20">
        <v>12.9</v>
      </c>
      <c r="L22" s="39">
        <v>4.2799999999999998E-2</v>
      </c>
      <c r="M22" s="38">
        <v>1.042</v>
      </c>
      <c r="N22" s="20" t="s">
        <v>41</v>
      </c>
      <c r="O22" s="20" t="s">
        <v>41</v>
      </c>
      <c r="P22" s="20" t="s">
        <v>41</v>
      </c>
      <c r="Q22" s="20" t="s">
        <v>41</v>
      </c>
      <c r="R22" s="20" t="s">
        <v>41</v>
      </c>
      <c r="S22" s="20" t="s">
        <v>41</v>
      </c>
      <c r="T22" s="20" t="s">
        <v>41</v>
      </c>
      <c r="U22" s="20" t="s">
        <v>41</v>
      </c>
      <c r="V22" s="35" t="s">
        <v>41</v>
      </c>
      <c r="W22" s="20" t="s">
        <v>41</v>
      </c>
    </row>
    <row r="23" spans="3:23">
      <c r="C23" s="21">
        <v>601233</v>
      </c>
      <c r="D23" s="21" t="s">
        <v>59</v>
      </c>
      <c r="E23" s="20" t="s">
        <v>39</v>
      </c>
      <c r="F23" s="20">
        <v>23</v>
      </c>
      <c r="G23" s="20" t="s">
        <v>40</v>
      </c>
      <c r="H23" s="34">
        <v>43756</v>
      </c>
      <c r="I23" s="20">
        <v>9.25</v>
      </c>
      <c r="J23" s="35">
        <v>13.08</v>
      </c>
      <c r="K23" s="20">
        <v>13.46</v>
      </c>
      <c r="L23" s="37">
        <v>-2.8899999999999999E-2</v>
      </c>
      <c r="M23" s="38">
        <v>1.0290999999999999</v>
      </c>
      <c r="N23" s="20" t="s">
        <v>41</v>
      </c>
      <c r="O23" s="20" t="s">
        <v>41</v>
      </c>
      <c r="P23" s="20" t="s">
        <v>41</v>
      </c>
      <c r="Q23" s="20" t="s">
        <v>41</v>
      </c>
      <c r="R23" s="20" t="s">
        <v>41</v>
      </c>
      <c r="S23" s="20" t="s">
        <v>41</v>
      </c>
      <c r="T23" s="20" t="s">
        <v>41</v>
      </c>
      <c r="U23" s="20" t="s">
        <v>41</v>
      </c>
      <c r="V23" s="35" t="s">
        <v>41</v>
      </c>
      <c r="W23" s="20" t="s">
        <v>41</v>
      </c>
    </row>
    <row r="24" spans="3:23">
      <c r="C24" s="21">
        <v>2510</v>
      </c>
      <c r="D24" s="21" t="s">
        <v>60</v>
      </c>
      <c r="E24" s="20" t="s">
        <v>39</v>
      </c>
      <c r="F24" s="20">
        <v>4.71</v>
      </c>
      <c r="G24" s="20" t="s">
        <v>40</v>
      </c>
      <c r="H24" s="34">
        <v>43756</v>
      </c>
      <c r="I24" s="20">
        <v>12.72</v>
      </c>
      <c r="J24" s="35">
        <v>4.04</v>
      </c>
      <c r="K24" s="20">
        <v>4.0199999999999996</v>
      </c>
      <c r="L24" s="39">
        <v>1.77E-2</v>
      </c>
      <c r="M24" s="38">
        <v>0.995</v>
      </c>
      <c r="N24" s="20" t="s">
        <v>41</v>
      </c>
      <c r="O24" s="20" t="s">
        <v>41</v>
      </c>
      <c r="P24" s="20" t="s">
        <v>41</v>
      </c>
      <c r="Q24" s="20" t="s">
        <v>41</v>
      </c>
      <c r="R24" s="20" t="s">
        <v>41</v>
      </c>
      <c r="S24" s="20" t="s">
        <v>41</v>
      </c>
      <c r="T24" s="20" t="s">
        <v>41</v>
      </c>
      <c r="U24" s="20" t="s">
        <v>41</v>
      </c>
      <c r="V24" s="35" t="s">
        <v>41</v>
      </c>
      <c r="W24" s="20" t="s">
        <v>41</v>
      </c>
    </row>
    <row r="25" spans="3:23">
      <c r="C25" s="21">
        <v>300138</v>
      </c>
      <c r="D25" s="21" t="s">
        <v>61</v>
      </c>
      <c r="E25" s="20" t="s">
        <v>39</v>
      </c>
      <c r="F25" s="20">
        <v>6.8</v>
      </c>
      <c r="G25" s="20" t="s">
        <v>40</v>
      </c>
      <c r="H25" s="34">
        <v>43756</v>
      </c>
      <c r="I25" s="20">
        <v>19.82</v>
      </c>
      <c r="J25" s="35">
        <v>6.87</v>
      </c>
      <c r="K25" s="20">
        <v>6.68</v>
      </c>
      <c r="L25" s="37">
        <v>-4.4999999999999997E-3</v>
      </c>
      <c r="M25" s="38">
        <v>0.97230000000000005</v>
      </c>
      <c r="N25" s="20" t="s">
        <v>41</v>
      </c>
      <c r="O25" s="20" t="s">
        <v>41</v>
      </c>
      <c r="P25" s="20" t="s">
        <v>41</v>
      </c>
      <c r="Q25" s="20" t="s">
        <v>41</v>
      </c>
      <c r="R25" s="20" t="s">
        <v>41</v>
      </c>
      <c r="S25" s="20" t="s">
        <v>41</v>
      </c>
      <c r="T25" s="20" t="s">
        <v>41</v>
      </c>
      <c r="U25" s="20" t="s">
        <v>41</v>
      </c>
      <c r="V25" s="35" t="s">
        <v>41</v>
      </c>
      <c r="W25" s="20" t="s">
        <v>41</v>
      </c>
    </row>
    <row r="26" spans="3:23">
      <c r="C26" s="21">
        <v>603711</v>
      </c>
      <c r="D26" s="21" t="s">
        <v>62</v>
      </c>
      <c r="E26" s="20" t="s">
        <v>39</v>
      </c>
      <c r="F26" s="20">
        <v>8.6999999999999993</v>
      </c>
      <c r="G26" s="20" t="s">
        <v>40</v>
      </c>
      <c r="H26" s="34">
        <v>43756</v>
      </c>
      <c r="I26" s="20">
        <v>8.3000000000000007</v>
      </c>
      <c r="J26" s="35">
        <v>27.37</v>
      </c>
      <c r="K26" s="20">
        <v>25</v>
      </c>
      <c r="L26" s="37">
        <v>-5.5999999999999999E-3</v>
      </c>
      <c r="M26" s="38">
        <v>0.91339999999999999</v>
      </c>
      <c r="N26" s="20" t="s">
        <v>41</v>
      </c>
      <c r="O26" s="20" t="s">
        <v>41</v>
      </c>
      <c r="P26" s="20" t="s">
        <v>41</v>
      </c>
      <c r="Q26" s="20" t="s">
        <v>41</v>
      </c>
      <c r="R26" s="20" t="s">
        <v>41</v>
      </c>
      <c r="S26" s="20" t="s">
        <v>41</v>
      </c>
      <c r="T26" s="20" t="s">
        <v>41</v>
      </c>
      <c r="U26" s="20" t="s">
        <v>41</v>
      </c>
      <c r="V26" s="35" t="s">
        <v>41</v>
      </c>
      <c r="W26" s="20" t="s">
        <v>41</v>
      </c>
    </row>
    <row r="27" spans="3:23">
      <c r="C27" s="21">
        <v>2455</v>
      </c>
      <c r="D27" s="21" t="s">
        <v>63</v>
      </c>
      <c r="E27" s="20" t="s">
        <v>39</v>
      </c>
      <c r="F27" s="20">
        <v>5.2</v>
      </c>
      <c r="G27" s="20" t="s">
        <v>40</v>
      </c>
      <c r="H27" s="34">
        <v>43756</v>
      </c>
      <c r="I27" s="20">
        <v>18.77</v>
      </c>
      <c r="J27" s="35">
        <v>5.96</v>
      </c>
      <c r="K27" s="20">
        <v>5.36</v>
      </c>
      <c r="L27" s="39">
        <v>3.7000000000000002E-3</v>
      </c>
      <c r="M27" s="38">
        <v>0.89929999999999999</v>
      </c>
      <c r="N27" s="20" t="s">
        <v>41</v>
      </c>
      <c r="O27" s="20" t="s">
        <v>41</v>
      </c>
      <c r="P27" s="20" t="s">
        <v>41</v>
      </c>
      <c r="Q27" s="20" t="s">
        <v>41</v>
      </c>
      <c r="R27" s="20" t="s">
        <v>41</v>
      </c>
      <c r="S27" s="20" t="s">
        <v>41</v>
      </c>
      <c r="T27" s="20" t="s">
        <v>41</v>
      </c>
      <c r="U27" s="20" t="s">
        <v>41</v>
      </c>
      <c r="V27" s="35" t="s">
        <v>41</v>
      </c>
      <c r="W27" s="20" t="s">
        <v>41</v>
      </c>
    </row>
    <row r="28" spans="3:23">
      <c r="C28" s="21">
        <v>603218</v>
      </c>
      <c r="D28" s="21" t="s">
        <v>64</v>
      </c>
      <c r="E28" s="20" t="s">
        <v>39</v>
      </c>
      <c r="F28" s="20">
        <v>12</v>
      </c>
      <c r="G28" s="20" t="s">
        <v>40</v>
      </c>
      <c r="H28" s="34">
        <v>43756</v>
      </c>
      <c r="I28" s="20">
        <v>12.62</v>
      </c>
      <c r="J28" s="35">
        <v>19.87</v>
      </c>
      <c r="K28" s="20">
        <v>17.899999999999999</v>
      </c>
      <c r="L28" s="39">
        <v>1.5299999999999999E-2</v>
      </c>
      <c r="M28" s="38">
        <v>0.90090000000000003</v>
      </c>
      <c r="N28" s="20" t="s">
        <v>41</v>
      </c>
      <c r="O28" s="20" t="s">
        <v>41</v>
      </c>
      <c r="P28" s="20" t="s">
        <v>41</v>
      </c>
      <c r="Q28" s="20" t="s">
        <v>41</v>
      </c>
      <c r="R28" s="20" t="s">
        <v>41</v>
      </c>
      <c r="S28" s="20" t="s">
        <v>41</v>
      </c>
      <c r="T28" s="20" t="s">
        <v>41</v>
      </c>
      <c r="U28" s="20" t="s">
        <v>41</v>
      </c>
      <c r="V28" s="35" t="s">
        <v>41</v>
      </c>
      <c r="W28" s="20" t="s">
        <v>41</v>
      </c>
    </row>
    <row r="29" spans="3:23">
      <c r="C29" s="21">
        <v>2916</v>
      </c>
      <c r="D29" s="21" t="s">
        <v>65</v>
      </c>
      <c r="E29" s="20" t="s">
        <v>39</v>
      </c>
      <c r="F29" s="20">
        <v>15.2</v>
      </c>
      <c r="G29" s="20" t="s">
        <v>40</v>
      </c>
      <c r="H29" s="34">
        <v>43756</v>
      </c>
      <c r="I29" s="20">
        <v>2.87</v>
      </c>
      <c r="J29" s="35">
        <v>153.04</v>
      </c>
      <c r="K29" s="20">
        <v>155.91</v>
      </c>
      <c r="L29" s="39">
        <v>1.11E-2</v>
      </c>
      <c r="M29" s="38">
        <v>1.0187999999999999</v>
      </c>
      <c r="N29" s="20" t="s">
        <v>41</v>
      </c>
      <c r="O29" s="20" t="s">
        <v>41</v>
      </c>
      <c r="P29" s="20" t="s">
        <v>41</v>
      </c>
      <c r="Q29" s="20" t="s">
        <v>41</v>
      </c>
      <c r="R29" s="20" t="s">
        <v>41</v>
      </c>
      <c r="S29" s="20" t="s">
        <v>41</v>
      </c>
      <c r="T29" s="20" t="s">
        <v>41</v>
      </c>
      <c r="U29" s="20" t="s">
        <v>41</v>
      </c>
      <c r="V29" s="35" t="s">
        <v>41</v>
      </c>
      <c r="W29" s="20" t="s">
        <v>41</v>
      </c>
    </row>
    <row r="30" spans="3:23">
      <c r="C30" s="21">
        <v>601615</v>
      </c>
      <c r="D30" s="21" t="s">
        <v>66</v>
      </c>
      <c r="E30" s="20" t="s">
        <v>39</v>
      </c>
      <c r="F30" s="20">
        <v>17</v>
      </c>
      <c r="G30" s="20" t="s">
        <v>40</v>
      </c>
      <c r="H30" s="34">
        <v>43756</v>
      </c>
      <c r="I30" s="20">
        <v>9.69</v>
      </c>
      <c r="J30" s="35">
        <v>12.46</v>
      </c>
      <c r="K30" s="20">
        <v>12.71</v>
      </c>
      <c r="L30" s="39">
        <v>8.0000000000000004E-4</v>
      </c>
      <c r="M30" s="38">
        <v>1.0201</v>
      </c>
      <c r="N30" s="20" t="s">
        <v>41</v>
      </c>
      <c r="O30" s="20" t="s">
        <v>41</v>
      </c>
      <c r="P30" s="20" t="s">
        <v>41</v>
      </c>
      <c r="Q30" s="20" t="s">
        <v>41</v>
      </c>
      <c r="R30" s="20" t="s">
        <v>41</v>
      </c>
      <c r="S30" s="20" t="s">
        <v>41</v>
      </c>
      <c r="T30" s="20" t="s">
        <v>41</v>
      </c>
      <c r="U30" s="20" t="s">
        <v>41</v>
      </c>
      <c r="V30" s="35" t="s">
        <v>41</v>
      </c>
      <c r="W30" s="20" t="s">
        <v>41</v>
      </c>
    </row>
    <row r="31" spans="3:23">
      <c r="C31" s="21">
        <v>2745</v>
      </c>
      <c r="D31" s="21" t="s">
        <v>67</v>
      </c>
      <c r="E31" s="20" t="s">
        <v>39</v>
      </c>
      <c r="F31" s="20">
        <v>26.6</v>
      </c>
      <c r="G31" s="20" t="s">
        <v>40</v>
      </c>
      <c r="H31" s="34">
        <v>43763</v>
      </c>
      <c r="I31" s="20">
        <v>18.7</v>
      </c>
      <c r="J31" s="35">
        <v>10.6</v>
      </c>
      <c r="K31" s="20">
        <v>11.14</v>
      </c>
      <c r="L31" s="39">
        <v>1.8E-3</v>
      </c>
      <c r="M31" s="38">
        <v>1.0508999999999999</v>
      </c>
      <c r="N31" s="20" t="s">
        <v>41</v>
      </c>
      <c r="O31" s="20" t="s">
        <v>41</v>
      </c>
      <c r="P31" s="20" t="s">
        <v>41</v>
      </c>
      <c r="Q31" s="20" t="s">
        <v>41</v>
      </c>
      <c r="R31" s="20" t="s">
        <v>41</v>
      </c>
      <c r="S31" s="20" t="s">
        <v>41</v>
      </c>
      <c r="T31" s="20" t="s">
        <v>41</v>
      </c>
      <c r="U31" s="20" t="s">
        <v>41</v>
      </c>
      <c r="V31" s="35" t="s">
        <v>41</v>
      </c>
      <c r="W31" s="20" t="s">
        <v>41</v>
      </c>
    </row>
    <row r="32" spans="3:23">
      <c r="C32" s="21">
        <v>2376</v>
      </c>
      <c r="D32" s="21" t="s">
        <v>68</v>
      </c>
      <c r="E32" s="20" t="s">
        <v>39</v>
      </c>
      <c r="F32" s="20">
        <v>9.3699999999999992</v>
      </c>
      <c r="G32" s="20" t="s">
        <v>40</v>
      </c>
      <c r="H32" s="34">
        <v>43763</v>
      </c>
      <c r="I32" s="20">
        <v>11.57</v>
      </c>
      <c r="J32" s="35">
        <v>12.7</v>
      </c>
      <c r="K32" s="20">
        <v>12.16</v>
      </c>
      <c r="L32" s="39">
        <v>7.4999999999999997E-3</v>
      </c>
      <c r="M32" s="38">
        <v>0.95750000000000002</v>
      </c>
      <c r="N32" s="20" t="s">
        <v>41</v>
      </c>
      <c r="O32" s="20" t="s">
        <v>41</v>
      </c>
      <c r="P32" s="20" t="s">
        <v>41</v>
      </c>
      <c r="Q32" s="20" t="s">
        <v>41</v>
      </c>
      <c r="R32" s="20" t="s">
        <v>41</v>
      </c>
      <c r="S32" s="20" t="s">
        <v>41</v>
      </c>
      <c r="T32" s="20" t="s">
        <v>41</v>
      </c>
      <c r="U32" s="20" t="s">
        <v>41</v>
      </c>
      <c r="V32" s="35" t="s">
        <v>41</v>
      </c>
      <c r="W32" s="20" t="s">
        <v>41</v>
      </c>
    </row>
    <row r="33" spans="3:23">
      <c r="C33" s="21">
        <v>603659</v>
      </c>
      <c r="D33" s="21" t="s">
        <v>69</v>
      </c>
      <c r="E33" s="20" t="s">
        <v>39</v>
      </c>
      <c r="F33" s="20">
        <v>8.6999999999999993</v>
      </c>
      <c r="G33" s="20" t="s">
        <v>40</v>
      </c>
      <c r="H33" s="34">
        <v>43763</v>
      </c>
      <c r="I33" s="20">
        <v>3.23</v>
      </c>
      <c r="J33" s="35">
        <v>52.27</v>
      </c>
      <c r="K33" s="20">
        <v>62</v>
      </c>
      <c r="L33" s="39">
        <v>5.6899999999999999E-2</v>
      </c>
      <c r="M33" s="38">
        <v>1.1860999999999999</v>
      </c>
      <c r="N33" s="20" t="s">
        <v>41</v>
      </c>
      <c r="O33" s="20" t="s">
        <v>41</v>
      </c>
      <c r="P33" s="20" t="s">
        <v>41</v>
      </c>
      <c r="Q33" s="20" t="s">
        <v>41</v>
      </c>
      <c r="R33" s="20" t="s">
        <v>41</v>
      </c>
      <c r="S33" s="20" t="s">
        <v>41</v>
      </c>
      <c r="T33" s="20" t="s">
        <v>41</v>
      </c>
      <c r="U33" s="20" t="s">
        <v>41</v>
      </c>
      <c r="V33" s="35" t="s">
        <v>41</v>
      </c>
      <c r="W33" s="20" t="s">
        <v>41</v>
      </c>
    </row>
    <row r="34" spans="3:23">
      <c r="C34" s="21">
        <v>601515</v>
      </c>
      <c r="D34" s="21" t="s">
        <v>70</v>
      </c>
      <c r="E34" s="20" t="s">
        <v>39</v>
      </c>
      <c r="F34" s="20">
        <v>5</v>
      </c>
      <c r="G34" s="20" t="s">
        <v>40</v>
      </c>
      <c r="H34" s="34">
        <v>43763</v>
      </c>
      <c r="I34" s="20">
        <v>5.64</v>
      </c>
      <c r="J34" s="35">
        <v>6.98</v>
      </c>
      <c r="K34" s="20">
        <v>6.64</v>
      </c>
      <c r="L34" s="37">
        <v>-1.6299999999999999E-2</v>
      </c>
      <c r="M34" s="38">
        <v>0.95130000000000003</v>
      </c>
      <c r="N34" s="20" t="s">
        <v>41</v>
      </c>
      <c r="O34" s="20" t="s">
        <v>41</v>
      </c>
      <c r="P34" s="20" t="s">
        <v>41</v>
      </c>
      <c r="Q34" s="20" t="s">
        <v>41</v>
      </c>
      <c r="R34" s="20" t="s">
        <v>41</v>
      </c>
      <c r="S34" s="20" t="s">
        <v>41</v>
      </c>
      <c r="T34" s="20" t="s">
        <v>41</v>
      </c>
      <c r="U34" s="20" t="s">
        <v>41</v>
      </c>
      <c r="V34" s="35" t="s">
        <v>41</v>
      </c>
      <c r="W34" s="20" t="s">
        <v>41</v>
      </c>
    </row>
    <row r="35" spans="3:23">
      <c r="C35" s="21">
        <v>603690</v>
      </c>
      <c r="D35" s="21" t="s">
        <v>71</v>
      </c>
      <c r="E35" s="20" t="s">
        <v>39</v>
      </c>
      <c r="F35" s="20">
        <v>3.56</v>
      </c>
      <c r="G35" s="20" t="s">
        <v>40</v>
      </c>
      <c r="H35" s="34">
        <v>43763</v>
      </c>
      <c r="I35" s="20">
        <v>5.57</v>
      </c>
      <c r="J35" s="35">
        <v>23.85</v>
      </c>
      <c r="K35" s="20">
        <v>24.7</v>
      </c>
      <c r="L35" s="39">
        <v>1.1999999999999999E-3</v>
      </c>
      <c r="M35" s="38">
        <v>1.0356000000000001</v>
      </c>
      <c r="N35" s="20" t="s">
        <v>41</v>
      </c>
      <c r="O35" s="20" t="s">
        <v>41</v>
      </c>
      <c r="P35" s="20" t="s">
        <v>41</v>
      </c>
      <c r="Q35" s="20" t="s">
        <v>41</v>
      </c>
      <c r="R35" s="20" t="s">
        <v>41</v>
      </c>
      <c r="S35" s="20" t="s">
        <v>41</v>
      </c>
      <c r="T35" s="20" t="s">
        <v>41</v>
      </c>
      <c r="U35" s="20" t="s">
        <v>41</v>
      </c>
      <c r="V35" s="35" t="s">
        <v>41</v>
      </c>
      <c r="W35" s="20" t="s">
        <v>41</v>
      </c>
    </row>
    <row r="36" spans="3:23">
      <c r="C36" s="21">
        <v>300619</v>
      </c>
      <c r="D36" s="21" t="s">
        <v>72</v>
      </c>
      <c r="E36" s="20" t="s">
        <v>39</v>
      </c>
      <c r="F36" s="20">
        <v>1.67</v>
      </c>
      <c r="G36" s="20" t="s">
        <v>40</v>
      </c>
      <c r="H36" s="34">
        <v>43770</v>
      </c>
      <c r="I36" s="20">
        <v>9.61</v>
      </c>
      <c r="J36" s="35">
        <v>24.34</v>
      </c>
      <c r="K36" s="20">
        <v>23.26</v>
      </c>
      <c r="L36" s="39">
        <v>3.0000000000000001E-3</v>
      </c>
      <c r="M36" s="38">
        <v>0.9556</v>
      </c>
      <c r="N36" s="20" t="s">
        <v>41</v>
      </c>
      <c r="O36" s="20" t="s">
        <v>41</v>
      </c>
      <c r="P36" s="20" t="s">
        <v>41</v>
      </c>
      <c r="Q36" s="20" t="s">
        <v>41</v>
      </c>
      <c r="R36" s="20" t="s">
        <v>41</v>
      </c>
      <c r="S36" s="20" t="s">
        <v>41</v>
      </c>
      <c r="T36" s="20" t="s">
        <v>41</v>
      </c>
      <c r="U36" s="20" t="s">
        <v>41</v>
      </c>
      <c r="V36" s="35" t="s">
        <v>41</v>
      </c>
      <c r="W36" s="20" t="s">
        <v>41</v>
      </c>
    </row>
    <row r="37" spans="3:23">
      <c r="C37" s="21">
        <v>2567</v>
      </c>
      <c r="D37" s="21" t="s">
        <v>73</v>
      </c>
      <c r="E37" s="20" t="s">
        <v>39</v>
      </c>
      <c r="F37" s="20">
        <v>8.6999999999999993</v>
      </c>
      <c r="G37" s="20" t="s">
        <v>40</v>
      </c>
      <c r="H37" s="34">
        <v>43770</v>
      </c>
      <c r="I37" s="20">
        <v>10.62</v>
      </c>
      <c r="J37" s="35">
        <v>10.35</v>
      </c>
      <c r="K37" s="20">
        <v>9.7899999999999991</v>
      </c>
      <c r="L37" s="37">
        <v>-5.1400000000000001E-2</v>
      </c>
      <c r="M37" s="38">
        <v>0.94589999999999996</v>
      </c>
      <c r="N37" s="20" t="s">
        <v>41</v>
      </c>
      <c r="O37" s="20" t="s">
        <v>41</v>
      </c>
      <c r="P37" s="20" t="s">
        <v>41</v>
      </c>
      <c r="Q37" s="20" t="s">
        <v>41</v>
      </c>
      <c r="R37" s="20" t="s">
        <v>41</v>
      </c>
      <c r="S37" s="20" t="s">
        <v>41</v>
      </c>
      <c r="T37" s="20" t="s">
        <v>41</v>
      </c>
      <c r="U37" s="20" t="s">
        <v>41</v>
      </c>
      <c r="V37" s="35" t="s">
        <v>41</v>
      </c>
      <c r="W37" s="20" t="s">
        <v>41</v>
      </c>
    </row>
    <row r="38" spans="3:23">
      <c r="C38" s="21">
        <v>603667</v>
      </c>
      <c r="D38" s="21" t="s">
        <v>74</v>
      </c>
      <c r="E38" s="20" t="s">
        <v>39</v>
      </c>
      <c r="F38" s="20">
        <v>4.8</v>
      </c>
      <c r="G38" s="20" t="s">
        <v>40</v>
      </c>
      <c r="H38" s="34">
        <v>43770</v>
      </c>
      <c r="I38" s="20">
        <v>21.38</v>
      </c>
      <c r="J38" s="35">
        <v>7.94</v>
      </c>
      <c r="K38" s="20">
        <v>7.68</v>
      </c>
      <c r="L38" s="37">
        <v>-5.1999999999999998E-3</v>
      </c>
      <c r="M38" s="38">
        <v>0.96730000000000005</v>
      </c>
      <c r="N38" s="20" t="s">
        <v>41</v>
      </c>
      <c r="O38" s="20" t="s">
        <v>41</v>
      </c>
      <c r="P38" s="20" t="s">
        <v>41</v>
      </c>
      <c r="Q38" s="20" t="s">
        <v>41</v>
      </c>
      <c r="R38" s="20" t="s">
        <v>41</v>
      </c>
      <c r="S38" s="20" t="s">
        <v>41</v>
      </c>
      <c r="T38" s="20" t="s">
        <v>41</v>
      </c>
      <c r="U38" s="20" t="s">
        <v>41</v>
      </c>
      <c r="V38" s="35" t="s">
        <v>41</v>
      </c>
      <c r="W38" s="20" t="s">
        <v>41</v>
      </c>
    </row>
    <row r="39" spans="3:23">
      <c r="C39" s="21">
        <v>601137</v>
      </c>
      <c r="D39" s="21" t="s">
        <v>75</v>
      </c>
      <c r="E39" s="20" t="s">
        <v>39</v>
      </c>
      <c r="F39" s="20">
        <v>12</v>
      </c>
      <c r="G39" s="20" t="s">
        <v>40</v>
      </c>
      <c r="H39" s="34">
        <v>43770</v>
      </c>
      <c r="I39" s="20">
        <v>17.25</v>
      </c>
      <c r="J39" s="35">
        <v>11</v>
      </c>
      <c r="K39" s="20">
        <v>10.16</v>
      </c>
      <c r="L39" s="37">
        <v>-2.2100000000000002E-2</v>
      </c>
      <c r="M39" s="38">
        <v>0.92359999999999998</v>
      </c>
    </row>
  </sheetData>
  <hyperlinks>
    <hyperlink ref="C5" r:id="rId1" display="https://www.jisilu.cn/data/stock/603136" xr:uid="{E995C75D-7866-47A0-B657-9061CE7D0E64}"/>
    <hyperlink ref="D5" r:id="rId2" display="https://www.jisilu.cn/data/stock/603136" xr:uid="{4EE2A229-BAF6-47D6-B545-B0F0CD94A89B}"/>
    <hyperlink ref="C6" r:id="rId3" display="https://www.jisilu.cn/data/stock/002002" xr:uid="{6D086B85-EE20-431F-97F0-C4280B467F80}"/>
    <hyperlink ref="D6" r:id="rId4" display="https://www.jisilu.cn/data/stock/002002" xr:uid="{5685BBA1-E2E8-4E47-9F1B-F2657D361EFB}"/>
    <hyperlink ref="C7" r:id="rId5" display="https://www.jisilu.cn/data/stock/300450" xr:uid="{D30E1410-B342-4A1D-84D0-831CD87A4D11}"/>
    <hyperlink ref="D7" r:id="rId6" display="https://www.jisilu.cn/data/stock/300450" xr:uid="{11BD65BF-F12E-4837-98C7-A68A09B781AF}"/>
    <hyperlink ref="C8" r:id="rId7" display="https://www.jisilu.cn/data/stock/600985" xr:uid="{1E661882-FEEE-4FD8-87CD-69384DCCE9AA}"/>
    <hyperlink ref="D8" r:id="rId8" display="https://www.jisilu.cn/data/stock/600985" xr:uid="{1616342A-8CD4-4669-A268-92AC3F7C7C10}"/>
    <hyperlink ref="C9" r:id="rId9" display="https://www.jisilu.cn/data/stock/600939" xr:uid="{322A5A6A-FBD4-4A3E-A65F-3D0751F49073}"/>
    <hyperlink ref="D9" r:id="rId10" display="https://www.jisilu.cn/data/stock/600939" xr:uid="{275698DE-21C5-4B95-BDA2-83B2F41947DD}"/>
    <hyperlink ref="C10" r:id="rId11" display="https://www.jisilu.cn/data/stock/603960" xr:uid="{814838A3-7211-4122-A589-7C7CF5B3401D}"/>
    <hyperlink ref="D10" r:id="rId12" display="https://www.jisilu.cn/data/stock/603960" xr:uid="{4268E506-E252-4E9F-8577-00BA04F87D3D}"/>
    <hyperlink ref="C11" r:id="rId13" display="https://www.jisilu.cn/data/stock/300545" xr:uid="{13E51C50-2CB9-4B34-946B-BEBCE2756138}"/>
    <hyperlink ref="D11" r:id="rId14" display="https://www.jisilu.cn/data/stock/300545" xr:uid="{B14688D1-71B7-43E9-A745-A8E1CF7BBC12}"/>
    <hyperlink ref="C12" r:id="rId15" display="https://www.jisilu.cn/data/stock/603180" xr:uid="{905DE2CC-4A31-427A-956D-1C02C2DD8F62}"/>
    <hyperlink ref="D12" r:id="rId16" display="https://www.jisilu.cn/data/stock/603180" xr:uid="{57DECB53-D5A8-4946-B156-9A81EC15C38F}"/>
    <hyperlink ref="C13" r:id="rId17" display="https://www.jisilu.cn/data/stock/603733" xr:uid="{E8F4154E-3255-4648-B2A0-E059C2900139}"/>
    <hyperlink ref="D13" r:id="rId18" display="https://www.jisilu.cn/data/stock/603733" xr:uid="{C459CE46-B983-48AA-9B85-E7D8D4762870}"/>
    <hyperlink ref="C14" r:id="rId19" display="https://www.jisilu.cn/data/stock/300260" xr:uid="{4631D35F-5887-4EA9-A6F7-5F9F97448056}"/>
    <hyperlink ref="D14" r:id="rId20" display="https://www.jisilu.cn/data/stock/300260" xr:uid="{F6A70417-B551-40D3-9A8C-F3AF6464607E}"/>
    <hyperlink ref="C15" r:id="rId21" display="https://www.jisilu.cn/data/stock/600567" xr:uid="{3ADDC134-C959-41F1-A9FB-2E5DEFF0C258}"/>
    <hyperlink ref="D15" r:id="rId22" display="https://www.jisilu.cn/data/stock/600567" xr:uid="{48403271-4C14-47E4-A912-BB30E8D23A46}"/>
    <hyperlink ref="C16" r:id="rId23" display="https://www.jisilu.cn/data/stock/002851" xr:uid="{BB93770A-D3B4-4447-BE85-611D61A16FD4}"/>
    <hyperlink ref="D16" r:id="rId24" display="https://www.jisilu.cn/data/stock/002851" xr:uid="{C3CB905B-9DD7-4AC6-BF23-40C9EB449223}"/>
    <hyperlink ref="C17" r:id="rId25" display="https://www.jisilu.cn/data/stock/603665" xr:uid="{4690D2B8-9EA8-456C-93C9-278A003B4E09}"/>
    <hyperlink ref="D17" r:id="rId26" display="https://www.jisilu.cn/data/stock/603665" xr:uid="{1AB1CA0B-80BD-44EF-BC2F-F614AE27E619}"/>
    <hyperlink ref="C18" r:id="rId27" display="https://www.jisilu.cn/data/stock/300577" xr:uid="{5A85184B-1E4B-411A-BB72-0DE0E3550DDF}"/>
    <hyperlink ref="D18" r:id="rId28" display="https://www.jisilu.cn/data/stock/300577" xr:uid="{07C72F2A-41F1-47F2-9AC2-9EDFAA486565}"/>
    <hyperlink ref="C19" r:id="rId29" display="https://www.jisilu.cn/data/stock/603089" xr:uid="{C8045058-697D-4D8B-8EE8-71AAEC174754}"/>
    <hyperlink ref="D19" r:id="rId30" display="https://www.jisilu.cn/data/stock/603089" xr:uid="{90555C22-CE32-4F03-A426-E16D067131CD}"/>
    <hyperlink ref="C20" r:id="rId31" display="https://www.jisilu.cn/data/stock/002360" xr:uid="{4D532021-ADD0-4049-9081-3E875A7C8B3E}"/>
    <hyperlink ref="D20" r:id="rId32" display="https://www.jisilu.cn/data/stock/002360" xr:uid="{24B57633-B264-44CC-9CC2-CAB0547AB34C}"/>
    <hyperlink ref="C21" r:id="rId33" display="https://www.jisilu.cn/data/stock/603368" xr:uid="{411E2301-73BA-4882-AAC2-81BE602BCBDA}"/>
    <hyperlink ref="D21" r:id="rId34" display="https://www.jisilu.cn/data/stock/603368" xr:uid="{A957AEBA-2105-465C-82CF-25FBB7BF58C6}"/>
    <hyperlink ref="C22" r:id="rId35" display="https://www.jisilu.cn/data/stock/002074" xr:uid="{5EC4636B-82A0-4640-B423-E15FF6C83A25}"/>
    <hyperlink ref="D22" r:id="rId36" display="https://www.jisilu.cn/data/stock/002074" xr:uid="{75A96F13-C0ED-4513-8BD8-1832443E202D}"/>
    <hyperlink ref="C23" r:id="rId37" display="https://www.jisilu.cn/data/stock/601233" xr:uid="{E47361C7-FFCD-4A14-814B-6F3BD1570DB5}"/>
    <hyperlink ref="D23" r:id="rId38" display="https://www.jisilu.cn/data/stock/601233" xr:uid="{E5EB2641-79F9-407C-BF89-4D753FAA52C8}"/>
    <hyperlink ref="C24" r:id="rId39" display="https://www.jisilu.cn/data/stock/002510" xr:uid="{D9F1482C-F1DD-4C78-BDA6-B01F412BC69E}"/>
    <hyperlink ref="D24" r:id="rId40" display="https://www.jisilu.cn/data/stock/002510" xr:uid="{6E91B9E8-7D19-4419-9207-8740ECA117CC}"/>
    <hyperlink ref="C25" r:id="rId41" display="https://www.jisilu.cn/data/stock/300138" xr:uid="{012AC8EB-1FAB-4A77-AD8D-BBE7A6F33CB4}"/>
    <hyperlink ref="D25" r:id="rId42" display="https://www.jisilu.cn/data/stock/300138" xr:uid="{AE122BED-A7BA-4176-B0DD-8895D0D0A6AD}"/>
    <hyperlink ref="C26" r:id="rId43" display="https://www.jisilu.cn/data/stock/603711" xr:uid="{A8122388-5E9C-45EA-87E0-8BB100259B21}"/>
    <hyperlink ref="D26" r:id="rId44" display="https://www.jisilu.cn/data/stock/603711" xr:uid="{15FEE4A9-BDCE-4DF2-8510-CFFB4D726E08}"/>
    <hyperlink ref="C27" r:id="rId45" display="https://www.jisilu.cn/data/stock/002455" xr:uid="{F903CCA3-4378-412E-950F-B65614BB9AD5}"/>
    <hyperlink ref="D27" r:id="rId46" display="https://www.jisilu.cn/data/stock/002455" xr:uid="{52A55BCB-7907-4FE6-A5B6-C53BE528C39F}"/>
    <hyperlink ref="C28" r:id="rId47" display="https://www.jisilu.cn/data/stock/603218" xr:uid="{BE0ED6D9-8C88-4632-B5D6-A749CB885EDA}"/>
    <hyperlink ref="D28" r:id="rId48" display="https://www.jisilu.cn/data/stock/603218" xr:uid="{AAB04A6E-CAF6-4E84-8C48-77CE1232060C}"/>
    <hyperlink ref="C29" r:id="rId49" display="https://www.jisilu.cn/data/stock/002916" xr:uid="{C97F234F-62CF-4C77-BE67-FBA480C0A66E}"/>
    <hyperlink ref="D29" r:id="rId50" display="https://www.jisilu.cn/data/stock/002916" xr:uid="{A36BEC42-C23E-425E-8963-47AD1A0674D0}"/>
    <hyperlink ref="C30" r:id="rId51" display="https://www.jisilu.cn/data/stock/601615" xr:uid="{89246577-0054-474C-BA80-4BC8CE21707B}"/>
    <hyperlink ref="D30" r:id="rId52" display="https://www.jisilu.cn/data/stock/601615" xr:uid="{4F9DB233-1C93-4C0E-A120-E291037EDBF9}"/>
    <hyperlink ref="C31" r:id="rId53" display="https://www.jisilu.cn/data/stock/002745" xr:uid="{9A9359AF-50EB-4503-A977-8DD400F0B672}"/>
    <hyperlink ref="D31" r:id="rId54" display="https://www.jisilu.cn/data/stock/002745" xr:uid="{96270FCF-261B-458C-BEB2-ED93C0A8CA12}"/>
    <hyperlink ref="C32" r:id="rId55" display="https://www.jisilu.cn/data/stock/002376" xr:uid="{9C8060D4-E468-478D-8E27-2ADA1D8946B4}"/>
    <hyperlink ref="D32" r:id="rId56" display="https://www.jisilu.cn/data/stock/002376" xr:uid="{EE30F94C-B00C-496D-8A45-F9B3EB4316D8}"/>
    <hyperlink ref="C33" r:id="rId57" display="https://www.jisilu.cn/data/stock/603659" xr:uid="{727C989D-B4C5-4B05-B9DA-DCABEA72B4A6}"/>
    <hyperlink ref="D33" r:id="rId58" display="https://www.jisilu.cn/data/stock/603659" xr:uid="{79CFC4A9-F10A-40DD-8C28-277C6414D314}"/>
    <hyperlink ref="C34" r:id="rId59" display="https://www.jisilu.cn/data/stock/601515" xr:uid="{1295E5CE-B101-4179-BD90-A6B933304166}"/>
    <hyperlink ref="D34" r:id="rId60" display="https://www.jisilu.cn/data/stock/601515" xr:uid="{891CD077-B2BD-4B94-9FDD-46038B495DF7}"/>
    <hyperlink ref="C35" r:id="rId61" display="https://www.jisilu.cn/data/stock/603690" xr:uid="{8D46AB9B-32ED-4DBF-9527-2B3759811EDF}"/>
    <hyperlink ref="D35" r:id="rId62" display="https://www.jisilu.cn/data/stock/603690" xr:uid="{080857C1-59DA-4414-B1DB-7222785C70BD}"/>
    <hyperlink ref="C36" r:id="rId63" display="https://www.jisilu.cn/data/stock/300619" xr:uid="{9D019875-F460-487B-8542-5FD9D7C658AD}"/>
    <hyperlink ref="D36" r:id="rId64" display="https://www.jisilu.cn/data/stock/300619" xr:uid="{D1DC4F2D-E386-4F51-BEFC-17DA97496D4C}"/>
    <hyperlink ref="C37" r:id="rId65" display="https://www.jisilu.cn/data/stock/002567" xr:uid="{0A5DF547-5BAF-42DF-B516-39F68E89A18D}"/>
    <hyperlink ref="D37" r:id="rId66" display="https://www.jisilu.cn/data/stock/002567" xr:uid="{7AC429C2-B9C7-455C-B236-325CB1C79915}"/>
    <hyperlink ref="C38" r:id="rId67" display="https://www.jisilu.cn/data/stock/603667" xr:uid="{C7F746C3-67C1-4CF5-8568-17521BBEDC46}"/>
    <hyperlink ref="D38" r:id="rId68" display="https://www.jisilu.cn/data/stock/603667" xr:uid="{C157102F-3F60-4020-823F-84D33661E66A}"/>
    <hyperlink ref="C39" r:id="rId69" display="https://www.jisilu.cn/data/stock/601137" xr:uid="{1E66247D-0425-43F4-A463-E65DC98AD81C}"/>
    <hyperlink ref="D39" r:id="rId70" display="https://www.jisilu.cn/data/stock/601137" xr:uid="{16C80B9B-502A-4EBB-8D77-CAF072B6DDB8}"/>
  </hyperlinks>
  <pageMargins left="0.7" right="0.7" top="0.75" bottom="0.75" header="0.3" footer="0.3"/>
  <pageSetup paperSize="9" orientation="portrait" horizontalDpi="4294967294" verticalDpi="300" r:id="rId7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F17C-15AC-4F59-9A2A-389EE5D90AA2}">
  <dimension ref="D6:E6"/>
  <sheetViews>
    <sheetView workbookViewId="0">
      <selection activeCell="K9" sqref="K9"/>
    </sheetView>
  </sheetViews>
  <sheetFormatPr defaultRowHeight="14.5"/>
  <sheetData>
    <row r="6" spans="4:5">
      <c r="D6" s="40" t="s">
        <v>76</v>
      </c>
      <c r="E6" t="s">
        <v>77</v>
      </c>
    </row>
  </sheetData>
  <pageMargins left="0.7" right="0.7" top="0.75" bottom="0.75" header="0.3" footer="0.3"/>
  <pageSetup paperSize="9" orientation="portrait" horizontalDpi="4294967294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42F9-B972-4A31-8879-5702E054BDAA}">
  <dimension ref="A1:G17"/>
  <sheetViews>
    <sheetView workbookViewId="0">
      <selection activeCell="I13" sqref="I13"/>
    </sheetView>
  </sheetViews>
  <sheetFormatPr defaultRowHeight="14.5"/>
  <cols>
    <col min="2" max="2" width="20.453125" style="1" bestFit="1" customWidth="1"/>
    <col min="3" max="3" width="7.1796875" style="1" customWidth="1"/>
    <col min="4" max="4" width="15.54296875" customWidth="1"/>
    <col min="5" max="5" width="7.6328125" customWidth="1"/>
    <col min="6" max="6" width="5.26953125" customWidth="1"/>
  </cols>
  <sheetData>
    <row r="1" spans="1:6">
      <c r="A1" s="2"/>
      <c r="B1" s="55" t="s">
        <v>0</v>
      </c>
      <c r="C1" s="55"/>
      <c r="D1" s="56" t="s">
        <v>1</v>
      </c>
      <c r="E1" s="57"/>
      <c r="F1" s="3" t="s">
        <v>3</v>
      </c>
    </row>
    <row r="2" spans="1:6">
      <c r="A2" s="2">
        <v>1</v>
      </c>
      <c r="B2" s="4"/>
      <c r="C2" s="4">
        <v>400</v>
      </c>
      <c r="D2" s="5"/>
      <c r="E2" s="5"/>
      <c r="F2" s="3"/>
    </row>
    <row r="3" spans="1:6">
      <c r="A3" s="2">
        <v>2</v>
      </c>
      <c r="B3" s="4"/>
      <c r="C3" s="4">
        <v>400</v>
      </c>
      <c r="D3" s="5"/>
      <c r="E3" s="5"/>
      <c r="F3" s="3"/>
    </row>
    <row r="4" spans="1:6">
      <c r="A4" s="2">
        <v>3</v>
      </c>
      <c r="B4" s="4"/>
      <c r="C4" s="4">
        <v>400</v>
      </c>
      <c r="D4" s="5" t="s">
        <v>5</v>
      </c>
      <c r="E4" s="5">
        <v>-1040</v>
      </c>
      <c r="F4" s="3"/>
    </row>
    <row r="5" spans="1:6">
      <c r="A5" s="2">
        <v>4</v>
      </c>
      <c r="B5" s="4"/>
      <c r="C5" s="4">
        <v>400</v>
      </c>
      <c r="D5" s="5"/>
      <c r="E5" s="5"/>
      <c r="F5" s="3"/>
    </row>
    <row r="6" spans="1:6">
      <c r="A6" s="2">
        <v>5</v>
      </c>
      <c r="B6" s="4"/>
      <c r="C6" s="4">
        <v>400</v>
      </c>
      <c r="D6" s="5"/>
      <c r="E6" s="5"/>
      <c r="F6" s="3"/>
    </row>
    <row r="7" spans="1:6">
      <c r="A7" s="2">
        <v>6</v>
      </c>
      <c r="B7" s="4"/>
      <c r="C7" s="4">
        <v>400</v>
      </c>
      <c r="D7" s="5"/>
      <c r="E7" s="5"/>
      <c r="F7" s="3"/>
    </row>
    <row r="8" spans="1:6" ht="21.5">
      <c r="A8" s="2">
        <v>7</v>
      </c>
      <c r="B8" s="4"/>
      <c r="C8" s="4">
        <v>1600</v>
      </c>
      <c r="D8" s="6" t="s">
        <v>4</v>
      </c>
      <c r="E8" s="5">
        <v>-2620</v>
      </c>
      <c r="F8" s="3"/>
    </row>
    <row r="9" spans="1:6">
      <c r="A9" s="2">
        <v>8</v>
      </c>
      <c r="B9" s="4"/>
      <c r="C9" s="4">
        <v>400</v>
      </c>
      <c r="D9" s="5"/>
      <c r="E9" s="5"/>
      <c r="F9" s="3"/>
    </row>
    <row r="10" spans="1:6">
      <c r="A10" s="2">
        <v>9</v>
      </c>
      <c r="B10" s="4"/>
      <c r="C10" s="4">
        <v>2400</v>
      </c>
      <c r="D10" s="5" t="s">
        <v>6</v>
      </c>
      <c r="E10" s="5">
        <v>-708</v>
      </c>
      <c r="F10" s="3"/>
    </row>
    <row r="11" spans="1:6">
      <c r="A11" s="2">
        <v>10</v>
      </c>
      <c r="B11" s="4"/>
      <c r="C11" s="4">
        <v>2000</v>
      </c>
      <c r="D11" s="5"/>
      <c r="E11" s="5"/>
      <c r="F11" s="3"/>
    </row>
    <row r="12" spans="1:6">
      <c r="A12" s="2">
        <v>11</v>
      </c>
      <c r="B12" s="4"/>
      <c r="C12" s="4">
        <v>400</v>
      </c>
      <c r="D12" s="5"/>
      <c r="E12" s="5"/>
      <c r="F12" s="3"/>
    </row>
    <row r="13" spans="1:6">
      <c r="A13" s="2">
        <v>12</v>
      </c>
      <c r="B13" s="4"/>
      <c r="C13" s="4"/>
      <c r="D13" s="5"/>
      <c r="E13" s="5"/>
      <c r="F13" s="3"/>
    </row>
    <row r="14" spans="1:6">
      <c r="A14" s="2">
        <v>13</v>
      </c>
      <c r="B14" s="4"/>
      <c r="C14" s="4"/>
      <c r="D14" s="5"/>
      <c r="E14" s="5"/>
      <c r="F14" s="3"/>
    </row>
    <row r="15" spans="1:6">
      <c r="A15" s="2">
        <v>14</v>
      </c>
      <c r="B15" s="4"/>
      <c r="C15" s="4"/>
      <c r="D15" s="5"/>
      <c r="E15" s="5"/>
      <c r="F15" s="3"/>
    </row>
    <row r="16" spans="1:6">
      <c r="A16" s="2">
        <v>15</v>
      </c>
      <c r="B16" s="4"/>
      <c r="C16" s="4"/>
      <c r="D16" s="5"/>
      <c r="E16" s="5"/>
      <c r="F16" s="3"/>
    </row>
    <row r="17" spans="1:7">
      <c r="A17" s="2" t="s">
        <v>2</v>
      </c>
      <c r="B17" s="4"/>
      <c r="C17" s="4">
        <f>SUM(C2:C15)</f>
        <v>9200</v>
      </c>
      <c r="D17" s="5"/>
      <c r="E17" s="5">
        <f>SUM(E2:E16)</f>
        <v>-4368</v>
      </c>
      <c r="F17" s="3"/>
      <c r="G17">
        <f>SUM(C17:E17)</f>
        <v>4832</v>
      </c>
    </row>
  </sheetData>
  <mergeCells count="2">
    <mergeCell ref="B1:C1"/>
    <mergeCell ref="D1:E1"/>
  </mergeCells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CB</vt:lpstr>
      <vt:lpstr>方案</vt:lpstr>
      <vt:lpstr>带上是</vt:lpstr>
      <vt:lpstr>Sheet2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2019-10-15T06:06:53Z</dcterms:created>
  <dcterms:modified xsi:type="dcterms:W3CDTF">2019-11-27T02:44:38Z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